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C:\Users\jerem\Desktop\WEBDEV\Sites Web\Braibant\Excels\Nouveau dossier\"/>
    </mc:Choice>
  </mc:AlternateContent>
  <xr:revisionPtr revIDLastSave="0" documentId="8_{D2A7EC49-B6F1-4529-84F1-D26D23127BE9}" xr6:coauthVersionLast="44" xr6:coauthVersionMax="44" xr10:uidLastSave="{00000000-0000-0000-0000-000000000000}"/>
  <bookViews>
    <workbookView xWindow="-108" yWindow="-108" windowWidth="23256" windowHeight="12576"/>
  </bookViews>
  <sheets>
    <sheet name="calcul" sheetId="13" r:id="rId1"/>
    <sheet name="1980" sheetId="2" r:id="rId2"/>
    <sheet name="1985" sheetId="3" r:id="rId3"/>
    <sheet name="1990" sheetId="4" r:id="rId4"/>
    <sheet name="1995" sheetId="5" r:id="rId5"/>
    <sheet name="2000" sheetId="6" r:id="rId6"/>
    <sheet name="2005" sheetId="7" r:id="rId7"/>
    <sheet name="2010" sheetId="8" r:id="rId8"/>
    <sheet name="2016" sheetId="15" r:id="rId9"/>
    <sheet name="effectifs" sheetId="10" r:id="rId10"/>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13" l="1"/>
  <c r="C54" i="13"/>
  <c r="C11" i="13"/>
  <c r="C19" i="13"/>
  <c r="C62" i="13"/>
  <c r="D3" i="13"/>
  <c r="D54" i="13"/>
  <c r="D11" i="13"/>
  <c r="D10" i="13" s="1"/>
  <c r="D19" i="13"/>
  <c r="E3" i="13"/>
  <c r="E54" i="13"/>
  <c r="E11" i="13"/>
  <c r="E19" i="13"/>
  <c r="E18" i="13" s="1"/>
  <c r="F3" i="13"/>
  <c r="F54" i="13"/>
  <c r="F62" i="13" s="1"/>
  <c r="F11" i="13"/>
  <c r="F19" i="13"/>
  <c r="G3" i="13"/>
  <c r="G54" i="13"/>
  <c r="G11" i="13"/>
  <c r="G35" i="13" s="1"/>
  <c r="G19" i="13"/>
  <c r="H3" i="13"/>
  <c r="H35" i="13" s="1"/>
  <c r="H54" i="13"/>
  <c r="H11" i="13"/>
  <c r="H19" i="13"/>
  <c r="I3" i="13"/>
  <c r="I62" i="13" s="1"/>
  <c r="I54" i="13"/>
  <c r="I11" i="13"/>
  <c r="I19" i="13"/>
  <c r="I18" i="13" s="1"/>
  <c r="C4" i="13"/>
  <c r="C55" i="13"/>
  <c r="C12" i="13"/>
  <c r="C20" i="13"/>
  <c r="C18" i="13" s="1"/>
  <c r="D4" i="13"/>
  <c r="D63" i="13" s="1"/>
  <c r="D55" i="13"/>
  <c r="D53" i="13" s="1"/>
  <c r="D12" i="13"/>
  <c r="D20" i="13"/>
  <c r="E4" i="13"/>
  <c r="E55" i="13"/>
  <c r="E53" i="13" s="1"/>
  <c r="E12" i="13"/>
  <c r="E20" i="13"/>
  <c r="E63" i="13"/>
  <c r="F4" i="13"/>
  <c r="F55" i="13"/>
  <c r="F12" i="13"/>
  <c r="F20" i="13"/>
  <c r="F63" i="13"/>
  <c r="G4" i="13"/>
  <c r="G63" i="13" s="1"/>
  <c r="G55" i="13"/>
  <c r="G12" i="13"/>
  <c r="G36" i="13" s="1"/>
  <c r="G20" i="13"/>
  <c r="H4" i="13"/>
  <c r="H55" i="13"/>
  <c r="H12" i="13"/>
  <c r="H36" i="13" s="1"/>
  <c r="H20" i="13"/>
  <c r="I4" i="13"/>
  <c r="I63" i="13" s="1"/>
  <c r="I55" i="13"/>
  <c r="I12" i="13"/>
  <c r="I20" i="13"/>
  <c r="C5" i="13"/>
  <c r="C64" i="13" s="1"/>
  <c r="C56" i="13"/>
  <c r="C13" i="13"/>
  <c r="C21" i="13"/>
  <c r="C37" i="13" s="1"/>
  <c r="D5" i="13"/>
  <c r="D56" i="13"/>
  <c r="D13" i="13"/>
  <c r="D21" i="13"/>
  <c r="D18" i="13" s="1"/>
  <c r="E5" i="13"/>
  <c r="E64" i="13" s="1"/>
  <c r="E56" i="13"/>
  <c r="E13" i="13"/>
  <c r="E21" i="13"/>
  <c r="F5" i="13"/>
  <c r="F56" i="13"/>
  <c r="F13" i="13"/>
  <c r="F21" i="13"/>
  <c r="F64" i="13"/>
  <c r="G5" i="13"/>
  <c r="G56" i="13"/>
  <c r="G13" i="13"/>
  <c r="G21" i="13"/>
  <c r="G64" i="13"/>
  <c r="H5" i="13"/>
  <c r="H64" i="13" s="1"/>
  <c r="H56" i="13"/>
  <c r="H13" i="13"/>
  <c r="H37" i="13" s="1"/>
  <c r="H21" i="13"/>
  <c r="I5" i="13"/>
  <c r="I56" i="13"/>
  <c r="I13" i="13"/>
  <c r="I10" i="13" s="1"/>
  <c r="I21" i="13"/>
  <c r="C6" i="13"/>
  <c r="C38" i="13" s="1"/>
  <c r="C57" i="13"/>
  <c r="C14" i="13"/>
  <c r="C22" i="13"/>
  <c r="D6" i="13"/>
  <c r="D65" i="13" s="1"/>
  <c r="D57" i="13"/>
  <c r="D14" i="13"/>
  <c r="D22" i="13"/>
  <c r="D38" i="13" s="1"/>
  <c r="E6" i="13"/>
  <c r="E57" i="13"/>
  <c r="E14" i="13"/>
  <c r="E22" i="13"/>
  <c r="E65" i="13" s="1"/>
  <c r="F6" i="13"/>
  <c r="F2" i="13" s="1"/>
  <c r="F57" i="13"/>
  <c r="F14" i="13"/>
  <c r="F22" i="13"/>
  <c r="G6" i="13"/>
  <c r="G57" i="13"/>
  <c r="G14" i="13"/>
  <c r="G22" i="13"/>
  <c r="G65" i="13"/>
  <c r="H6" i="13"/>
  <c r="H57" i="13"/>
  <c r="H14" i="13"/>
  <c r="H22" i="13"/>
  <c r="H65" i="13"/>
  <c r="I6" i="13"/>
  <c r="I65" i="13" s="1"/>
  <c r="I57" i="13"/>
  <c r="I14" i="13"/>
  <c r="I22" i="13"/>
  <c r="C7" i="13"/>
  <c r="C58" i="13"/>
  <c r="C15" i="13"/>
  <c r="C39" i="13" s="1"/>
  <c r="C23" i="13"/>
  <c r="D7" i="13"/>
  <c r="D39" i="13" s="1"/>
  <c r="D58" i="13"/>
  <c r="D15" i="13"/>
  <c r="D23" i="13"/>
  <c r="E7" i="13"/>
  <c r="E66" i="13" s="1"/>
  <c r="E58" i="13"/>
  <c r="E15" i="13"/>
  <c r="E23" i="13"/>
  <c r="E39" i="13" s="1"/>
  <c r="F7" i="13"/>
  <c r="F58" i="13"/>
  <c r="F15" i="13"/>
  <c r="F23" i="13"/>
  <c r="F18" i="13" s="1"/>
  <c r="G7" i="13"/>
  <c r="G66" i="13" s="1"/>
  <c r="G58" i="13"/>
  <c r="G53" i="13" s="1"/>
  <c r="G15" i="13"/>
  <c r="G23" i="13"/>
  <c r="H7" i="13"/>
  <c r="H58" i="13"/>
  <c r="H53" i="13" s="1"/>
  <c r="H15" i="13"/>
  <c r="H23" i="13"/>
  <c r="H18" i="13" s="1"/>
  <c r="H66" i="13"/>
  <c r="I7" i="13"/>
  <c r="I66" i="13" s="1"/>
  <c r="I58" i="13"/>
  <c r="I15" i="13"/>
  <c r="I23" i="13"/>
  <c r="C8" i="13"/>
  <c r="C67" i="13" s="1"/>
  <c r="C59" i="13"/>
  <c r="C16" i="13"/>
  <c r="C40" i="13" s="1"/>
  <c r="C24" i="13"/>
  <c r="D8" i="13"/>
  <c r="D59" i="13"/>
  <c r="D16" i="13"/>
  <c r="D40" i="13" s="1"/>
  <c r="D24" i="13"/>
  <c r="E8" i="13"/>
  <c r="E40" i="13" s="1"/>
  <c r="E59" i="13"/>
  <c r="E16" i="13"/>
  <c r="E24" i="13"/>
  <c r="F8" i="13"/>
  <c r="F67" i="13" s="1"/>
  <c r="F59" i="13"/>
  <c r="F16" i="13"/>
  <c r="F24" i="13"/>
  <c r="F40" i="13" s="1"/>
  <c r="G8" i="13"/>
  <c r="G59" i="13"/>
  <c r="G16" i="13"/>
  <c r="G24" i="13"/>
  <c r="G67" i="13" s="1"/>
  <c r="H8" i="13"/>
  <c r="H67" i="13" s="1"/>
  <c r="H59" i="13"/>
  <c r="H16" i="13"/>
  <c r="H24" i="13"/>
  <c r="I8" i="13"/>
  <c r="I59" i="13"/>
  <c r="I16" i="13"/>
  <c r="I24" i="13"/>
  <c r="I67" i="13"/>
  <c r="B4" i="13"/>
  <c r="B55" i="13"/>
  <c r="B12" i="13"/>
  <c r="B20" i="13"/>
  <c r="B63" i="13"/>
  <c r="B5" i="13"/>
  <c r="B64" i="13" s="1"/>
  <c r="B56" i="13"/>
  <c r="B53" i="13" s="1"/>
  <c r="B13" i="13"/>
  <c r="B10" i="13" s="1"/>
  <c r="B21" i="13"/>
  <c r="B6" i="13"/>
  <c r="B57" i="13"/>
  <c r="B14" i="13"/>
  <c r="B65" i="13" s="1"/>
  <c r="B22" i="13"/>
  <c r="B7" i="13"/>
  <c r="B66" i="13" s="1"/>
  <c r="B58" i="13"/>
  <c r="B15" i="13"/>
  <c r="B23" i="13"/>
  <c r="B8" i="13"/>
  <c r="B67" i="13" s="1"/>
  <c r="B59" i="13"/>
  <c r="B16" i="13"/>
  <c r="B24" i="13"/>
  <c r="B18" i="13" s="1"/>
  <c r="B3" i="13"/>
  <c r="B54" i="13"/>
  <c r="B11" i="13"/>
  <c r="B19" i="13"/>
  <c r="B62" i="13" s="1"/>
  <c r="B69" i="13"/>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5" i="2"/>
  <c r="C71" i="13"/>
  <c r="C69" i="13"/>
  <c r="C72" i="13"/>
  <c r="D71" i="13"/>
  <c r="D72" i="13" s="1"/>
  <c r="D69" i="13"/>
  <c r="E71" i="13"/>
  <c r="E72" i="13"/>
  <c r="E69" i="13"/>
  <c r="F71" i="13"/>
  <c r="F72" i="13" s="1"/>
  <c r="F69" i="13"/>
  <c r="G71" i="13"/>
  <c r="G69" i="13"/>
  <c r="G72" i="13" s="1"/>
  <c r="H71" i="13"/>
  <c r="H72" i="13" s="1"/>
  <c r="H69" i="13"/>
  <c r="I71" i="13"/>
  <c r="I72" i="13" s="1"/>
  <c r="I69" i="13"/>
  <c r="B71" i="13"/>
  <c r="B72" i="13" s="1"/>
  <c r="I27" i="13"/>
  <c r="I28" i="13"/>
  <c r="I36" i="13"/>
  <c r="I29" i="13"/>
  <c r="I37" i="13" s="1"/>
  <c r="I30" i="13"/>
  <c r="I38" i="13" s="1"/>
  <c r="I31" i="13"/>
  <c r="I39" i="13" s="1"/>
  <c r="I32" i="13"/>
  <c r="I40" i="13"/>
  <c r="I43" i="13"/>
  <c r="C27" i="13"/>
  <c r="C35" i="13"/>
  <c r="C28" i="13"/>
  <c r="C36" i="13"/>
  <c r="C29" i="13"/>
  <c r="C30" i="13"/>
  <c r="C26" i="13" s="1"/>
  <c r="C31" i="13"/>
  <c r="C32" i="13"/>
  <c r="C43" i="13"/>
  <c r="C44" i="13"/>
  <c r="D27" i="13"/>
  <c r="D35" i="13" s="1"/>
  <c r="D28" i="13"/>
  <c r="D29" i="13"/>
  <c r="D37" i="13"/>
  <c r="D30" i="13"/>
  <c r="D31" i="13"/>
  <c r="D32" i="13"/>
  <c r="D43" i="13"/>
  <c r="D44" i="13"/>
  <c r="E27" i="13"/>
  <c r="E35" i="13"/>
  <c r="E28" i="13"/>
  <c r="E36" i="13" s="1"/>
  <c r="E29" i="13"/>
  <c r="E30" i="13"/>
  <c r="E38" i="13"/>
  <c r="E31" i="13"/>
  <c r="E32" i="13"/>
  <c r="E43" i="13"/>
  <c r="E44" i="13"/>
  <c r="F27" i="13"/>
  <c r="F35" i="13"/>
  <c r="F28" i="13"/>
  <c r="F26" i="13" s="1"/>
  <c r="F36" i="13"/>
  <c r="F29" i="13"/>
  <c r="F37" i="13" s="1"/>
  <c r="F30" i="13"/>
  <c r="F31" i="13"/>
  <c r="F39" i="13"/>
  <c r="F32" i="13"/>
  <c r="F43" i="13"/>
  <c r="F44" i="13"/>
  <c r="G27" i="13"/>
  <c r="G28" i="13"/>
  <c r="G29" i="13"/>
  <c r="G37" i="13"/>
  <c r="G30" i="13"/>
  <c r="G38" i="13" s="1"/>
  <c r="G31" i="13"/>
  <c r="G32" i="13"/>
  <c r="G40" i="13"/>
  <c r="G43" i="13"/>
  <c r="G44" i="13"/>
  <c r="H27" i="13"/>
  <c r="H26" i="13" s="1"/>
  <c r="H28" i="13"/>
  <c r="H29" i="13"/>
  <c r="H30" i="13"/>
  <c r="H38" i="13"/>
  <c r="H31" i="13"/>
  <c r="H39" i="13" s="1"/>
  <c r="H32" i="13"/>
  <c r="H43" i="13"/>
  <c r="H44" i="13"/>
  <c r="I44" i="13"/>
  <c r="B27" i="13"/>
  <c r="B26" i="13" s="1"/>
  <c r="B35" i="13"/>
  <c r="B28" i="13"/>
  <c r="B36" i="13" s="1"/>
  <c r="B29" i="13"/>
  <c r="B37" i="13" s="1"/>
  <c r="B30" i="13"/>
  <c r="B38" i="13" s="1"/>
  <c r="B31" i="13"/>
  <c r="B39" i="13"/>
  <c r="B32" i="13"/>
  <c r="B43" i="13"/>
  <c r="B44" i="13"/>
  <c r="I53" i="13"/>
  <c r="F53" i="13"/>
  <c r="AO34" i="7"/>
  <c r="AO34" i="8"/>
  <c r="AO33" i="8"/>
  <c r="AO32" i="8"/>
  <c r="AO31" i="8"/>
  <c r="AO30" i="8"/>
  <c r="AO29" i="8"/>
  <c r="AO28" i="8"/>
  <c r="AO27" i="8"/>
  <c r="AO34" i="15"/>
  <c r="AO33" i="15"/>
  <c r="AO32" i="15"/>
  <c r="AO31" i="15"/>
  <c r="AO30" i="15"/>
  <c r="AO29" i="15"/>
  <c r="AO28" i="15"/>
  <c r="AO27" i="15"/>
  <c r="D2" i="13"/>
  <c r="H50" i="13"/>
  <c r="G50" i="13"/>
  <c r="F50" i="13"/>
  <c r="E50" i="13"/>
  <c r="D50" i="13"/>
  <c r="C50" i="13"/>
  <c r="B50" i="13"/>
  <c r="C53" i="13"/>
  <c r="I26" i="13"/>
  <c r="G18" i="13"/>
  <c r="F10" i="13"/>
  <c r="E10" i="13"/>
  <c r="C34" i="13" l="1"/>
  <c r="C45" i="13" s="1"/>
  <c r="F34" i="13"/>
  <c r="F45" i="13" s="1"/>
  <c r="B61" i="13"/>
  <c r="B73" i="13" s="1"/>
  <c r="I61" i="13"/>
  <c r="I73" i="13" s="1"/>
  <c r="H34" i="13"/>
  <c r="H45" i="13" s="1"/>
  <c r="D67" i="13"/>
  <c r="C66" i="13"/>
  <c r="I64" i="13"/>
  <c r="H63" i="13"/>
  <c r="G62" i="13"/>
  <c r="G61" i="13" s="1"/>
  <c r="G73" i="13" s="1"/>
  <c r="G10" i="13"/>
  <c r="I35" i="13"/>
  <c r="I34" i="13" s="1"/>
  <c r="I45" i="13" s="1"/>
  <c r="F66" i="13"/>
  <c r="D64" i="13"/>
  <c r="C63" i="13"/>
  <c r="C61" i="13" s="1"/>
  <c r="C73" i="13" s="1"/>
  <c r="E62" i="13"/>
  <c r="E61" i="13" s="1"/>
  <c r="E73" i="13" s="1"/>
  <c r="D62" i="13"/>
  <c r="D61" i="13" s="1"/>
  <c r="D73" i="13" s="1"/>
  <c r="B2" i="13"/>
  <c r="D26" i="13"/>
  <c r="I2" i="13"/>
  <c r="E67" i="13"/>
  <c r="D66" i="13"/>
  <c r="C65" i="13"/>
  <c r="H62" i="13"/>
  <c r="H61" i="13" s="1"/>
  <c r="H73" i="13" s="1"/>
  <c r="C2" i="13"/>
  <c r="C10" i="13"/>
  <c r="E26" i="13"/>
  <c r="G2" i="13"/>
  <c r="H10" i="13"/>
  <c r="H40" i="13"/>
  <c r="G39" i="13"/>
  <c r="G34" i="13" s="1"/>
  <c r="G45" i="13" s="1"/>
  <c r="F38" i="13"/>
  <c r="E37" i="13"/>
  <c r="E34" i="13" s="1"/>
  <c r="E45" i="13" s="1"/>
  <c r="D36" i="13"/>
  <c r="D34" i="13" s="1"/>
  <c r="D45" i="13" s="1"/>
  <c r="F65" i="13"/>
  <c r="F61" i="13" s="1"/>
  <c r="F73" i="13" s="1"/>
  <c r="H2" i="13"/>
  <c r="B40" i="13"/>
  <c r="B34" i="13" s="1"/>
  <c r="B45" i="13" s="1"/>
  <c r="G26" i="13"/>
  <c r="E2" i="13"/>
  <c r="G47" i="13" l="1"/>
  <c r="G49" i="13" s="1"/>
  <c r="G46" i="13"/>
  <c r="G48" i="13" s="1"/>
  <c r="D47" i="13"/>
  <c r="D49" i="13" s="1"/>
  <c r="D46" i="13"/>
  <c r="D48" i="13" s="1"/>
  <c r="B47" i="13"/>
  <c r="B49" i="13" s="1"/>
  <c r="B46" i="13"/>
  <c r="B48" i="13" s="1"/>
  <c r="F75" i="13"/>
  <c r="F77" i="13" s="1"/>
  <c r="F74" i="13"/>
  <c r="F76" i="13" s="1"/>
  <c r="E47" i="13"/>
  <c r="E49" i="13" s="1"/>
  <c r="E46" i="13"/>
  <c r="E48" i="13" s="1"/>
  <c r="B74" i="13"/>
  <c r="B76" i="13" s="1"/>
  <c r="B75" i="13"/>
  <c r="B77" i="13" s="1"/>
  <c r="G74" i="13"/>
  <c r="G76" i="13" s="1"/>
  <c r="G75" i="13"/>
  <c r="G77" i="13" s="1"/>
  <c r="F47" i="13"/>
  <c r="F49" i="13" s="1"/>
  <c r="F46" i="13"/>
  <c r="F48" i="13" s="1"/>
  <c r="H74" i="13"/>
  <c r="H76" i="13" s="1"/>
  <c r="H75" i="13"/>
  <c r="H77" i="13" s="1"/>
  <c r="I75" i="13"/>
  <c r="I77" i="13" s="1"/>
  <c r="I74" i="13"/>
  <c r="I76" i="13" s="1"/>
  <c r="E75" i="13"/>
  <c r="E77" i="13" s="1"/>
  <c r="E74" i="13"/>
  <c r="E76" i="13" s="1"/>
  <c r="H46" i="13"/>
  <c r="H48" i="13" s="1"/>
  <c r="H47" i="13"/>
  <c r="H49" i="13" s="1"/>
  <c r="D75" i="13"/>
  <c r="D77" i="13" s="1"/>
  <c r="D74" i="13"/>
  <c r="D76" i="13" s="1"/>
  <c r="C75" i="13"/>
  <c r="C77" i="13" s="1"/>
  <c r="C74" i="13"/>
  <c r="C76" i="13" s="1"/>
  <c r="I46" i="13"/>
  <c r="I48" i="13" s="1"/>
  <c r="I47" i="13"/>
  <c r="I49" i="13" s="1"/>
  <c r="C46" i="13"/>
  <c r="C48" i="13" s="1"/>
  <c r="C47" i="13"/>
  <c r="C49" i="13" s="1"/>
</calcChain>
</file>

<file path=xl/sharedStrings.xml><?xml version="1.0" encoding="utf-8"?>
<sst xmlns="http://schemas.openxmlformats.org/spreadsheetml/2006/main" count="2116" uniqueCount="350">
  <si>
    <t>CI de services aux entreprises par l'industrie (hors import)</t>
  </si>
  <si>
    <t>CI de services aux entreprises totales (hors import)</t>
  </si>
  <si>
    <t>emplois finals de services aux entreprises  (total)*</t>
  </si>
  <si>
    <t>VA de services aux entreprises (total)</t>
  </si>
  <si>
    <t>calcul de la VA des services utilisés par l'industrie</t>
  </si>
  <si>
    <t>% (VA de industrie.) / VA totale</t>
  </si>
  <si>
    <t>VA industrie + VA des services à l'industrie</t>
  </si>
  <si>
    <t>% (VA de services à l'industrie +VA industrie) / VA totale</t>
  </si>
  <si>
    <t>effectifs de service aux entreprises (total)</t>
  </si>
  <si>
    <t>calcul des effectifs des services utilisés par l'industrie</t>
  </si>
  <si>
    <t>% (effectifs de industrie.) / effectifs totaux</t>
  </si>
  <si>
    <t>effectifs ind. + effectifs des services à l'industrie</t>
  </si>
  <si>
    <t>% (effectifs de services à l'indu. + indu.) / effectifs totaux</t>
  </si>
  <si>
    <t xml:space="preserve"> </t>
  </si>
  <si>
    <t>BRA38_AZ</t>
  </si>
  <si>
    <t>BRA38_BZ</t>
  </si>
  <si>
    <t>BRA38_CA</t>
  </si>
  <si>
    <t>BRA38_CB</t>
  </si>
  <si>
    <t>BRA38_CC</t>
  </si>
  <si>
    <t>BRA38_CD</t>
  </si>
  <si>
    <t>BRA38_CE</t>
  </si>
  <si>
    <t>BRA38_CF</t>
  </si>
  <si>
    <t>BRA38_CG</t>
  </si>
  <si>
    <t>BRA38_CH</t>
  </si>
  <si>
    <t>BRA38_CI</t>
  </si>
  <si>
    <t>BRA38_CJ</t>
  </si>
  <si>
    <t>BRA38_CK</t>
  </si>
  <si>
    <t>BRA38_CL</t>
  </si>
  <si>
    <t>BRA38_CM</t>
  </si>
  <si>
    <t>BRA38_DZ</t>
  </si>
  <si>
    <t>BRA38_EZ</t>
  </si>
  <si>
    <t>BRA38_FZ</t>
  </si>
  <si>
    <t>BRA38_GZ</t>
  </si>
  <si>
    <t>BRA38_HZ</t>
  </si>
  <si>
    <t>BRA38_IZ</t>
  </si>
  <si>
    <t>BRA38_JA</t>
  </si>
  <si>
    <t>BRA38_JB</t>
  </si>
  <si>
    <t>BRA38_JC</t>
  </si>
  <si>
    <t>BRA38_KZ</t>
  </si>
  <si>
    <t>BRA38_LZ</t>
  </si>
  <si>
    <t>BRA38_MA</t>
  </si>
  <si>
    <t>BRA38_MB</t>
  </si>
  <si>
    <t>BRA38_MC</t>
  </si>
  <si>
    <t>BRA38_NZ</t>
  </si>
  <si>
    <t>BRA38_OZ</t>
  </si>
  <si>
    <t>BRA38_PZ</t>
  </si>
  <si>
    <t>BRA38_QA</t>
  </si>
  <si>
    <t>BRA38_QB</t>
  </si>
  <si>
    <t>BRA38_RZ</t>
  </si>
  <si>
    <t>BRA38_SZ</t>
  </si>
  <si>
    <t>PRA38_AZ</t>
  </si>
  <si>
    <t>Agriculture, sylviculture et pêche</t>
  </si>
  <si>
    <t>PRA38_BZ</t>
  </si>
  <si>
    <t>Industries extractives</t>
  </si>
  <si>
    <t>PRA38_CA</t>
  </si>
  <si>
    <t>Fabric  denrées alimentaires, boissons et prdts à base de tabac</t>
  </si>
  <si>
    <t>PRA38_CB</t>
  </si>
  <si>
    <t>Fabric  textiles, industries habillement, cuir et chaussure</t>
  </si>
  <si>
    <t>PRA38_CC</t>
  </si>
  <si>
    <t>Travail du bois, industries du papier et imprimerie</t>
  </si>
  <si>
    <t>PRA38_CD</t>
  </si>
  <si>
    <t>Cokéfaction et raffinage</t>
  </si>
  <si>
    <t>PRA38_CE</t>
  </si>
  <si>
    <t>Industrie chimique</t>
  </si>
  <si>
    <t>PRA38_CF</t>
  </si>
  <si>
    <t>Industrie pharmaceutique</t>
  </si>
  <si>
    <t>PRA38_CG</t>
  </si>
  <si>
    <t>Fab  prdts en caoutc  et plastiq  et aut  prdts minéraux non métal</t>
  </si>
  <si>
    <t>PRA38_CH</t>
  </si>
  <si>
    <t>Métallurgie et fab  de prdts métalliques sauf machines et équipmnts</t>
  </si>
  <si>
    <t>PRA38_CI</t>
  </si>
  <si>
    <t>Fabrication de produits informatiques, électroniques et optiques</t>
  </si>
  <si>
    <t>PRA38_CJ</t>
  </si>
  <si>
    <t>Fabrication d équipements électriques</t>
  </si>
  <si>
    <t>PRA38_CK</t>
  </si>
  <si>
    <t>Fabrication de machines et équipements n c a</t>
  </si>
  <si>
    <t>PRA38_CL</t>
  </si>
  <si>
    <t>Fabrication de matériels de transport</t>
  </si>
  <si>
    <t>PRA38_CM</t>
  </si>
  <si>
    <t>Autres ind  manuf  - répar  et install  de machines et d équipmnts</t>
  </si>
  <si>
    <t>PRA38_DZ</t>
  </si>
  <si>
    <t>Prod  et distribution électricité, gaz, vapeur et air conditionné</t>
  </si>
  <si>
    <t>PRA38_EZ</t>
  </si>
  <si>
    <t>Prod  et distrib  eau assainisst, gestion déchets et dépollution</t>
  </si>
  <si>
    <t>PRA38_FZ</t>
  </si>
  <si>
    <t>Construction</t>
  </si>
  <si>
    <t>PRA38_GZ</t>
  </si>
  <si>
    <t>Commerce - réparation d automobiles et de motocycles</t>
  </si>
  <si>
    <t>PRA38_HZ</t>
  </si>
  <si>
    <t>Transports et entreposage</t>
  </si>
  <si>
    <t>PRA38_IZ</t>
  </si>
  <si>
    <t>Hébergement et restauration</t>
  </si>
  <si>
    <t>PRA38_JA</t>
  </si>
  <si>
    <t>Édition, audiovisuel et diffusion</t>
  </si>
  <si>
    <t>PRA38_JB</t>
  </si>
  <si>
    <t>Télécommunications</t>
  </si>
  <si>
    <t>PRA38_JC</t>
  </si>
  <si>
    <t>Activités informatiques et services d information</t>
  </si>
  <si>
    <t>PRA38_KZ</t>
  </si>
  <si>
    <t>Activités financières et d assurance</t>
  </si>
  <si>
    <t>PRA38_LZ</t>
  </si>
  <si>
    <t>Activités immobilières</t>
  </si>
  <si>
    <t>PRA38_MA</t>
  </si>
  <si>
    <t>Act  juri , compta , de gest , archi , ingé , ctrle et anal  tech</t>
  </si>
  <si>
    <t>PRA38_MB</t>
  </si>
  <si>
    <t>Recherche-développement scientifique</t>
  </si>
  <si>
    <t>PRA38_MC</t>
  </si>
  <si>
    <t>Autres activités spécialisées, scientifiques et techniques</t>
  </si>
  <si>
    <t>PRA38_NZ</t>
  </si>
  <si>
    <t>Activités de services administratifs et de soutien</t>
  </si>
  <si>
    <t>BRA38_TZ</t>
  </si>
  <si>
    <t>OPP2</t>
  </si>
  <si>
    <t>CONSOMMATION INTERMEDIAIRE</t>
  </si>
  <si>
    <t>OPB1</t>
  </si>
  <si>
    <t>VALEUR AJOUTEE/PRODUIT INTERIEUR</t>
  </si>
  <si>
    <t>OPP1</t>
  </si>
  <si>
    <t>PRODUCTION au prix de base</t>
  </si>
  <si>
    <t>part produite domestiquement</t>
  </si>
  <si>
    <t>OPP3</t>
  </si>
  <si>
    <t>OPP51</t>
  </si>
  <si>
    <t>OPP52</t>
  </si>
  <si>
    <t>OPP53</t>
  </si>
  <si>
    <t>OPP5</t>
  </si>
  <si>
    <t>OPP6</t>
  </si>
  <si>
    <t>OPEREEMPTOT</t>
  </si>
  <si>
    <t>effectifs</t>
  </si>
  <si>
    <t>BRNN_TOTAL</t>
  </si>
  <si>
    <t>PRA38_RZ</t>
  </si>
  <si>
    <t>Arts, spectacles et activités récréatives</t>
  </si>
  <si>
    <t>PRA38_SZ</t>
  </si>
  <si>
    <t>Autres activités de services</t>
  </si>
  <si>
    <t>PRA38_PZ</t>
  </si>
  <si>
    <t>Enseignement</t>
  </si>
  <si>
    <t>PRA38_QA</t>
  </si>
  <si>
    <t>Activités pour la santé humaine</t>
  </si>
  <si>
    <t>PRNN_TOTAL</t>
  </si>
  <si>
    <t>Total des produits (nouvelle nomenclature)</t>
  </si>
  <si>
    <t>VA de l'industrie</t>
  </si>
  <si>
    <t>PIB</t>
  </si>
  <si>
    <t>effectifs de l'industrie (en milliers)</t>
  </si>
  <si>
    <t>emplois externalisés par l'industrie (en milliers)</t>
  </si>
  <si>
    <t>VISU :   TEI_HTD_RETRO_NB   CUBES  :   TSL_COMMUN/TEI</t>
  </si>
  <si>
    <t>DA 'DA1980'   ET 'ET_SERIEHISTO'   VM 'VMVAL'</t>
  </si>
  <si>
    <t>DA 'DA1985'   ET 'ET_SERIEHISTO'   VM 'VMVAL'</t>
  </si>
  <si>
    <t>DA 'DA1990'   ET 'ET_SERIEHISTO'   VM 'VMVAL'</t>
  </si>
  <si>
    <t>DA 'DA1995'   ET 'ET_SERIEHISTO'   VM 'VMVAL'</t>
  </si>
  <si>
    <t>DA 'DA2000'   ET 'ET_SERIEHISTO'   VM 'VMVAL'</t>
  </si>
  <si>
    <t>DA 'DA2005'   ET 'ET_SERIEHISTO'   VM 'VMVAL'</t>
  </si>
  <si>
    <t>DA 'DA2010'   ET 'ET_SERIEHISTO'   VM 'VMVAL'</t>
  </si>
  <si>
    <t>VISU :   null   CUBES  :   TSL_COMMUN/CPR_CEB</t>
  </si>
  <si>
    <t>DA 'DA1985'   ET 'ET_SERIEHISTO'   SI 'SIS10'   VM 'VMVAL'</t>
  </si>
  <si>
    <t>DA 'DA1990'   ET 'ET_SERIEHISTO'   SI 'SIS10'   VM 'VMVAL'</t>
  </si>
  <si>
    <t>DA 'DA1995'   ET 'ET_SERIEHISTO'   SI 'SIS10'   VM 'VMVAL'</t>
  </si>
  <si>
    <t>DA 'DA2000'   ET 'ET_SERIEHISTO'   SI 'SIS10'   VM 'VMVAL'</t>
  </si>
  <si>
    <t>DA 'DA2005'   ET 'ET_SERIEHISTO'   SI 'SIS10'   VM 'VMVAL'</t>
  </si>
  <si>
    <t>DA 'DA2010'   ET 'ET_SERIEHISTO'   SI 'SIS10'   VM 'VMVAL'</t>
  </si>
  <si>
    <t>VISU :   TEF1990_1999VALEUR   CUBES  :   TSL_COMMUN/ERE_HTD</t>
  </si>
  <si>
    <t>DA 'DA1980'   ET 'ET_SERIEHISTO'   SI 'SIS0'   VM 'VMVAL'</t>
  </si>
  <si>
    <t>DA 'DA1985'   ET 'ET_SERIEHISTO'   SI 'SIS0'   VM 'VMVAL'</t>
  </si>
  <si>
    <t>DA 'DA1990'   ET 'ET_SERIEHISTO'   SI 'SIS0'   VM 'VMVAL'</t>
  </si>
  <si>
    <t>DA 'DA1995'   ET 'ET_SERIEHISTO'   SI 'SIS0'   VM 'VMVAL'</t>
  </si>
  <si>
    <t>DA 'DA2000'   ET 'ET_SERIEHISTO'   SI 'SIS0'   VM 'VMVAL'</t>
  </si>
  <si>
    <t>DA 'DA2005'   ET 'ET_SERIEHISTO'   SI 'SIS0'   VM 'VMVAL'</t>
  </si>
  <si>
    <t>DA 'DA2010'   ET 'ET_SERIEHISTO'   SI 'SIS0'   VM 'VMVAL'</t>
  </si>
  <si>
    <t>OPP7</t>
  </si>
  <si>
    <t>DA 'DA2012'   ET 'ET_SERIEHISTO'   SI 'SIS0'   VM 'VMVAL'</t>
  </si>
  <si>
    <t>DA 'DA2012'   ET 'ET_SERIEHISTO'   VM 'VMVAL'</t>
  </si>
  <si>
    <t>DA 'DA2012'   ET 'ET_SERIEHISTO'   SI 'SIS10'   VM 'VMVAL'</t>
  </si>
  <si>
    <t>Consommation intermédiaire</t>
  </si>
  <si>
    <t>Production au prix de base</t>
  </si>
  <si>
    <t>% de la VA de l'économie</t>
  </si>
  <si>
    <t>Va externalisé en % de la VA de l'industrie</t>
  </si>
  <si>
    <t>6.208 Emploi intérieur total par branche en nombre de personnes</t>
  </si>
  <si>
    <t>A5.AZ</t>
  </si>
  <si>
    <t>A5.BE</t>
  </si>
  <si>
    <t>Industrie manufacturière, industries extractives et autres</t>
  </si>
  <si>
    <t>A17.DE</t>
  </si>
  <si>
    <t xml:space="preserve">    Industries extractives, énergie, eau, gestion des déchets et dépollution</t>
  </si>
  <si>
    <t>A38.BZ</t>
  </si>
  <si>
    <t xml:space="preserve">      Industries extractives</t>
  </si>
  <si>
    <t>N.D.</t>
  </si>
  <si>
    <t>A38.DZ</t>
  </si>
  <si>
    <t xml:space="preserve">      Production et distribution d'électricité, de gaz, de vapeur et d'air conditionné</t>
  </si>
  <si>
    <t>A38.EZ</t>
  </si>
  <si>
    <t xml:space="preserve">      Production et distribution d'eau ; assainissement, gestion des déchets et dépollution</t>
  </si>
  <si>
    <t>A17.C1</t>
  </si>
  <si>
    <t xml:space="preserve">    Fabrication de denrées alimentaires, de boissons et de produits à base de tabac</t>
  </si>
  <si>
    <t>A17.C2</t>
  </si>
  <si>
    <t xml:space="preserve">    Cokéfaction et raffinage</t>
  </si>
  <si>
    <t>A17.C3</t>
  </si>
  <si>
    <t xml:space="preserve">    Fabrication d'équipements électriques, électroniques, informatiques ; fabrication de machines</t>
  </si>
  <si>
    <t>A38.CI</t>
  </si>
  <si>
    <t xml:space="preserve">      Fabrication de produits informatiques, électroniques et optiques</t>
  </si>
  <si>
    <t>A38.CJ</t>
  </si>
  <si>
    <t xml:space="preserve">      Fabrication d équipements électriques</t>
  </si>
  <si>
    <t>A38.CK</t>
  </si>
  <si>
    <t xml:space="preserve">      Fabrication de machines et équipements n.c.a.</t>
  </si>
  <si>
    <t>A17.C4</t>
  </si>
  <si>
    <t xml:space="preserve">    Fabrication de matériels de transport</t>
  </si>
  <si>
    <t>A17.C5</t>
  </si>
  <si>
    <t xml:space="preserve">    Fabrication d'autres produits industriels</t>
  </si>
  <si>
    <t>A38.CB</t>
  </si>
  <si>
    <t xml:space="preserve">      Fabrication de textiles, industries de l'habillement, industrie du cuir et de la chaussure</t>
  </si>
  <si>
    <t>A38.CC</t>
  </si>
  <si>
    <t xml:space="preserve">      Travail du bois, industries du papier et imprimerie</t>
  </si>
  <si>
    <t>A38.CE</t>
  </si>
  <si>
    <t xml:space="preserve">      Industrie chimique</t>
  </si>
  <si>
    <t>A38.CF</t>
  </si>
  <si>
    <t xml:space="preserve">      Industrie pharmaceutique</t>
  </si>
  <si>
    <t>A38.CG</t>
  </si>
  <si>
    <t xml:space="preserve">      Fabrication de produits en caoutchouc, en plastique et d'autres produits minéraux non métalliques</t>
  </si>
  <si>
    <t>A38.CH</t>
  </si>
  <si>
    <t xml:space="preserve">      Métallurgie et fabrication de produits métalliques, hors machines et équipements</t>
  </si>
  <si>
    <t>A38.CM</t>
  </si>
  <si>
    <t xml:space="preserve">      Autres industries manufacturières ; réparation et installation de machines et d'équipements</t>
  </si>
  <si>
    <t>A5.FZ</t>
  </si>
  <si>
    <t>A5.GU</t>
  </si>
  <si>
    <t>Services principalement marchands</t>
  </si>
  <si>
    <t>A10.GI</t>
  </si>
  <si>
    <t xml:space="preserve">  Commerce de gros et de détail, transports, hébergement et restauration</t>
  </si>
  <si>
    <t>A17.GZ</t>
  </si>
  <si>
    <t xml:space="preserve">    Commerce ; réparation d'automobiles et de motocycles</t>
  </si>
  <si>
    <t>A17.HZ</t>
  </si>
  <si>
    <t xml:space="preserve">    Transports et entreposage</t>
  </si>
  <si>
    <t>A17.IZ</t>
  </si>
  <si>
    <t xml:space="preserve">    Hébergement et restauration</t>
  </si>
  <si>
    <t>A10.JZ</t>
  </si>
  <si>
    <t xml:space="preserve">  Information et communication</t>
  </si>
  <si>
    <t>A38.JA</t>
  </si>
  <si>
    <t xml:space="preserve">      Édition, audiovisuel et diffusion</t>
  </si>
  <si>
    <t>A38.JB</t>
  </si>
  <si>
    <t xml:space="preserve">      Télécommunications</t>
  </si>
  <si>
    <t>A38.JC</t>
  </si>
  <si>
    <t xml:space="preserve">      Activités informatiques et services d'information</t>
  </si>
  <si>
    <t>A10.KZ</t>
  </si>
  <si>
    <t xml:space="preserve">  Activités financières et d'assurance</t>
  </si>
  <si>
    <t>A10.LZ</t>
  </si>
  <si>
    <t xml:space="preserve">  Activités immobilières</t>
  </si>
  <si>
    <t>A10.MN</t>
  </si>
  <si>
    <t xml:space="preserve">  Activités scientifiques et techniques ; services administratifs et de soutien</t>
  </si>
  <si>
    <t>A38.MA</t>
  </si>
  <si>
    <t xml:space="preserve">      Activités juridiques, comptables, de gestion, d'architecture, d'ingénierie, de contrôle et d'analyses techniques</t>
  </si>
  <si>
    <t>A38.MB</t>
  </si>
  <si>
    <t xml:space="preserve">      Recherche-développement scientifique</t>
  </si>
  <si>
    <t>A38.MC</t>
  </si>
  <si>
    <t xml:space="preserve">      Autres activités spécialisées, scientifiques et techniques</t>
  </si>
  <si>
    <t>A38.NZ</t>
  </si>
  <si>
    <t xml:space="preserve">      Activités de services administratifs et de soutien</t>
  </si>
  <si>
    <t>A10.RU</t>
  </si>
  <si>
    <t xml:space="preserve">  Autres services</t>
  </si>
  <si>
    <t>A38.RZ</t>
  </si>
  <si>
    <t xml:space="preserve">      Arts, spectacles et activités récréatives</t>
  </si>
  <si>
    <t>A38.SZ</t>
  </si>
  <si>
    <t xml:space="preserve">      Autres activités de services</t>
  </si>
  <si>
    <t>A38.TZ</t>
  </si>
  <si>
    <t xml:space="preserve">      Activités des ménages en tant qu'employeurs</t>
  </si>
  <si>
    <t>A5.OQ</t>
  </si>
  <si>
    <t>Services principalement non marchands (*)</t>
  </si>
  <si>
    <t>A38.OZ</t>
  </si>
  <si>
    <t xml:space="preserve">      Administration publique et défense - sécurité sociale obligatoire</t>
  </si>
  <si>
    <t>A38.PZ</t>
  </si>
  <si>
    <t xml:space="preserve">      Enseignement</t>
  </si>
  <si>
    <t>A38.QA</t>
  </si>
  <si>
    <t xml:space="preserve">      Activités pour la santé humaine</t>
  </si>
  <si>
    <t>A38.QB</t>
  </si>
  <si>
    <t xml:space="preserve">      Hébergement médico-social et social et action sociale sans hébergement</t>
  </si>
  <si>
    <t>TOTAL</t>
  </si>
  <si>
    <t>Total des branches</t>
  </si>
  <si>
    <t>Milliers de personnes</t>
  </si>
  <si>
    <t>Source : Comptes nationaux - Base 2014, Insee</t>
  </si>
  <si>
    <t xml:space="preserve">(*) Le poste "Services principalement non marchands" correspond au regroupement des items "Administration publique", "Enseignement", "Santé humaine et action sociale", soit au poste OQ des niveaux A10 et A17 de la Nomenclature Agrégée (NA) 2008.  </t>
  </si>
  <si>
    <t>N.D.: non disponible.</t>
  </si>
  <si>
    <t>En 2019, le fichier de référence (chap_x.y) est un fichier Excel2000, en 2020, ce même fichier sera en Excel2016 (ne pas oublier d'actualiser l'extension lors de la régérénation des formules).</t>
  </si>
  <si>
    <t>effcetifs totaux</t>
  </si>
  <si>
    <t>VA externalisé par l'industrie</t>
  </si>
  <si>
    <t>% de l'emploi de l'économie</t>
  </si>
  <si>
    <t>emploi externalisé en % de l'emploi de l'industrie</t>
  </si>
  <si>
    <t>AGRICULTURE, SYLVICULTURE ET PÊCHE</t>
  </si>
  <si>
    <t>AZ</t>
  </si>
  <si>
    <t>INDUSTRIES EXTRACTIVES</t>
  </si>
  <si>
    <t>BZ</t>
  </si>
  <si>
    <t>FABRICATION DE DENRÉES ALIMENTAIRES, DE BOISSONS ET DE PRODUITS À BASE DE TABAC</t>
  </si>
  <si>
    <t>CA</t>
  </si>
  <si>
    <t>FABRICATION DE TEXTILES, INDUSTRIES DE L'HABILLEMENT, INDUSTRIE DU CUIR ET DE LA CHAUSSURE</t>
  </si>
  <si>
    <t>CB</t>
  </si>
  <si>
    <t>TRAVAIL DU BOIS, INDUSTRIES DU PAPIER ET IMPRIMERIE</t>
  </si>
  <si>
    <t>CC</t>
  </si>
  <si>
    <t>COKÉFACTION ET RAFFINAGE</t>
  </si>
  <si>
    <t>CD</t>
  </si>
  <si>
    <t>INDUSTRIE CHIMIQUE</t>
  </si>
  <si>
    <t>CE</t>
  </si>
  <si>
    <t>INDUSTRIE PHARMACEUTIQUE</t>
  </si>
  <si>
    <t>CF</t>
  </si>
  <si>
    <t>FABRICATION DE PRODUITS EN CAOUTCHOUC, EN PLASTIQUE ET D'AUTRES PRODUITS MINÉRAUX NON MÉTALLIQUES</t>
  </si>
  <si>
    <t>CG</t>
  </si>
  <si>
    <t>MÉTALLURGIE ET FABRICATION DE PRODUITS MÉTALLIQUES, HORS MACHINES ET ÉQUIPEMENTS</t>
  </si>
  <si>
    <t>CH</t>
  </si>
  <si>
    <t>FABRICATION DE PRODUITS INFORMATIQUES, ÉLECTRONIQUES ET OPTIQUES</t>
  </si>
  <si>
    <t>CI</t>
  </si>
  <si>
    <t>FABRICATION D ÉQUIPEMENTS ÉLECTRIQUES</t>
  </si>
  <si>
    <t>CJ</t>
  </si>
  <si>
    <t>FABRICATION DE MACHINES ET ÉQUIPEMENTS N.C.A.</t>
  </si>
  <si>
    <t>CK</t>
  </si>
  <si>
    <t>FABRICATION DE MATÉRIELS DE TRANSPORT</t>
  </si>
  <si>
    <t>CL</t>
  </si>
  <si>
    <t>AUTRES INDUSTRIES MANUFACTURIÈRES ; RÉPARATION ET INSTALLATION DE MACHINES ET D'ÉQUIPEMENTS</t>
  </si>
  <si>
    <t>CM</t>
  </si>
  <si>
    <t>PRODUCTION ET DISTRIBUTION D'ÉLECTRICITÉ, DE GAZ, DE VAPEUR ET D'AIR CONDITIONNÉ</t>
  </si>
  <si>
    <t>DZ</t>
  </si>
  <si>
    <t>PRODUCTION ET DISTRIBUTION D'EAU ; ASSAINISSEMENT, GESTION DES DÉCHETS ET DÉPOLLUTION</t>
  </si>
  <si>
    <t>EZ</t>
  </si>
  <si>
    <t>CONSTRUCTION</t>
  </si>
  <si>
    <t>FZ</t>
  </si>
  <si>
    <t>COMMERCE ; RÉPARATION D'AUTOMOBILES ET DE MOTOCYCLES</t>
  </si>
  <si>
    <t>GZ</t>
  </si>
  <si>
    <t>TRANSPORTS ET ENTREPOSAGE</t>
  </si>
  <si>
    <t>HZ</t>
  </si>
  <si>
    <t>HÉBERGEMENT ET RESTAURATION</t>
  </si>
  <si>
    <t>IZ</t>
  </si>
  <si>
    <t>ÉDITION, AUDIOVISUEL ET DIFFUSION</t>
  </si>
  <si>
    <t>JA</t>
  </si>
  <si>
    <t>TÉLÉCOMMUNICATIONS</t>
  </si>
  <si>
    <t>JB</t>
  </si>
  <si>
    <t>ACTIVITÉS INFORMATIQUES ET SERVICES D'INFORMATION</t>
  </si>
  <si>
    <t>JC</t>
  </si>
  <si>
    <t>ACTIVITÉS FINANCIÈRES ET D'ASSURANCE</t>
  </si>
  <si>
    <t>KZ</t>
  </si>
  <si>
    <t>ACTIVITÉS IMMOBILIÈRES</t>
  </si>
  <si>
    <t>LZ</t>
  </si>
  <si>
    <t>ACTIVITÉS JURIDIQUES, COMPTABLES, DE GESTION, D'ARCHITECTURE, D'INGÉNIERIE, DE CONTRÔLE ET D'ANALYSES TECHNIQUES</t>
  </si>
  <si>
    <t>MA</t>
  </si>
  <si>
    <t>RECHERCHE-DÉVELOPPEMENT SCIENTIFIQUE</t>
  </si>
  <si>
    <t>MB</t>
  </si>
  <si>
    <t>AUTRES ACTIVITÉS SPÉCIALISÉES, SCIENTIFIQUES ET TECHNIQUES</t>
  </si>
  <si>
    <t>MC</t>
  </si>
  <si>
    <t>ACTIVITÉS DE SERVICES ADMINISTRATIFS ET DE SOUTIEN</t>
  </si>
  <si>
    <t>NZ</t>
  </si>
  <si>
    <t>ADMINISTRATION PUBLIQUE ET DÉFENSE - SÉCURITÉ SOCIALE OBLIGATOIRE</t>
  </si>
  <si>
    <t>OZ</t>
  </si>
  <si>
    <t>ENSEIGNEMENT</t>
  </si>
  <si>
    <t>PZ</t>
  </si>
  <si>
    <t>ACTIVITÉS POUR LA SANTÉ HUMAINE</t>
  </si>
  <si>
    <t>QA</t>
  </si>
  <si>
    <t>HÉBERGEMENT MÉDICO-SOCIAL ET SOCIAL ET ACTION SOCIALE SANS HÉBERGEMENT</t>
  </si>
  <si>
    <t>QB</t>
  </si>
  <si>
    <t>ARTS, SPECTACLES ET ACTIVITÉS RÉCRÉATIVES</t>
  </si>
  <si>
    <t>RZ</t>
  </si>
  <si>
    <t>AUTRES ACTIVITÉS DE SERVICES</t>
  </si>
  <si>
    <t>SZ</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</si>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</sst>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9" formatCode="0.0%"/>
    <numFmt numFmtId="171" formatCode="#,##0.0"/>
  </numFmts>
  <fonts count="19" x14ac:knownFonts="1">
    <font>
      <sz val="10"/>
      <name val="Arial"/>
    </font>
    <font>
      <sz val="10"/>
      <name val="Arial"/>
      <family val="2"/>
    </font>
    <font>
      <sz val="8"/>
      <name val="Arial"/>
      <family val="2"/>
    </font>
    <font>
      <b/>
      <sz val="8"/>
      <name val="Arial"/>
      <family val="2"/>
    </font>
    <font>
      <i/>
      <sz val="8"/>
      <name val="Arial"/>
      <family val="2"/>
    </font>
    <font>
      <sz val="7"/>
      <name val="Arial"/>
      <family val="2"/>
    </font>
    <font>
      <sz val="6"/>
      <name val="Arial"/>
      <family val="2"/>
    </font>
    <font>
      <b/>
      <sz val="7"/>
      <name val="Arial"/>
      <family val="2"/>
    </font>
    <font>
      <sz val="14"/>
      <name val="Arial"/>
      <family val="2"/>
    </font>
    <font>
      <b/>
      <sz val="14"/>
      <name val="Arial"/>
      <family val="2"/>
    </font>
    <font>
      <b/>
      <sz val="12"/>
      <name val="Arial"/>
      <family val="2"/>
    </font>
    <font>
      <b/>
      <sz val="16"/>
      <name val="Arial"/>
      <family val="2"/>
    </font>
    <font>
      <sz val="16"/>
      <name val="Arial"/>
      <family val="2"/>
    </font>
    <font>
      <i/>
      <sz val="16"/>
      <name val="Arial"/>
      <family val="2"/>
    </font>
    <font>
      <sz val="12"/>
      <name val="Arial"/>
      <family val="2"/>
    </font>
    <font>
      <b/>
      <i/>
      <sz val="12"/>
      <name val="Arial"/>
      <family val="2"/>
    </font>
    <font>
      <sz val="9"/>
      <name val="Arial"/>
      <family val="2"/>
    </font>
    <font>
      <b/>
      <sz val="10"/>
      <color indexed="8"/>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ck">
        <color indexed="64"/>
      </left>
      <right/>
      <top style="thick">
        <color indexed="64"/>
      </top>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n">
        <color indexed="64"/>
      </bottom>
      <diagonal/>
    </border>
    <border>
      <left/>
      <right/>
      <top style="thick">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8" fillId="0" borderId="0"/>
  </cellStyleXfs>
  <cellXfs count="98">
    <xf numFmtId="0" fontId="0" fillId="0" borderId="0" xfId="0"/>
    <xf numFmtId="0" fontId="1" fillId="0" borderId="1" xfId="1" applyFont="1" applyBorder="1"/>
    <xf numFmtId="0" fontId="2" fillId="0" borderId="2" xfId="1" applyFont="1" applyBorder="1"/>
    <xf numFmtId="0" fontId="2" fillId="0" borderId="3" xfId="1" applyFont="1" applyBorder="1" applyAlignment="1">
      <alignment horizontal="center"/>
    </xf>
    <xf numFmtId="0" fontId="1" fillId="0" borderId="3" xfId="1" applyFont="1" applyBorder="1" applyAlignment="1">
      <alignment horizontal="center"/>
    </xf>
    <xf numFmtId="0" fontId="1" fillId="0" borderId="2" xfId="1" applyFont="1" applyBorder="1"/>
    <xf numFmtId="0" fontId="3" fillId="0" borderId="3" xfId="1" applyFont="1" applyBorder="1" applyAlignment="1">
      <alignment horizontal="center"/>
    </xf>
    <xf numFmtId="0" fontId="1" fillId="0" borderId="3" xfId="1" applyFont="1" applyBorder="1"/>
    <xf numFmtId="0" fontId="2" fillId="0" borderId="0" xfId="1" applyFont="1"/>
    <xf numFmtId="0" fontId="2" fillId="2" borderId="0" xfId="1" applyFont="1" applyFill="1"/>
    <xf numFmtId="0" fontId="4" fillId="0" borderId="0" xfId="1" applyFont="1" applyBorder="1"/>
    <xf numFmtId="2" fontId="4" fillId="0" borderId="0" xfId="1" applyNumberFormat="1" applyFont="1" applyBorder="1" applyAlignment="1">
      <alignment horizontal="right"/>
    </xf>
    <xf numFmtId="0" fontId="10" fillId="0" borderId="0" xfId="1" applyFont="1" applyBorder="1"/>
    <xf numFmtId="1" fontId="9" fillId="0" borderId="0" xfId="1" applyNumberFormat="1" applyFont="1" applyBorder="1" applyAlignment="1">
      <alignment horizontal="center"/>
    </xf>
    <xf numFmtId="3" fontId="2" fillId="0" borderId="0" xfId="1" applyNumberFormat="1" applyFont="1"/>
    <xf numFmtId="1" fontId="2" fillId="0" borderId="0" xfId="1" applyNumberFormat="1" applyFont="1"/>
    <xf numFmtId="0" fontId="2" fillId="0" borderId="0" xfId="1" applyFont="1" applyBorder="1" applyAlignment="1">
      <alignment horizontal="center"/>
    </xf>
    <xf numFmtId="0" fontId="17" fillId="0" borderId="0" xfId="1" applyFont="1"/>
    <xf numFmtId="0" fontId="0" fillId="0" borderId="0" xfId="1" applyFont="1"/>
    <xf numFmtId="171" fontId="0" fillId="0" borderId="0" xfId="1" applyNumberFormat="1" applyFont="1"/>
    <xf numFmtId="171" fontId="0" fillId="0" borderId="0" xfId="1" applyNumberFormat="1" applyFont="1" applyAlignment="1">
      <alignment horizontal="right"/>
    </xf>
    <xf numFmtId="0" fontId="12" fillId="0" borderId="2" xfId="1" applyFont="1" applyBorder="1"/>
    <xf numFmtId="1" fontId="0" fillId="0" borderId="0" xfId="1" applyNumberFormat="1" applyFont="1" applyBorder="1"/>
    <xf numFmtId="0" fontId="0" fillId="0" borderId="0" xfId="1" applyFont="1" applyBorder="1"/>
    <xf numFmtId="0" fontId="0" fillId="0" borderId="0" xfId="1" quotePrefix="1" applyFont="1" applyBorder="1"/>
    <xf numFmtId="169" fontId="0" fillId="0" borderId="0" xfId="1" applyNumberFormat="1" applyFont="1" applyBorder="1"/>
    <xf numFmtId="9" fontId="0" fillId="0" borderId="0" xfId="1" applyNumberFormat="1" applyFont="1" applyBorder="1"/>
    <xf numFmtId="0" fontId="14" fillId="0" borderId="0" xfId="1" applyFont="1" applyBorder="1"/>
    <xf numFmtId="1" fontId="14" fillId="0" borderId="0" xfId="1" applyNumberFormat="1" applyFont="1" applyBorder="1" applyAlignment="1">
      <alignment horizontal="center"/>
    </xf>
    <xf numFmtId="9" fontId="15" fillId="0" borderId="0" xfId="1" applyNumberFormat="1" applyFont="1" applyBorder="1" applyAlignment="1">
      <alignment horizontal="center"/>
    </xf>
    <xf numFmtId="0" fontId="16" fillId="0" borderId="0" xfId="1" applyFont="1" applyBorder="1"/>
    <xf numFmtId="0" fontId="16" fillId="0" borderId="0" xfId="1" applyFont="1" applyBorder="1" applyAlignment="1">
      <alignment horizontal="center"/>
    </xf>
    <xf numFmtId="1" fontId="16" fillId="0" borderId="0" xfId="1" applyNumberFormat="1" applyFont="1" applyBorder="1" applyAlignment="1">
      <alignment horizontal="center"/>
    </xf>
    <xf numFmtId="0" fontId="16" fillId="0" borderId="0" xfId="1" applyFont="1" applyFill="1" applyBorder="1" applyAlignment="1">
      <alignment horizontal="center"/>
    </xf>
    <xf numFmtId="3" fontId="5" fillId="0" borderId="0" xfId="1" applyNumberFormat="1" applyFont="1" applyBorder="1" applyAlignment="1">
      <alignment horizontal="right"/>
    </xf>
    <xf numFmtId="0" fontId="6" fillId="0" borderId="4" xfId="1" applyFont="1" applyBorder="1"/>
    <xf numFmtId="0" fontId="7" fillId="0" borderId="4" xfId="1" quotePrefix="1" applyFont="1" applyBorder="1" applyAlignment="1">
      <alignment horizontal="left"/>
    </xf>
    <xf numFmtId="3" fontId="5" fillId="0" borderId="5" xfId="1" applyNumberFormat="1" applyFont="1" applyBorder="1" applyAlignment="1">
      <alignment horizontal="right"/>
    </xf>
    <xf numFmtId="3" fontId="5" fillId="0" borderId="6" xfId="1" applyNumberFormat="1" applyFont="1" applyBorder="1" applyAlignment="1">
      <alignment horizontal="right"/>
    </xf>
    <xf numFmtId="1" fontId="5" fillId="0" borderId="7" xfId="1" quotePrefix="1" applyNumberFormat="1" applyFont="1" applyBorder="1" applyAlignment="1">
      <alignment horizontal="right"/>
    </xf>
    <xf numFmtId="1" fontId="5" fillId="0" borderId="0" xfId="1" applyNumberFormat="1" applyFont="1" applyAlignment="1">
      <alignment horizontal="right"/>
    </xf>
    <xf numFmtId="1" fontId="7" fillId="0" borderId="8" xfId="1" applyNumberFormat="1" applyFont="1" applyBorder="1" applyAlignment="1">
      <alignment horizontal="right"/>
    </xf>
    <xf numFmtId="1" fontId="7" fillId="0" borderId="4" xfId="1" applyNumberFormat="1" applyFont="1" applyBorder="1" applyAlignment="1">
      <alignment horizontal="right"/>
    </xf>
    <xf numFmtId="1" fontId="5" fillId="0" borderId="8" xfId="1" applyNumberFormat="1" applyFont="1" applyBorder="1" applyAlignment="1">
      <alignment horizontal="right"/>
    </xf>
    <xf numFmtId="1" fontId="5" fillId="0" borderId="4" xfId="1" applyNumberFormat="1" applyFont="1" applyBorder="1" applyAlignment="1">
      <alignment horizontal="right"/>
    </xf>
    <xf numFmtId="1" fontId="5" fillId="0" borderId="9" xfId="1" applyNumberFormat="1" applyFont="1" applyBorder="1" applyAlignment="1">
      <alignment horizontal="right"/>
    </xf>
    <xf numFmtId="1" fontId="5" fillId="0" borderId="0" xfId="1" applyNumberFormat="1" applyFont="1" applyBorder="1" applyAlignment="1">
      <alignment horizontal="right"/>
    </xf>
    <xf numFmtId="0" fontId="2" fillId="0" borderId="10" xfId="1" applyFont="1" applyBorder="1" applyAlignment="1">
      <alignment horizontal="right"/>
    </xf>
    <xf numFmtId="0" fontId="8" fillId="0" borderId="0" xfId="1" applyFont="1" applyBorder="1" applyAlignment="1">
      <alignment horizontal="center"/>
    </xf>
    <xf numFmtId="0" fontId="8" fillId="0" borderId="0" xfId="1" applyFont="1" applyBorder="1"/>
    <xf numFmtId="0" fontId="12" fillId="2" borderId="11" xfId="1" applyFont="1" applyFill="1" applyBorder="1"/>
    <xf numFmtId="0" fontId="12" fillId="2" borderId="12" xfId="1" applyFont="1" applyFill="1" applyBorder="1" applyAlignment="1">
      <alignment horizontal="center"/>
    </xf>
    <xf numFmtId="0" fontId="12" fillId="2" borderId="13" xfId="1" applyFont="1" applyFill="1" applyBorder="1" applyAlignment="1">
      <alignment horizontal="center"/>
    </xf>
    <xf numFmtId="0" fontId="11" fillId="2" borderId="14" xfId="1" applyFont="1" applyFill="1" applyBorder="1"/>
    <xf numFmtId="1" fontId="11" fillId="2" borderId="15" xfId="1" applyNumberFormat="1" applyFont="1" applyFill="1" applyBorder="1" applyAlignment="1">
      <alignment horizontal="center"/>
    </xf>
    <xf numFmtId="1" fontId="11" fillId="2" borderId="3" xfId="1" applyNumberFormat="1" applyFont="1" applyFill="1" applyBorder="1" applyAlignment="1">
      <alignment horizontal="center"/>
    </xf>
    <xf numFmtId="0" fontId="13" fillId="2" borderId="16" xfId="1" applyFont="1" applyFill="1" applyBorder="1"/>
    <xf numFmtId="169" fontId="13" fillId="2" borderId="15" xfId="1" applyNumberFormat="1" applyFont="1" applyFill="1" applyBorder="1" applyAlignment="1">
      <alignment horizontal="center"/>
    </xf>
    <xf numFmtId="169" fontId="13" fillId="2" borderId="3" xfId="1" applyNumberFormat="1" applyFont="1" applyFill="1" applyBorder="1" applyAlignment="1">
      <alignment horizontal="center"/>
    </xf>
    <xf numFmtId="0" fontId="11" fillId="2" borderId="16" xfId="1" applyFont="1" applyFill="1" applyBorder="1"/>
    <xf numFmtId="0" fontId="13" fillId="2" borderId="17" xfId="1" applyFont="1" applyFill="1" applyBorder="1"/>
    <xf numFmtId="169" fontId="13" fillId="2" borderId="18" xfId="1" applyNumberFormat="1" applyFont="1" applyFill="1" applyBorder="1" applyAlignment="1">
      <alignment horizontal="center"/>
    </xf>
    <xf numFmtId="169" fontId="13" fillId="2" borderId="10" xfId="1" applyNumberFormat="1" applyFont="1" applyFill="1" applyBorder="1" applyAlignment="1">
      <alignment horizontal="center"/>
    </xf>
    <xf numFmtId="0" fontId="11" fillId="2" borderId="19" xfId="1" applyFont="1" applyFill="1" applyBorder="1"/>
    <xf numFmtId="1" fontId="11" fillId="2" borderId="20" xfId="1" applyNumberFormat="1" applyFont="1" applyFill="1" applyBorder="1" applyAlignment="1">
      <alignment horizontal="center"/>
    </xf>
    <xf numFmtId="1" fontId="11" fillId="2" borderId="21" xfId="1" applyNumberFormat="1" applyFont="1" applyFill="1" applyBorder="1" applyAlignment="1">
      <alignment horizontal="center"/>
    </xf>
    <xf numFmtId="0" fontId="13" fillId="2" borderId="22" xfId="1" applyFont="1" applyFill="1" applyBorder="1"/>
    <xf numFmtId="169" fontId="11" fillId="2" borderId="23" xfId="1" applyNumberFormat="1" applyFont="1" applyFill="1" applyBorder="1" applyAlignment="1">
      <alignment horizontal="center"/>
    </xf>
    <xf numFmtId="169" fontId="11" fillId="2" borderId="8" xfId="1" applyNumberFormat="1" applyFont="1" applyFill="1" applyBorder="1" applyAlignment="1">
      <alignment horizontal="center"/>
    </xf>
    <xf numFmtId="0" fontId="13" fillId="2" borderId="24" xfId="1" applyFont="1" applyFill="1" applyBorder="1"/>
    <xf numFmtId="169" fontId="11" fillId="2" borderId="25" xfId="1" applyNumberFormat="1" applyFont="1" applyFill="1" applyBorder="1" applyAlignment="1">
      <alignment horizontal="center"/>
    </xf>
    <xf numFmtId="169" fontId="11" fillId="2" borderId="26" xfId="1" applyNumberFormat="1" applyFont="1" applyFill="1" applyBorder="1" applyAlignment="1">
      <alignment horizontal="center"/>
    </xf>
    <xf numFmtId="0" fontId="1" fillId="0" borderId="3" xfId="1" applyFont="1" applyFill="1" applyBorder="1" applyAlignment="1">
      <alignment horizontal="center"/>
    </xf>
    <xf numFmtId="0" fontId="1" fillId="0" borderId="10" xfId="1" applyFont="1" applyFill="1" applyBorder="1" applyAlignment="1">
      <alignment horizontal="center"/>
    </xf>
    <xf numFmtId="0" fontId="1" fillId="0" borderId="0" xfId="1" applyFont="1" applyFill="1" applyBorder="1" applyAlignment="1">
      <alignment horizontal="center"/>
    </xf>
    <xf numFmtId="0" fontId="9" fillId="0" borderId="0" xfId="1" applyFont="1" applyFill="1" applyBorder="1" applyAlignment="1">
      <alignment horizontal="center"/>
    </xf>
    <xf numFmtId="0" fontId="1" fillId="0" borderId="27" xfId="1" applyFont="1" applyBorder="1" applyAlignment="1">
      <alignment horizontal="center"/>
    </xf>
    <xf numFmtId="0" fontId="2" fillId="0" borderId="27" xfId="1" applyFont="1" applyBorder="1" applyAlignment="1">
      <alignment horizontal="center"/>
    </xf>
    <xf numFmtId="0" fontId="1" fillId="0" borderId="27" xfId="1" applyFont="1" applyFill="1" applyBorder="1" applyAlignment="1">
      <alignment horizontal="center"/>
    </xf>
    <xf numFmtId="0" fontId="12" fillId="2" borderId="28" xfId="1" applyFont="1" applyFill="1" applyBorder="1" applyAlignment="1">
      <alignment horizontal="center"/>
    </xf>
    <xf numFmtId="1" fontId="11" fillId="2" borderId="27" xfId="1" applyNumberFormat="1" applyFont="1" applyFill="1" applyBorder="1" applyAlignment="1">
      <alignment horizontal="center"/>
    </xf>
    <xf numFmtId="169" fontId="13" fillId="2" borderId="27" xfId="1" applyNumberFormat="1" applyFont="1" applyFill="1" applyBorder="1" applyAlignment="1">
      <alignment horizontal="center"/>
    </xf>
    <xf numFmtId="169" fontId="13" fillId="2" borderId="0" xfId="1" applyNumberFormat="1" applyFont="1" applyFill="1" applyBorder="1" applyAlignment="1">
      <alignment horizontal="center"/>
    </xf>
    <xf numFmtId="1" fontId="11" fillId="2" borderId="29" xfId="1" applyNumberFormat="1" applyFont="1" applyFill="1" applyBorder="1" applyAlignment="1">
      <alignment horizontal="center"/>
    </xf>
    <xf numFmtId="169" fontId="11" fillId="2" borderId="7" xfId="1" applyNumberFormat="1" applyFont="1" applyFill="1" applyBorder="1" applyAlignment="1">
      <alignment horizontal="center"/>
    </xf>
    <xf numFmtId="169" fontId="11" fillId="2" borderId="30" xfId="1" applyNumberFormat="1" applyFont="1" applyFill="1" applyBorder="1" applyAlignment="1">
      <alignment horizontal="center"/>
    </xf>
    <xf numFmtId="0" fontId="3" fillId="0" borderId="27" xfId="1" applyFont="1" applyBorder="1" applyAlignment="1">
      <alignment horizontal="center"/>
    </xf>
    <xf numFmtId="0" fontId="2" fillId="0" borderId="0" xfId="1" applyFont="1" applyBorder="1" applyAlignment="1">
      <alignment horizontal="right"/>
    </xf>
    <xf numFmtId="0" fontId="9" fillId="0" borderId="0" xfId="1" applyFont="1" applyBorder="1" applyAlignment="1">
      <alignment horizontal="center"/>
    </xf>
    <xf numFmtId="0" fontId="1" fillId="0" borderId="0" xfId="1" applyFont="1" applyBorder="1" applyAlignment="1">
      <alignment horizontal="center"/>
    </xf>
    <xf numFmtId="0" fontId="2" fillId="0" borderId="31" xfId="1" applyFont="1" applyBorder="1"/>
    <xf numFmtId="0" fontId="9" fillId="0" borderId="32" xfId="1" applyFont="1" applyBorder="1" applyAlignment="1">
      <alignment horizontal="center"/>
    </xf>
    <xf numFmtId="0" fontId="1" fillId="0" borderId="1" xfId="1" applyFont="1" applyBorder="1" applyAlignment="1">
      <alignment horizontal="center"/>
    </xf>
    <xf numFmtId="0" fontId="1" fillId="0" borderId="33" xfId="1" applyFont="1" applyBorder="1" applyAlignment="1">
      <alignment horizontal="center"/>
    </xf>
    <xf numFmtId="0" fontId="1" fillId="0" borderId="5" xfId="1" applyFont="1" applyBorder="1" applyAlignment="1">
      <alignment horizontal="center"/>
    </xf>
    <xf numFmtId="0" fontId="1" fillId="0" borderId="32" xfId="1" applyFont="1" applyBorder="1" applyAlignment="1">
      <alignment horizontal="center"/>
    </xf>
    <xf numFmtId="0" fontId="1" fillId="0" borderId="2" xfId="1" applyFont="1" applyBorder="1" applyAlignment="1">
      <alignment horizontal="center"/>
    </xf>
    <xf numFmtId="0" fontId="1" fillId="0" borderId="10" xfId="1" applyFont="1" applyBorder="1" applyAlignment="1">
      <alignment horizontal="center"/>
    </xf>
  </cellXfs>
  <cellStyles count="2">
    <cellStyle name="Motif"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calcul!$A$82</c:f>
              <c:strCache>
                <c:ptCount val="1"/>
              </c:strCache>
            </c:strRef>
          </c:tx>
          <c:spPr>
            <a:solidFill>
              <a:srgbClr val="9999FF"/>
            </a:solidFill>
            <a:ln w="12700">
              <a:solidFill>
                <a:srgbClr val="000000"/>
              </a:solidFill>
              <a:prstDash val="solid"/>
            </a:ln>
          </c:spPr>
          <c:invertIfNegative val="0"/>
          <c:cat>
            <c:numRef>
              <c:f>calcul!$B$81:$H$81</c:f>
              <c:numCache>
                <c:formatCode>General</c:formatCode>
                <c:ptCount val="7"/>
              </c:numCache>
            </c:numRef>
          </c:cat>
          <c:val>
            <c:numRef>
              <c:f>calcul!$B$82:$H$82</c:f>
              <c:numCache>
                <c:formatCode>0.0%</c:formatCode>
                <c:ptCount val="7"/>
              </c:numCache>
            </c:numRef>
          </c:val>
          <c:extLst>
            <c:ext xmlns:c16="http://schemas.microsoft.com/office/drawing/2014/chart" uri="{C3380CC4-5D6E-409C-BE32-E72D297353CC}">
              <c16:uniqueId val="{00000000-0A5B-47F6-897B-E1F353C25216}"/>
            </c:ext>
          </c:extLst>
        </c:ser>
        <c:ser>
          <c:idx val="1"/>
          <c:order val="1"/>
          <c:tx>
            <c:strRef>
              <c:f>calcul!$A$83</c:f>
              <c:strCache>
                <c:ptCount val="1"/>
              </c:strCache>
            </c:strRef>
          </c:tx>
          <c:spPr>
            <a:solidFill>
              <a:srgbClr val="993366"/>
            </a:solidFill>
            <a:ln w="12700">
              <a:solidFill>
                <a:srgbClr val="000000"/>
              </a:solidFill>
              <a:prstDash val="solid"/>
            </a:ln>
          </c:spPr>
          <c:invertIfNegative val="0"/>
          <c:cat>
            <c:numRef>
              <c:f>calcul!$B$81:$H$81</c:f>
              <c:numCache>
                <c:formatCode>General</c:formatCode>
                <c:ptCount val="7"/>
              </c:numCache>
            </c:numRef>
          </c:cat>
          <c:val>
            <c:numRef>
              <c:f>calcul!$B$83:$H$83</c:f>
              <c:numCache>
                <c:formatCode>0.0%</c:formatCode>
                <c:ptCount val="7"/>
              </c:numCache>
            </c:numRef>
          </c:val>
          <c:extLst>
            <c:ext xmlns:c16="http://schemas.microsoft.com/office/drawing/2014/chart" uri="{C3380CC4-5D6E-409C-BE32-E72D297353CC}">
              <c16:uniqueId val="{00000001-0A5B-47F6-897B-E1F353C25216}"/>
            </c:ext>
          </c:extLst>
        </c:ser>
        <c:ser>
          <c:idx val="2"/>
          <c:order val="2"/>
          <c:tx>
            <c:strRef>
              <c:f>calcul!$A$84</c:f>
              <c:strCache>
                <c:ptCount val="1"/>
              </c:strCache>
            </c:strRef>
          </c:tx>
          <c:spPr>
            <a:solidFill>
              <a:srgbClr val="FFFFCC"/>
            </a:solidFill>
            <a:ln w="12700">
              <a:solidFill>
                <a:srgbClr val="000000"/>
              </a:solidFill>
              <a:prstDash val="solid"/>
            </a:ln>
          </c:spPr>
          <c:invertIfNegative val="0"/>
          <c:val>
            <c:numRef>
              <c:f>calcul!$B$84:$H$84</c:f>
              <c:numCache>
                <c:formatCode>0.0%</c:formatCode>
                <c:ptCount val="7"/>
              </c:numCache>
            </c:numRef>
          </c:val>
          <c:extLst>
            <c:ext xmlns:c16="http://schemas.microsoft.com/office/drawing/2014/chart" uri="{C3380CC4-5D6E-409C-BE32-E72D297353CC}">
              <c16:uniqueId val="{00000002-0A5B-47F6-897B-E1F353C25216}"/>
            </c:ext>
          </c:extLst>
        </c:ser>
        <c:dLbls>
          <c:showLegendKey val="0"/>
          <c:showVal val="0"/>
          <c:showCatName val="0"/>
          <c:showSerName val="0"/>
          <c:showPercent val="0"/>
          <c:showBubbleSize val="0"/>
        </c:dLbls>
        <c:gapWidth val="150"/>
        <c:axId val="463105800"/>
        <c:axId val="1"/>
      </c:barChart>
      <c:catAx>
        <c:axId val="463105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631058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calcul!$A$82</c:f>
              <c:strCache>
                <c:ptCount val="1"/>
              </c:strCache>
            </c:strRef>
          </c:tx>
          <c:spPr>
            <a:solidFill>
              <a:srgbClr val="993366"/>
            </a:solidFill>
            <a:ln w="12700">
              <a:solidFill>
                <a:srgbClr val="000000"/>
              </a:solidFill>
              <a:prstDash val="solid"/>
            </a:ln>
          </c:spPr>
          <c:invertIfNegative val="0"/>
          <c:cat>
            <c:numRef>
              <c:f>calcul!$B$81:$H$81</c:f>
              <c:numCache>
                <c:formatCode>General</c:formatCode>
                <c:ptCount val="7"/>
              </c:numCache>
            </c:numRef>
          </c:cat>
          <c:val>
            <c:numRef>
              <c:f>calcul!$B$82:$H$82</c:f>
              <c:numCache>
                <c:formatCode>0.0%</c:formatCode>
                <c:ptCount val="7"/>
              </c:numCache>
            </c:numRef>
          </c:val>
          <c:extLst>
            <c:ext xmlns:c16="http://schemas.microsoft.com/office/drawing/2014/chart" uri="{C3380CC4-5D6E-409C-BE32-E72D297353CC}">
              <c16:uniqueId val="{00000000-F4B1-45AF-A84A-FD9EC4EE35DE}"/>
            </c:ext>
          </c:extLst>
        </c:ser>
        <c:ser>
          <c:idx val="0"/>
          <c:order val="1"/>
          <c:tx>
            <c:strRef>
              <c:f>calcul!$A$83</c:f>
              <c:strCache>
                <c:ptCount val="1"/>
              </c:strCache>
            </c:strRef>
          </c:tx>
          <c:spPr>
            <a:solidFill>
              <a:srgbClr val="9999FF"/>
            </a:solidFill>
            <a:ln w="12700">
              <a:solidFill>
                <a:srgbClr val="000000"/>
              </a:solidFill>
              <a:prstDash val="solid"/>
            </a:ln>
          </c:spPr>
          <c:invertIfNegative val="0"/>
          <c:cat>
            <c:numRef>
              <c:f>calcul!$B$81:$H$81</c:f>
              <c:numCache>
                <c:formatCode>General</c:formatCode>
                <c:ptCount val="7"/>
              </c:numCache>
            </c:numRef>
          </c:cat>
          <c:val>
            <c:numRef>
              <c:f>calcul!$B$83:$H$83</c:f>
              <c:numCache>
                <c:formatCode>0.0%</c:formatCode>
                <c:ptCount val="7"/>
              </c:numCache>
            </c:numRef>
          </c:val>
          <c:extLst>
            <c:ext xmlns:c16="http://schemas.microsoft.com/office/drawing/2014/chart" uri="{C3380CC4-5D6E-409C-BE32-E72D297353CC}">
              <c16:uniqueId val="{00000001-F4B1-45AF-A84A-FD9EC4EE35DE}"/>
            </c:ext>
          </c:extLst>
        </c:ser>
        <c:dLbls>
          <c:showLegendKey val="0"/>
          <c:showVal val="0"/>
          <c:showCatName val="0"/>
          <c:showSerName val="0"/>
          <c:showPercent val="0"/>
          <c:showBubbleSize val="0"/>
        </c:dLbls>
        <c:gapWidth val="150"/>
        <c:axId val="463095304"/>
        <c:axId val="1"/>
      </c:barChart>
      <c:lineChart>
        <c:grouping val="standard"/>
        <c:varyColors val="0"/>
        <c:ser>
          <c:idx val="2"/>
          <c:order val="2"/>
          <c:tx>
            <c:strRef>
              <c:f>calcul!$A$84</c:f>
              <c:strCache>
                <c:ptCount val="1"/>
              </c:strCache>
            </c:strRef>
          </c:tx>
          <c:spPr>
            <a:ln w="38100">
              <a:solidFill>
                <a:srgbClr val="339966"/>
              </a:solidFill>
              <a:prstDash val="solid"/>
            </a:ln>
          </c:spPr>
          <c:marker>
            <c:symbol val="triangle"/>
            <c:size val="5"/>
            <c:spPr>
              <a:solidFill>
                <a:srgbClr val="339966"/>
              </a:solidFill>
              <a:ln>
                <a:solidFill>
                  <a:srgbClr val="339966"/>
                </a:solidFill>
                <a:prstDash val="solid"/>
              </a:ln>
            </c:spPr>
          </c:marker>
          <c:cat>
            <c:numRef>
              <c:f>calcul!$B$81:$H$81</c:f>
              <c:numCache>
                <c:formatCode>General</c:formatCode>
                <c:ptCount val="7"/>
              </c:numCache>
            </c:numRef>
          </c:cat>
          <c:val>
            <c:numRef>
              <c:f>calcul!$B$84:$H$84</c:f>
              <c:numCache>
                <c:formatCode>0.0%</c:formatCode>
                <c:ptCount val="7"/>
              </c:numCache>
            </c:numRef>
          </c:val>
          <c:smooth val="0"/>
          <c:extLst>
            <c:ext xmlns:c16="http://schemas.microsoft.com/office/drawing/2014/chart" uri="{C3380CC4-5D6E-409C-BE32-E72D297353CC}">
              <c16:uniqueId val="{00000002-F4B1-45AF-A84A-FD9EC4EE35DE}"/>
            </c:ext>
          </c:extLst>
        </c:ser>
        <c:dLbls>
          <c:showLegendKey val="0"/>
          <c:showVal val="0"/>
          <c:showCatName val="0"/>
          <c:showSerName val="0"/>
          <c:showPercent val="0"/>
          <c:showBubbleSize val="0"/>
        </c:dLbls>
        <c:marker val="1"/>
        <c:smooth val="0"/>
        <c:axId val="3"/>
        <c:axId val="4"/>
      </c:lineChart>
      <c:catAx>
        <c:axId val="463095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0"/>
        <c:lblAlgn val="ctr"/>
        <c:lblOffset val="100"/>
        <c:tickLblSkip val="6"/>
        <c:tickMarkSkip val="1"/>
        <c:noMultiLvlLbl val="0"/>
      </c:catAx>
      <c:valAx>
        <c:axId val="1"/>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63095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9" l="0.78740157499999996" r="0.78740157499999996" t="0.984251969"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calcul!$A$87</c:f>
              <c:strCache>
                <c:ptCount val="1"/>
              </c:strCache>
            </c:strRef>
          </c:tx>
          <c:spPr>
            <a:solidFill>
              <a:srgbClr val="993366"/>
            </a:solidFill>
            <a:ln w="12700">
              <a:solidFill>
                <a:srgbClr val="000000"/>
              </a:solidFill>
              <a:prstDash val="solid"/>
            </a:ln>
          </c:spPr>
          <c:invertIfNegative val="0"/>
          <c:cat>
            <c:numRef>
              <c:f>calcul!$C$86:$I$86</c:f>
              <c:numCache>
                <c:formatCode>General</c:formatCode>
                <c:ptCount val="7"/>
              </c:numCache>
            </c:numRef>
          </c:cat>
          <c:val>
            <c:numRef>
              <c:f>calcul!$B$87:$H$87</c:f>
              <c:numCache>
                <c:formatCode>0.0%</c:formatCode>
                <c:ptCount val="7"/>
              </c:numCache>
            </c:numRef>
          </c:val>
          <c:extLst>
            <c:ext xmlns:c16="http://schemas.microsoft.com/office/drawing/2014/chart" uri="{C3380CC4-5D6E-409C-BE32-E72D297353CC}">
              <c16:uniqueId val="{00000000-C0F3-4011-ACF1-5CF4A555C37F}"/>
            </c:ext>
          </c:extLst>
        </c:ser>
        <c:ser>
          <c:idx val="0"/>
          <c:order val="1"/>
          <c:tx>
            <c:strRef>
              <c:f>calcul!$A$88</c:f>
              <c:strCache>
                <c:ptCount val="1"/>
              </c:strCache>
            </c:strRef>
          </c:tx>
          <c:spPr>
            <a:solidFill>
              <a:srgbClr val="9999FF"/>
            </a:solidFill>
            <a:ln w="12700">
              <a:solidFill>
                <a:srgbClr val="000000"/>
              </a:solidFill>
              <a:prstDash val="solid"/>
            </a:ln>
          </c:spPr>
          <c:invertIfNegative val="0"/>
          <c:cat>
            <c:numRef>
              <c:f>calcul!$C$86:$I$86</c:f>
              <c:numCache>
                <c:formatCode>General</c:formatCode>
                <c:ptCount val="7"/>
              </c:numCache>
            </c:numRef>
          </c:cat>
          <c:val>
            <c:numRef>
              <c:f>calcul!$B$88:$H$88</c:f>
              <c:numCache>
                <c:formatCode>0.0%</c:formatCode>
                <c:ptCount val="7"/>
              </c:numCache>
            </c:numRef>
          </c:val>
          <c:extLst>
            <c:ext xmlns:c16="http://schemas.microsoft.com/office/drawing/2014/chart" uri="{C3380CC4-5D6E-409C-BE32-E72D297353CC}">
              <c16:uniqueId val="{00000001-C0F3-4011-ACF1-5CF4A555C37F}"/>
            </c:ext>
          </c:extLst>
        </c:ser>
        <c:dLbls>
          <c:showLegendKey val="0"/>
          <c:showVal val="0"/>
          <c:showCatName val="0"/>
          <c:showSerName val="0"/>
          <c:showPercent val="0"/>
          <c:showBubbleSize val="0"/>
        </c:dLbls>
        <c:gapWidth val="150"/>
        <c:axId val="463091040"/>
        <c:axId val="1"/>
      </c:barChart>
      <c:lineChart>
        <c:grouping val="standard"/>
        <c:varyColors val="0"/>
        <c:ser>
          <c:idx val="2"/>
          <c:order val="2"/>
          <c:tx>
            <c:strRef>
              <c:f>calcul!$A$89</c:f>
              <c:strCache>
                <c:ptCount val="1"/>
              </c:strCache>
            </c:strRef>
          </c:tx>
          <c:spPr>
            <a:ln w="38100">
              <a:solidFill>
                <a:srgbClr val="339966"/>
              </a:solidFill>
              <a:prstDash val="solid"/>
            </a:ln>
          </c:spPr>
          <c:marker>
            <c:symbol val="triangle"/>
            <c:size val="9"/>
            <c:spPr>
              <a:solidFill>
                <a:srgbClr val="339966"/>
              </a:solidFill>
              <a:ln>
                <a:solidFill>
                  <a:srgbClr val="339966"/>
                </a:solidFill>
                <a:prstDash val="solid"/>
              </a:ln>
            </c:spPr>
          </c:marker>
          <c:cat>
            <c:numRef>
              <c:f>calcul!$C$86:$I$86</c:f>
              <c:numCache>
                <c:formatCode>General</c:formatCode>
                <c:ptCount val="7"/>
              </c:numCache>
            </c:numRef>
          </c:cat>
          <c:val>
            <c:numRef>
              <c:f>calcul!$B$89:$H$89</c:f>
              <c:numCache>
                <c:formatCode>0.0%</c:formatCode>
                <c:ptCount val="7"/>
              </c:numCache>
            </c:numRef>
          </c:val>
          <c:smooth val="0"/>
          <c:extLst>
            <c:ext xmlns:c16="http://schemas.microsoft.com/office/drawing/2014/chart" uri="{C3380CC4-5D6E-409C-BE32-E72D297353CC}">
              <c16:uniqueId val="{00000002-C0F3-4011-ACF1-5CF4A555C37F}"/>
            </c:ext>
          </c:extLst>
        </c:ser>
        <c:dLbls>
          <c:showLegendKey val="0"/>
          <c:showVal val="0"/>
          <c:showCatName val="0"/>
          <c:showSerName val="0"/>
          <c:showPercent val="0"/>
          <c:showBubbleSize val="0"/>
        </c:dLbls>
        <c:marker val="1"/>
        <c:smooth val="0"/>
        <c:axId val="3"/>
        <c:axId val="4"/>
      </c:lineChart>
      <c:catAx>
        <c:axId val="4630910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
        <c:crosses val="autoZero"/>
        <c:auto val="0"/>
        <c:lblAlgn val="ctr"/>
        <c:lblOffset val="100"/>
        <c:tickLblSkip val="6"/>
        <c:tickMarkSkip val="1"/>
        <c:noMultiLvlLbl val="0"/>
      </c:catAx>
      <c:valAx>
        <c:axId val="1"/>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630910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9" l="0.78740157499999996" r="0.78740157499999996" t="0.98425196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calcul!$A$92</c:f>
              <c:strCache>
                <c:ptCount val="1"/>
              </c:strCache>
            </c:strRef>
          </c:tx>
          <c:spPr>
            <a:solidFill>
              <a:srgbClr val="CC0000"/>
            </a:solidFill>
            <a:ln w="12700">
              <a:solidFill>
                <a:srgbClr val="000000"/>
              </a:solidFill>
              <a:prstDash val="solid"/>
            </a:ln>
          </c:spPr>
          <c:cat>
            <c:numRef>
              <c:f>calcul!$B$91:$H$91</c:f>
              <c:numCache>
                <c:formatCode>General</c:formatCode>
                <c:ptCount val="7"/>
              </c:numCache>
            </c:numRef>
          </c:cat>
          <c:val>
            <c:numRef>
              <c:f>calcul!$B$92:$H$92</c:f>
              <c:numCache>
                <c:formatCode>0%</c:formatCode>
                <c:ptCount val="7"/>
              </c:numCache>
            </c:numRef>
          </c:val>
          <c:extLst>
            <c:ext xmlns:c16="http://schemas.microsoft.com/office/drawing/2014/chart" uri="{C3380CC4-5D6E-409C-BE32-E72D297353CC}">
              <c16:uniqueId val="{00000000-B2C9-4C8C-AE3F-BD9ADE21B9C9}"/>
            </c:ext>
          </c:extLst>
        </c:ser>
        <c:ser>
          <c:idx val="1"/>
          <c:order val="1"/>
          <c:tx>
            <c:strRef>
              <c:f>calcul!$A$93</c:f>
              <c:strCache>
                <c:ptCount val="1"/>
              </c:strCache>
            </c:strRef>
          </c:tx>
          <c:spPr>
            <a:solidFill>
              <a:srgbClr val="800080"/>
            </a:solidFill>
            <a:ln w="12700">
              <a:solidFill>
                <a:srgbClr val="000000"/>
              </a:solidFill>
              <a:prstDash val="solid"/>
            </a:ln>
          </c:spPr>
          <c:cat>
            <c:numRef>
              <c:f>calcul!$B$91:$H$91</c:f>
              <c:numCache>
                <c:formatCode>General</c:formatCode>
                <c:ptCount val="7"/>
              </c:numCache>
            </c:numRef>
          </c:cat>
          <c:val>
            <c:numRef>
              <c:f>calcul!$B$93:$H$93</c:f>
              <c:numCache>
                <c:formatCode>0%</c:formatCode>
                <c:ptCount val="7"/>
              </c:numCache>
            </c:numRef>
          </c:val>
          <c:extLst>
            <c:ext xmlns:c16="http://schemas.microsoft.com/office/drawing/2014/chart" uri="{C3380CC4-5D6E-409C-BE32-E72D297353CC}">
              <c16:uniqueId val="{00000001-B2C9-4C8C-AE3F-BD9ADE21B9C9}"/>
            </c:ext>
          </c:extLst>
        </c:ser>
        <c:ser>
          <c:idx val="2"/>
          <c:order val="2"/>
          <c:tx>
            <c:strRef>
              <c:f>calcul!$A$94</c:f>
              <c:strCache>
                <c:ptCount val="1"/>
              </c:strCache>
            </c:strRef>
          </c:tx>
          <c:spPr>
            <a:solidFill>
              <a:srgbClr val="00FF00"/>
            </a:solidFill>
            <a:ln w="12700">
              <a:solidFill>
                <a:srgbClr val="000000"/>
              </a:solidFill>
              <a:prstDash val="solid"/>
            </a:ln>
          </c:spPr>
          <c:cat>
            <c:numRef>
              <c:f>calcul!$B$91:$H$91</c:f>
              <c:numCache>
                <c:formatCode>General</c:formatCode>
                <c:ptCount val="7"/>
              </c:numCache>
            </c:numRef>
          </c:cat>
          <c:val>
            <c:numRef>
              <c:f>calcul!$B$94:$H$94</c:f>
              <c:numCache>
                <c:formatCode>0%</c:formatCode>
                <c:ptCount val="7"/>
              </c:numCache>
            </c:numRef>
          </c:val>
          <c:extLst>
            <c:ext xmlns:c16="http://schemas.microsoft.com/office/drawing/2014/chart" uri="{C3380CC4-5D6E-409C-BE32-E72D297353CC}">
              <c16:uniqueId val="{00000002-B2C9-4C8C-AE3F-BD9ADE21B9C9}"/>
            </c:ext>
          </c:extLst>
        </c:ser>
        <c:ser>
          <c:idx val="3"/>
          <c:order val="3"/>
          <c:tx>
            <c:strRef>
              <c:f>calcul!$A$95</c:f>
              <c:strCache>
                <c:ptCount val="1"/>
              </c:strCache>
            </c:strRef>
          </c:tx>
          <c:spPr>
            <a:solidFill>
              <a:srgbClr val="FFFF00"/>
            </a:solidFill>
            <a:ln w="12700">
              <a:solidFill>
                <a:srgbClr val="000000"/>
              </a:solidFill>
              <a:prstDash val="solid"/>
            </a:ln>
          </c:spPr>
          <c:cat>
            <c:numRef>
              <c:f>calcul!$B$91:$H$91</c:f>
              <c:numCache>
                <c:formatCode>General</c:formatCode>
                <c:ptCount val="7"/>
              </c:numCache>
            </c:numRef>
          </c:cat>
          <c:val>
            <c:numRef>
              <c:f>calcul!$B$95:$H$95</c:f>
              <c:numCache>
                <c:formatCode>0%</c:formatCode>
                <c:ptCount val="7"/>
              </c:numCache>
            </c:numRef>
          </c:val>
          <c:extLst>
            <c:ext xmlns:c16="http://schemas.microsoft.com/office/drawing/2014/chart" uri="{C3380CC4-5D6E-409C-BE32-E72D297353CC}">
              <c16:uniqueId val="{00000003-B2C9-4C8C-AE3F-BD9ADE21B9C9}"/>
            </c:ext>
          </c:extLst>
        </c:ser>
        <c:ser>
          <c:idx val="4"/>
          <c:order val="4"/>
          <c:tx>
            <c:strRef>
              <c:f>calcul!$A$96</c:f>
              <c:strCache>
                <c:ptCount val="1"/>
              </c:strCache>
            </c:strRef>
          </c:tx>
          <c:spPr>
            <a:solidFill>
              <a:srgbClr val="CCFFFF"/>
            </a:solidFill>
            <a:ln w="12700">
              <a:solidFill>
                <a:srgbClr val="000000"/>
              </a:solidFill>
              <a:prstDash val="solid"/>
            </a:ln>
          </c:spPr>
          <c:cat>
            <c:numRef>
              <c:f>calcul!$B$91:$H$91</c:f>
              <c:numCache>
                <c:formatCode>General</c:formatCode>
                <c:ptCount val="7"/>
              </c:numCache>
            </c:numRef>
          </c:cat>
          <c:val>
            <c:numRef>
              <c:f>calcul!$B$96:$H$96</c:f>
              <c:numCache>
                <c:formatCode>0%</c:formatCode>
                <c:ptCount val="7"/>
              </c:numCache>
            </c:numRef>
          </c:val>
          <c:extLst>
            <c:ext xmlns:c16="http://schemas.microsoft.com/office/drawing/2014/chart" uri="{C3380CC4-5D6E-409C-BE32-E72D297353CC}">
              <c16:uniqueId val="{00000004-B2C9-4C8C-AE3F-BD9ADE21B9C9}"/>
            </c:ext>
          </c:extLst>
        </c:ser>
        <c:ser>
          <c:idx val="5"/>
          <c:order val="5"/>
          <c:tx>
            <c:strRef>
              <c:f>calcul!$A$97</c:f>
              <c:strCache>
                <c:ptCount val="1"/>
              </c:strCache>
            </c:strRef>
          </c:tx>
          <c:spPr>
            <a:solidFill>
              <a:srgbClr val="CC99FF"/>
            </a:solidFill>
            <a:ln w="12700">
              <a:solidFill>
                <a:srgbClr val="000000"/>
              </a:solidFill>
              <a:prstDash val="solid"/>
            </a:ln>
          </c:spPr>
          <c:cat>
            <c:numRef>
              <c:f>calcul!$B$91:$H$91</c:f>
              <c:numCache>
                <c:formatCode>General</c:formatCode>
                <c:ptCount val="7"/>
              </c:numCache>
            </c:numRef>
          </c:cat>
          <c:val>
            <c:numRef>
              <c:f>calcul!$B$97:$H$97</c:f>
              <c:numCache>
                <c:formatCode>0%</c:formatCode>
                <c:ptCount val="7"/>
              </c:numCache>
            </c:numRef>
          </c:val>
          <c:extLst>
            <c:ext xmlns:c16="http://schemas.microsoft.com/office/drawing/2014/chart" uri="{C3380CC4-5D6E-409C-BE32-E72D297353CC}">
              <c16:uniqueId val="{00000005-B2C9-4C8C-AE3F-BD9ADE21B9C9}"/>
            </c:ext>
          </c:extLst>
        </c:ser>
        <c:dLbls>
          <c:showLegendKey val="0"/>
          <c:showVal val="0"/>
          <c:showCatName val="0"/>
          <c:showSerName val="0"/>
          <c:showPercent val="0"/>
          <c:showBubbleSize val="0"/>
        </c:dLbls>
        <c:axId val="463091368"/>
        <c:axId val="1"/>
      </c:areaChart>
      <c:catAx>
        <c:axId val="463091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463091368"/>
        <c:crosses val="autoZero"/>
        <c:crossBetween val="midCat"/>
      </c:valAx>
      <c:spPr>
        <a:solidFill>
          <a:srgbClr val="C0C0C0"/>
        </a:solidFill>
        <a:ln w="12700">
          <a:solidFill>
            <a:srgbClr val="808080"/>
          </a:solidFill>
          <a:prstDash val="solid"/>
        </a:ln>
      </c:spPr>
    </c:plotArea>
    <c:legend>
      <c:legendPos val="r"/>
      <c:layout>
        <c:manualLayout>
          <c:xMode val="edge"/>
          <c:yMode val="edge"/>
          <c:x val="0.77783052778644379"/>
          <c:y val="0.42857277000763272"/>
          <c:w val="0.88894917461307854"/>
          <c:h val="0.13370005218186834"/>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calcul!$A$139</c:f>
              <c:strCache>
                <c:ptCount val="1"/>
              </c:strCache>
            </c:strRef>
          </c:tx>
          <c:spPr>
            <a:solidFill>
              <a:srgbClr val="993366"/>
            </a:solidFill>
            <a:ln w="12700">
              <a:solidFill>
                <a:srgbClr val="000000"/>
              </a:solidFill>
              <a:prstDash val="solid"/>
            </a:ln>
          </c:spPr>
          <c:invertIfNegative val="0"/>
          <c:cat>
            <c:numRef>
              <c:f>calcul!$B$138:$H$138</c:f>
              <c:numCache>
                <c:formatCode>General</c:formatCode>
                <c:ptCount val="7"/>
              </c:numCache>
            </c:numRef>
          </c:cat>
          <c:val>
            <c:numRef>
              <c:f>calcul!$B$139:$H$139</c:f>
              <c:numCache>
                <c:formatCode>0</c:formatCode>
                <c:ptCount val="7"/>
              </c:numCache>
            </c:numRef>
          </c:val>
          <c:extLst>
            <c:ext xmlns:c16="http://schemas.microsoft.com/office/drawing/2014/chart" uri="{C3380CC4-5D6E-409C-BE32-E72D297353CC}">
              <c16:uniqueId val="{00000000-426A-4E86-92A7-770FCFEDF50F}"/>
            </c:ext>
          </c:extLst>
        </c:ser>
        <c:ser>
          <c:idx val="0"/>
          <c:order val="1"/>
          <c:tx>
            <c:strRef>
              <c:f>calcul!$A$140</c:f>
              <c:strCache>
                <c:ptCount val="1"/>
              </c:strCache>
            </c:strRef>
          </c:tx>
          <c:spPr>
            <a:solidFill>
              <a:srgbClr val="9999FF"/>
            </a:solidFill>
            <a:ln w="12700">
              <a:solidFill>
                <a:srgbClr val="000000"/>
              </a:solidFill>
              <a:prstDash val="solid"/>
            </a:ln>
          </c:spPr>
          <c:invertIfNegative val="0"/>
          <c:cat>
            <c:numRef>
              <c:f>calcul!$B$138:$H$138</c:f>
              <c:numCache>
                <c:formatCode>General</c:formatCode>
                <c:ptCount val="7"/>
              </c:numCache>
            </c:numRef>
          </c:cat>
          <c:val>
            <c:numRef>
              <c:f>calcul!$B$140:$H$140</c:f>
              <c:numCache>
                <c:formatCode>0</c:formatCode>
                <c:ptCount val="7"/>
              </c:numCache>
            </c:numRef>
          </c:val>
          <c:extLst>
            <c:ext xmlns:c16="http://schemas.microsoft.com/office/drawing/2014/chart" uri="{C3380CC4-5D6E-409C-BE32-E72D297353CC}">
              <c16:uniqueId val="{00000001-426A-4E86-92A7-770FCFEDF50F}"/>
            </c:ext>
          </c:extLst>
        </c:ser>
        <c:dLbls>
          <c:showLegendKey val="0"/>
          <c:showVal val="0"/>
          <c:showCatName val="0"/>
          <c:showSerName val="0"/>
          <c:showPercent val="0"/>
          <c:showBubbleSize val="0"/>
        </c:dLbls>
        <c:gapWidth val="150"/>
        <c:axId val="293225024"/>
        <c:axId val="1"/>
      </c:barChart>
      <c:lineChart>
        <c:grouping val="standard"/>
        <c:varyColors val="0"/>
        <c:ser>
          <c:idx val="2"/>
          <c:order val="2"/>
          <c:tx>
            <c:strRef>
              <c:f>calcul!$A$141</c:f>
              <c:strCache>
                <c:ptCount val="1"/>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numRef>
              <c:f>calcul!$B$138:$H$138</c:f>
              <c:numCache>
                <c:formatCode>General</c:formatCode>
                <c:ptCount val="7"/>
              </c:numCache>
            </c:numRef>
          </c:cat>
          <c:val>
            <c:numRef>
              <c:f>calcul!$B$141:$H$141</c:f>
              <c:numCache>
                <c:formatCode>0</c:formatCode>
                <c:ptCount val="7"/>
              </c:numCache>
            </c:numRef>
          </c:val>
          <c:smooth val="0"/>
          <c:extLst>
            <c:ext xmlns:c16="http://schemas.microsoft.com/office/drawing/2014/chart" uri="{C3380CC4-5D6E-409C-BE32-E72D297353CC}">
              <c16:uniqueId val="{00000002-426A-4E86-92A7-770FCFEDF50F}"/>
            </c:ext>
          </c:extLst>
        </c:ser>
        <c:dLbls>
          <c:showLegendKey val="0"/>
          <c:showVal val="0"/>
          <c:showCatName val="0"/>
          <c:showSerName val="0"/>
          <c:showPercent val="0"/>
          <c:showBubbleSize val="0"/>
        </c:dLbls>
        <c:marker val="1"/>
        <c:smooth val="0"/>
        <c:axId val="3"/>
        <c:axId val="4"/>
      </c:lineChart>
      <c:catAx>
        <c:axId val="2932250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1"/>
        <c:crosses val="autoZero"/>
        <c:auto val="0"/>
        <c:lblAlgn val="ctr"/>
        <c:lblOffset val="100"/>
        <c:tickLblSkip val="6"/>
        <c:tickMarkSkip val="1"/>
        <c:noMultiLvlLbl val="0"/>
      </c:catAx>
      <c:valAx>
        <c:axId val="1"/>
        <c:scaling>
          <c:orientation val="minMax"/>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932250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3"/>
        <c:crosses val="max"/>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9" l="0.78740157499999996" r="0.78740157499999996" t="0.984251969"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0</xdr:colOff>
      <xdr:row>42</xdr:row>
      <xdr:rowOff>45720</xdr:rowOff>
    </xdr:from>
    <xdr:to>
      <xdr:col>9</xdr:col>
      <xdr:colOff>0</xdr:colOff>
      <xdr:row>71</xdr:row>
      <xdr:rowOff>91440</xdr:rowOff>
    </xdr:to>
    <xdr:graphicFrame macro="">
      <xdr:nvGraphicFramePr>
        <xdr:cNvPr id="5130" name="Chart 1">
          <a:extLst>
            <a:ext uri="{FF2B5EF4-FFF2-40B4-BE49-F238E27FC236}">
              <a16:creationId xmlns:a16="http://schemas.microsoft.com/office/drawing/2014/main" id="{C2969DCC-0F4E-4538-81FE-4C3DC3448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58</xdr:row>
      <xdr:rowOff>129540</xdr:rowOff>
    </xdr:from>
    <xdr:to>
      <xdr:col>9</xdr:col>
      <xdr:colOff>0</xdr:colOff>
      <xdr:row>74</xdr:row>
      <xdr:rowOff>297180</xdr:rowOff>
    </xdr:to>
    <xdr:graphicFrame macro="">
      <xdr:nvGraphicFramePr>
        <xdr:cNvPr id="5131" name="Chart 2">
          <a:extLst>
            <a:ext uri="{FF2B5EF4-FFF2-40B4-BE49-F238E27FC236}">
              <a16:creationId xmlns:a16="http://schemas.microsoft.com/office/drawing/2014/main" id="{9A9E9838-3D83-4C62-84B2-6798F71D3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85</xdr:row>
      <xdr:rowOff>129540</xdr:rowOff>
    </xdr:from>
    <xdr:to>
      <xdr:col>9</xdr:col>
      <xdr:colOff>0</xdr:colOff>
      <xdr:row>105</xdr:row>
      <xdr:rowOff>91440</xdr:rowOff>
    </xdr:to>
    <xdr:graphicFrame macro="">
      <xdr:nvGraphicFramePr>
        <xdr:cNvPr id="5132" name="Chart 3">
          <a:extLst>
            <a:ext uri="{FF2B5EF4-FFF2-40B4-BE49-F238E27FC236}">
              <a16:creationId xmlns:a16="http://schemas.microsoft.com/office/drawing/2014/main" id="{9C0A6D35-997B-4240-88C8-0CD2E2659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117</xdr:row>
      <xdr:rowOff>160020</xdr:rowOff>
    </xdr:from>
    <xdr:to>
      <xdr:col>9</xdr:col>
      <xdr:colOff>68580</xdr:colOff>
      <xdr:row>142</xdr:row>
      <xdr:rowOff>129540</xdr:rowOff>
    </xdr:to>
    <xdr:graphicFrame macro="">
      <xdr:nvGraphicFramePr>
        <xdr:cNvPr id="5133" name="Chart 4">
          <a:extLst>
            <a:ext uri="{FF2B5EF4-FFF2-40B4-BE49-F238E27FC236}">
              <a16:creationId xmlns:a16="http://schemas.microsoft.com/office/drawing/2014/main" id="{3C01969C-E67A-424E-9732-1CCD30781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150</xdr:row>
      <xdr:rowOff>160020</xdr:rowOff>
    </xdr:from>
    <xdr:to>
      <xdr:col>9</xdr:col>
      <xdr:colOff>0</xdr:colOff>
      <xdr:row>168</xdr:row>
      <xdr:rowOff>22860</xdr:rowOff>
    </xdr:to>
    <xdr:graphicFrame macro="">
      <xdr:nvGraphicFramePr>
        <xdr:cNvPr id="5134" name="Chart 7">
          <a:extLst>
            <a:ext uri="{FF2B5EF4-FFF2-40B4-BE49-F238E27FC236}">
              <a16:creationId xmlns:a16="http://schemas.microsoft.com/office/drawing/2014/main" id="{66664BE6-14A9-4DAA-BAFA-224E976C3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0.5261</cdr:x>
      <cdr:y>0.07506</cdr:y>
    </cdr:from>
    <cdr:to>
      <cdr:x>0.90635</cdr:x>
      <cdr:y>0.17615</cdr:y>
    </cdr:to>
    <cdr:sp macro="" textlink="">
      <cdr:nvSpPr>
        <cdr:cNvPr id="6145" name="Rectangle 1"/>
        <cdr:cNvSpPr>
          <a:spLocks xmlns:a="http://schemas.openxmlformats.org/drawingml/2006/main" noChangeArrowheads="1"/>
        </cdr:cNvSpPr>
      </cdr:nvSpPr>
      <cdr:spPr bwMode="auto">
        <a:xfrm xmlns:a="http://schemas.openxmlformats.org/drawingml/2006/main">
          <a:off x="389033" y="410962"/>
          <a:ext cx="278882" cy="51200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fr-FR" sz="100" b="1" i="0" strike="noStrike">
              <a:solidFill>
                <a:srgbClr val="000000"/>
              </a:solidFill>
              <a:latin typeface="Arial"/>
              <a:cs typeface="Arial"/>
            </a:rPr>
            <a:t>valeur ajoutée</a:t>
          </a:r>
        </a:p>
      </cdr:txBody>
    </cdr:sp>
  </cdr:relSizeAnchor>
</c:userShapes>
</file>

<file path=xl/drawings/drawing3.xml><?xml version="1.0" encoding="utf-8"?>
<c:userShapes xmlns:c="http://schemas.openxmlformats.org/drawingml/2006/chart">
  <cdr:relSizeAnchor xmlns:cdr="http://schemas.openxmlformats.org/drawingml/2006/chartDrawing">
    <cdr:from>
      <cdr:x>0.54894</cdr:x>
      <cdr:y>0.06749</cdr:y>
    </cdr:from>
    <cdr:to>
      <cdr:x>0.91636</cdr:x>
      <cdr:y>0.1405</cdr:y>
    </cdr:to>
    <cdr:sp macro="" textlink="">
      <cdr:nvSpPr>
        <cdr:cNvPr id="7169" name="Rectangle 1"/>
        <cdr:cNvSpPr>
          <a:spLocks xmlns:a="http://schemas.openxmlformats.org/drawingml/2006/main" noChangeArrowheads="1"/>
        </cdr:cNvSpPr>
      </cdr:nvSpPr>
      <cdr:spPr bwMode="auto">
        <a:xfrm xmlns:a="http://schemas.openxmlformats.org/drawingml/2006/main">
          <a:off x="405785" y="250139"/>
          <a:ext cx="269469" cy="22970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fr-FR" sz="125" b="1" i="0" strike="noStrike">
              <a:solidFill>
                <a:srgbClr val="000000"/>
              </a:solidFill>
              <a:latin typeface="Arial"/>
              <a:cs typeface="Arial"/>
            </a:rPr>
            <a:t>          effectifs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72"/>
  <sheetViews>
    <sheetView tabSelected="1" topLeftCell="A53" workbookViewId="0">
      <selection activeCell="B69" sqref="B69"/>
    </sheetView>
  </sheetViews>
  <sheetFormatPr baseColWidth="10" defaultRowHeight="13.2" x14ac:dyDescent="0.25"/>
  <cols>
    <col min="1" max="1" width="77" customWidth="1"/>
    <col min="2" max="9" width="12.6640625" customWidth="1"/>
    <col min="10" max="10" width="11.44140625" style="23" customWidth="1"/>
  </cols>
  <sheetData>
    <row r="1" spans="1:9" ht="38.25" customHeight="1" x14ac:dyDescent="0.3">
      <c r="A1" s="1"/>
      <c r="B1" s="91">
        <v>1980</v>
      </c>
      <c r="C1" s="91">
        <v>1985</v>
      </c>
      <c r="D1" s="91">
        <v>1990</v>
      </c>
      <c r="E1" s="91">
        <v>1995</v>
      </c>
      <c r="F1" s="91">
        <v>2000</v>
      </c>
      <c r="G1" s="91">
        <v>2005</v>
      </c>
      <c r="H1" s="75">
        <v>2010</v>
      </c>
      <c r="I1" s="88">
        <v>2016</v>
      </c>
    </row>
    <row r="2" spans="1:9" x14ac:dyDescent="0.25">
      <c r="A2" s="90" t="s">
        <v>0</v>
      </c>
      <c r="B2" s="92">
        <f t="shared" ref="B2:I2" si="0">SUM(B3:B8)</f>
        <v>12172.071164696234</v>
      </c>
      <c r="C2" s="93">
        <f t="shared" si="0"/>
        <v>18178.532867803617</v>
      </c>
      <c r="D2" s="93">
        <f t="shared" si="0"/>
        <v>28331.042835923694</v>
      </c>
      <c r="E2" s="93">
        <f t="shared" si="0"/>
        <v>33142.126270597197</v>
      </c>
      <c r="F2" s="93">
        <f t="shared" si="0"/>
        <v>49112.717621589196</v>
      </c>
      <c r="G2" s="93">
        <f t="shared" si="0"/>
        <v>53694.434214424065</v>
      </c>
      <c r="H2" s="94">
        <f t="shared" si="0"/>
        <v>55471.741498400086</v>
      </c>
      <c r="I2" s="95">
        <f t="shared" si="0"/>
        <v>60815.22910421493</v>
      </c>
    </row>
    <row r="3" spans="1:9" x14ac:dyDescent="0.25">
      <c r="A3" t="s">
        <v>95</v>
      </c>
      <c r="B3" s="96">
        <f>SUM('1980'!$E$27:$Q$27)*'1980'!$AN$27</f>
        <v>318.28159042297432</v>
      </c>
      <c r="C3" s="4">
        <f>SUM('1985'!$E$27:$Q$27)*'1980'!$AN$27</f>
        <v>611.06172008423027</v>
      </c>
      <c r="D3" s="4">
        <f>SUM('1990'!$E$27:$Q$27)*'1980'!$AN$27</f>
        <v>847.38823431878131</v>
      </c>
      <c r="E3" s="4">
        <f>SUM('1995'!$E$27:$Q$27)*'1980'!$AN$27</f>
        <v>1110.2868813317637</v>
      </c>
      <c r="F3" s="4">
        <f>SUM('2000'!$E$27:$Q$27)*'1980'!$AN$27</f>
        <v>1438.7885228233658</v>
      </c>
      <c r="G3" s="4">
        <f>SUM('2005'!$E$27:$Q$27)*'1980'!$AN$27</f>
        <v>1480.1553961963825</v>
      </c>
      <c r="H3" s="76">
        <f>SUM('2010'!$E$27:$Q$27)*'1980'!$AN$27</f>
        <v>1539.6944937076157</v>
      </c>
      <c r="I3" s="97">
        <f>SUM('2016'!$E$27:$Q$27)*'1980'!$AN$27</f>
        <v>1307.52316023611</v>
      </c>
    </row>
    <row r="4" spans="1:9" x14ac:dyDescent="0.25">
      <c r="A4" t="s">
        <v>97</v>
      </c>
      <c r="B4" s="96">
        <f>SUM('1980'!$E28:$Q28)*'1980'!$AN28</f>
        <v>535.48396231255219</v>
      </c>
      <c r="C4" s="4">
        <f>SUM('1985'!$E$28:$Q$28)*'1980'!$AN$28</f>
        <v>793.96981864012207</v>
      </c>
      <c r="D4" s="4">
        <f>SUM('1990'!$E$28:$Q$28)*'1980'!$AN$28</f>
        <v>1305.9461623400873</v>
      </c>
      <c r="E4" s="4">
        <f>SUM('1995'!$E$28:$Q$28)*'1980'!$AN$28</f>
        <v>1572.9535304147203</v>
      </c>
      <c r="F4" s="4">
        <f>SUM('2000'!$E$28:$Q$28)*'1980'!$AN$28</f>
        <v>2362.319773743211</v>
      </c>
      <c r="G4" s="4">
        <f>SUM('2005'!$E$28:$Q$28)*'1980'!$AN$28</f>
        <v>2378.5792099502496</v>
      </c>
      <c r="H4" s="76">
        <f>SUM('2010'!$E$28:$Q$28)*'1980'!$AN$28</f>
        <v>2512.7195586583239</v>
      </c>
      <c r="I4" s="97">
        <f>SUM('2016'!$E$28:$Q$28)*'1980'!$AN$28</f>
        <v>2713.8105846591538</v>
      </c>
    </row>
    <row r="5" spans="1:9" x14ac:dyDescent="0.25">
      <c r="A5" t="s">
        <v>103</v>
      </c>
      <c r="B5" s="96">
        <f>SUM('1980'!$E31:$Q31)*'1980'!$AN31</f>
        <v>2965.586639266156</v>
      </c>
      <c r="C5" s="4">
        <f>SUM('1985'!$E31:$Q31)*'1980'!$AN31</f>
        <v>4882.3961048345855</v>
      </c>
      <c r="D5" s="4">
        <f>SUM('1990'!$E31:$Q31)*'1980'!$AN31</f>
        <v>8238.1213805456955</v>
      </c>
      <c r="E5" s="4">
        <f>SUM('1995'!$E31:$Q31)*'1980'!$AN31</f>
        <v>9457.935180174527</v>
      </c>
      <c r="F5" s="4">
        <f>SUM('2000'!$E31:$Q31)*'1980'!$AN31</f>
        <v>14442.839045792527</v>
      </c>
      <c r="G5" s="4">
        <f>SUM('2005'!$E31:$Q31)*'1980'!$AN31</f>
        <v>18437.691167985191</v>
      </c>
      <c r="H5" s="76">
        <f>SUM('2010'!$E31:$Q31)*'1980'!$AN31</f>
        <v>20372.936801857937</v>
      </c>
      <c r="I5" s="97">
        <f>SUM('2016'!$E31:$Q31)*'1980'!$AN31</f>
        <v>23229.045723681287</v>
      </c>
    </row>
    <row r="6" spans="1:9" x14ac:dyDescent="0.25">
      <c r="A6" t="s">
        <v>105</v>
      </c>
      <c r="B6" s="96">
        <f>SUM('1980'!$E32:$Q32)*'1980'!$AN32</f>
        <v>0</v>
      </c>
      <c r="C6" s="4">
        <f>SUM('1985'!$E32:$Q32)*'1980'!$AN32</f>
        <v>0</v>
      </c>
      <c r="D6" s="4">
        <f>SUM('1990'!$E32:$Q32)*'1980'!$AN32</f>
        <v>0</v>
      </c>
      <c r="E6" s="4">
        <f>SUM('1995'!$E32:$Q32)*'1980'!$AN32</f>
        <v>0</v>
      </c>
      <c r="F6" s="4">
        <f>SUM('2000'!$E32:$Q32)*'1980'!$AN32</f>
        <v>0</v>
      </c>
      <c r="G6" s="4">
        <f>SUM('2005'!$E32:$Q32)*'1980'!$AN32</f>
        <v>0</v>
      </c>
      <c r="H6" s="76">
        <f>SUM('2010'!$E32:$Q32)*'1980'!$AN32</f>
        <v>0</v>
      </c>
      <c r="I6" s="97">
        <f>SUM('2016'!$E32:$Q32)*'1980'!$AN32</f>
        <v>0</v>
      </c>
    </row>
    <row r="7" spans="1:9" x14ac:dyDescent="0.25">
      <c r="A7" t="s">
        <v>107</v>
      </c>
      <c r="B7" s="96">
        <f>SUM('1980'!$E33:$Q33)*'1980'!$AN33</f>
        <v>1617.2909078184307</v>
      </c>
      <c r="C7" s="4">
        <f>SUM('1985'!$E33:$Q33)*'1980'!$AN33</f>
        <v>2533.0815348322099</v>
      </c>
      <c r="D7" s="4">
        <f>SUM('1990'!$E33:$Q33)*'1980'!$AN33</f>
        <v>4123.3414724894201</v>
      </c>
      <c r="E7" s="4">
        <f>SUM('1995'!$E33:$Q33)*'1980'!$AN33</f>
        <v>4992.1541375678353</v>
      </c>
      <c r="F7" s="4">
        <f>SUM('2000'!$E33:$Q33)*'1980'!$AN33</f>
        <v>7380.666587158481</v>
      </c>
      <c r="G7" s="4">
        <f>SUM('2005'!$E33:$Q33)*'1980'!$AN33</f>
        <v>7671.668962480313</v>
      </c>
      <c r="H7" s="76">
        <f>SUM('2010'!$E33:$Q33)*'1980'!$AN33</f>
        <v>7590.5760519966525</v>
      </c>
      <c r="I7" s="97">
        <f>SUM('2016'!$E33:$Q33)*'1980'!$AN33</f>
        <v>7716.8703372043929</v>
      </c>
    </row>
    <row r="8" spans="1:9" x14ac:dyDescent="0.25">
      <c r="A8" t="s">
        <v>109</v>
      </c>
      <c r="B8" s="96">
        <f>SUM('1980'!$E34:$Q34)*'1980'!$AN34</f>
        <v>6735.4280648761196</v>
      </c>
      <c r="C8" s="4">
        <f>SUM('1985'!$E34:$Q34)*'1980'!$AN34</f>
        <v>9358.0236894124682</v>
      </c>
      <c r="D8" s="4">
        <f>SUM('1990'!$E34:$Q34)*'1980'!$AN34</f>
        <v>13816.24558622971</v>
      </c>
      <c r="E8" s="4">
        <f>SUM('1995'!$E34:$Q34)*'1980'!$AN34</f>
        <v>16008.796541108351</v>
      </c>
      <c r="F8" s="4">
        <f>SUM('2000'!$E34:$Q34)*'1980'!$AN34</f>
        <v>23488.103692071611</v>
      </c>
      <c r="G8" s="4">
        <f>SUM('2005'!$E34:$Q34)*'1980'!$AN34</f>
        <v>23726.339477811933</v>
      </c>
      <c r="H8" s="76">
        <f>SUM('2010'!$E34:$Q34)*'1980'!$AN34</f>
        <v>23455.814592179555</v>
      </c>
      <c r="I8" s="4">
        <f>SUM('2016'!$E34:$Q34)*'1980'!$AN34</f>
        <v>25847.979298433984</v>
      </c>
    </row>
    <row r="9" spans="1:9" x14ac:dyDescent="0.25">
      <c r="A9" s="5"/>
      <c r="B9" s="4"/>
      <c r="C9" s="4"/>
      <c r="D9" s="4"/>
      <c r="E9" s="4"/>
      <c r="F9" s="4"/>
      <c r="G9" s="4"/>
      <c r="H9" s="76"/>
      <c r="I9" s="89"/>
    </row>
    <row r="10" spans="1:9" x14ac:dyDescent="0.25">
      <c r="A10" s="2" t="s">
        <v>1</v>
      </c>
      <c r="B10" s="92">
        <f t="shared" ref="B10:I10" si="1">SUM(B11:B16)</f>
        <v>62208.640671116729</v>
      </c>
      <c r="C10" s="93">
        <f t="shared" si="1"/>
        <v>95337.849870684353</v>
      </c>
      <c r="D10" s="93">
        <f t="shared" si="1"/>
        <v>150194.61867043492</v>
      </c>
      <c r="E10" s="93">
        <f t="shared" si="1"/>
        <v>178002.34978092083</v>
      </c>
      <c r="F10" s="93">
        <f t="shared" si="1"/>
        <v>262820.92274525069</v>
      </c>
      <c r="G10" s="93">
        <f t="shared" si="1"/>
        <v>338614.55279777327</v>
      </c>
      <c r="H10" s="94">
        <f t="shared" si="1"/>
        <v>403886.68068260665</v>
      </c>
      <c r="I10" s="95">
        <f t="shared" si="1"/>
        <v>477546.32504469156</v>
      </c>
    </row>
    <row r="11" spans="1:9" x14ac:dyDescent="0.25">
      <c r="A11" t="s">
        <v>95</v>
      </c>
      <c r="B11" s="96">
        <f>'1980'!$AM27*'1980'!$AN27</f>
        <v>4571.2828422675802</v>
      </c>
      <c r="C11" s="4">
        <f>'1985'!$AM27*'1980'!$AN27</f>
        <v>8903.0271542504688</v>
      </c>
      <c r="D11" s="4">
        <f>'1990'!$AM27*'1980'!$AN27</f>
        <v>12633.832463398056</v>
      </c>
      <c r="E11" s="4">
        <f>'1995'!$AM27*'1980'!$AN27</f>
        <v>16433.550116894101</v>
      </c>
      <c r="F11" s="4">
        <f>'2000'!$AM27*'1980'!$AN27</f>
        <v>25251.215511266608</v>
      </c>
      <c r="G11" s="4">
        <f>'2005'!$AM27*'1980'!$AN27</f>
        <v>32027.888040324324</v>
      </c>
      <c r="H11" s="76">
        <f>'2010'!$AM27*'1980'!$AN27</f>
        <v>38065.660610502237</v>
      </c>
      <c r="I11" s="97">
        <f>'2016'!$AM27*'1980'!$AN27</f>
        <v>34991.622063155985</v>
      </c>
    </row>
    <row r="12" spans="1:9" x14ac:dyDescent="0.25">
      <c r="A12" t="s">
        <v>97</v>
      </c>
      <c r="B12" s="96">
        <f>'1980'!$AM28*'1980'!$AN28</f>
        <v>4325.4997731268741</v>
      </c>
      <c r="C12" s="4">
        <f>'1985'!$AM28*'1980'!$AN28</f>
        <v>6756.4813829010145</v>
      </c>
      <c r="D12" s="4">
        <f>'1990'!$AM28*'1980'!$AN28</f>
        <v>11087.662163859262</v>
      </c>
      <c r="E12" s="4">
        <f>'1995'!$AM28*'1980'!$AN28</f>
        <v>12918.317963314466</v>
      </c>
      <c r="F12" s="4">
        <f>'2000'!$AM28*'1980'!$AN28</f>
        <v>18091.561232657754</v>
      </c>
      <c r="G12" s="4">
        <f>'2005'!$AM28*'1980'!$AN28</f>
        <v>21682.349975730402</v>
      </c>
      <c r="H12" s="76">
        <f>'2010'!$AM28*'1980'!$AN28</f>
        <v>27009.107789454974</v>
      </c>
      <c r="I12" s="97">
        <f>'2016'!$AM28*'1980'!$AN28</f>
        <v>33555.535866759106</v>
      </c>
    </row>
    <row r="13" spans="1:9" x14ac:dyDescent="0.25">
      <c r="A13" t="s">
        <v>103</v>
      </c>
      <c r="B13" s="96">
        <f>'1980'!$AM31*'1980'!$AN31</f>
        <v>16218.498084952595</v>
      </c>
      <c r="C13" s="4">
        <f>'1985'!$AM31*'1980'!$AN31</f>
        <v>26972.009532335895</v>
      </c>
      <c r="D13" s="4">
        <f>'1990'!$AM31*'1980'!$AN31</f>
        <v>47501.068414057372</v>
      </c>
      <c r="E13" s="4">
        <f>'1995'!$AM31*'1980'!$AN31</f>
        <v>55571.960327846842</v>
      </c>
      <c r="F13" s="4">
        <f>'2000'!$AM31*'1980'!$AN31</f>
        <v>84935.62725383701</v>
      </c>
      <c r="G13" s="4">
        <f>'2005'!$AM31*'1980'!$AN31</f>
        <v>123449.61089867209</v>
      </c>
      <c r="H13" s="76">
        <f>'2010'!$AM31*'1980'!$AN31</f>
        <v>155602.87853106999</v>
      </c>
      <c r="I13" s="97">
        <f>'2016'!$AM31*'1980'!$AN31</f>
        <v>196705.31162730843</v>
      </c>
    </row>
    <row r="14" spans="1:9" x14ac:dyDescent="0.25">
      <c r="A14" t="s">
        <v>105</v>
      </c>
      <c r="B14" s="96">
        <f>'1980'!$AM32*'1980'!$AN32</f>
        <v>56.163890787438376</v>
      </c>
      <c r="C14" s="4">
        <f>'1985'!$AM32*'1980'!$AN32</f>
        <v>204.60937443792935</v>
      </c>
      <c r="D14" s="4">
        <f>'1990'!$AM32*'1980'!$AN32</f>
        <v>335.16881902226686</v>
      </c>
      <c r="E14" s="4">
        <f>'1995'!$AM32*'1980'!$AN32</f>
        <v>529.66869311845733</v>
      </c>
      <c r="F14" s="4">
        <f>'2000'!$AM32*'1980'!$AN32</f>
        <v>784.13432137846655</v>
      </c>
      <c r="G14" s="4">
        <f>'2005'!$AM32*'1980'!$AN32</f>
        <v>1071.7798481959778</v>
      </c>
      <c r="H14" s="76">
        <f>'2010'!$AM32*'1980'!$AN32</f>
        <v>1354.7076081873442</v>
      </c>
      <c r="I14" s="97">
        <f>'2016'!$AM32*'1980'!$AN32</f>
        <v>2147.1109824094383</v>
      </c>
    </row>
    <row r="15" spans="1:9" x14ac:dyDescent="0.25">
      <c r="A15" t="s">
        <v>107</v>
      </c>
      <c r="B15" s="96">
        <f>'1980'!$AM33*'1980'!$AN33</f>
        <v>5218.5618152285451</v>
      </c>
      <c r="C15" s="4">
        <f>'1985'!$AM33*'1980'!$AN33</f>
        <v>8049.8229140116036</v>
      </c>
      <c r="D15" s="4">
        <f>'1990'!$AM33*'1980'!$AN33</f>
        <v>12615.353774241823</v>
      </c>
      <c r="E15" s="4">
        <f>'1995'!$AM33*'1980'!$AN33</f>
        <v>14955.676528751947</v>
      </c>
      <c r="F15" s="4">
        <f>'2000'!$AM33*'1980'!$AN33</f>
        <v>21588.796975589768</v>
      </c>
      <c r="G15" s="4">
        <f>'2005'!$AM33*'1980'!$AN33</f>
        <v>24825.522626791138</v>
      </c>
      <c r="H15" s="76">
        <f>'2010'!$AM33*'1980'!$AN33</f>
        <v>26786.395807407076</v>
      </c>
      <c r="I15" s="97">
        <f>'2016'!$AM33*'1980'!$AN33</f>
        <v>30971.280274236662</v>
      </c>
    </row>
    <row r="16" spans="1:9" x14ac:dyDescent="0.25">
      <c r="A16" t="s">
        <v>109</v>
      </c>
      <c r="B16" s="96">
        <f>'1980'!$AM34*'1980'!$AN34</f>
        <v>31818.634264753695</v>
      </c>
      <c r="C16" s="4">
        <f>'1985'!$AM34*'1980'!$AN34</f>
        <v>44451.899512747441</v>
      </c>
      <c r="D16" s="4">
        <f>'1990'!$AM34*'1980'!$AN34</f>
        <v>66021.533035856133</v>
      </c>
      <c r="E16" s="4">
        <f>'1995'!$AM34*'1980'!$AN34</f>
        <v>77593.17615099503</v>
      </c>
      <c r="F16" s="4">
        <f>'2000'!$AM34*'1980'!$AN34</f>
        <v>112169.58745052108</v>
      </c>
      <c r="G16" s="4">
        <f>'2005'!$AM34*'1980'!$AN34</f>
        <v>135557.40140805935</v>
      </c>
      <c r="H16" s="76">
        <f>'2010'!$AM34*'1980'!$AN34</f>
        <v>155067.930335985</v>
      </c>
      <c r="I16" s="4">
        <f>'2016'!$AM34*'1980'!$AN34</f>
        <v>179175.46423082196</v>
      </c>
    </row>
    <row r="17" spans="1:9" x14ac:dyDescent="0.25">
      <c r="A17" s="5"/>
      <c r="B17" s="4"/>
      <c r="C17" s="4"/>
      <c r="D17" s="4"/>
      <c r="E17" s="4"/>
      <c r="F17" s="4"/>
      <c r="G17" s="4"/>
      <c r="H17" s="76"/>
      <c r="I17" s="89"/>
    </row>
    <row r="18" spans="1:9" x14ac:dyDescent="0.25">
      <c r="A18" s="2" t="s">
        <v>2</v>
      </c>
      <c r="B18" s="92">
        <f t="shared" ref="B18:I18" si="2">SUM(B19:B24)</f>
        <v>22526.019166798993</v>
      </c>
      <c r="C18" s="93">
        <f t="shared" si="2"/>
        <v>48509.093804814911</v>
      </c>
      <c r="D18" s="93">
        <f t="shared" si="2"/>
        <v>66147.423273890599</v>
      </c>
      <c r="E18" s="93">
        <f t="shared" si="2"/>
        <v>80657.292137579512</v>
      </c>
      <c r="F18" s="93">
        <f t="shared" si="2"/>
        <v>118554.27237780839</v>
      </c>
      <c r="G18" s="93">
        <f t="shared" si="2"/>
        <v>149808.30981624016</v>
      </c>
      <c r="H18" s="94">
        <f t="shared" si="2"/>
        <v>184831.17274178012</v>
      </c>
      <c r="I18" s="95">
        <f t="shared" si="2"/>
        <v>232855.70861783437</v>
      </c>
    </row>
    <row r="19" spans="1:9" x14ac:dyDescent="0.25">
      <c r="A19" t="s">
        <v>95</v>
      </c>
      <c r="B19" s="96">
        <f>('1980'!$AS27+(0.7*'1980'!$AT27)+'1980'!$AX27)*'1980'!$AN27</f>
        <v>3567.8928284226763</v>
      </c>
      <c r="C19" s="4">
        <f>('1985'!$AS27+(0.7*'1985'!$AT27)+'1985'!$AX27)*'1980'!$AN27</f>
        <v>7340.5468133508002</v>
      </c>
      <c r="D19" s="4">
        <f>('1990'!$AS27+(0.7*'1990'!$AT27)+'1990'!$AX27)*'1980'!$AN27</f>
        <v>9242.0505816517725</v>
      </c>
      <c r="E19" s="4">
        <f>('1995'!$AS27+(0.7*'1995'!$AT27)+'1995'!$AX27)*'1980'!$AN27</f>
        <v>11527.623869111772</v>
      </c>
      <c r="F19" s="4">
        <f>('2000'!$AS27+(0.7*'2000'!$AT27)+'2000'!$AX27)*'1980'!$AN$27</f>
        <v>18855.1960842964</v>
      </c>
      <c r="G19" s="4">
        <f>('2005'!$AS27+(0.7*'2005'!$AT27)+'2005'!$AX27)*'1980'!$AN27</f>
        <v>30120.359308583844</v>
      </c>
      <c r="H19" s="76">
        <f>('2010'!$AS27+(0.7*'2010'!$AT27)+'2010'!$AX27)*'1980'!$AN27</f>
        <v>34858.160849596265</v>
      </c>
      <c r="I19" s="97">
        <f>('2016'!$AS27+(0.7*'2016'!$AT27)+'2016'!$AX27)*'1980'!$AN27</f>
        <v>28786.477176634449</v>
      </c>
    </row>
    <row r="20" spans="1:9" x14ac:dyDescent="0.25">
      <c r="A20" t="s">
        <v>97</v>
      </c>
      <c r="B20" s="96">
        <f>('1980'!$AS28+(0.7*'1980'!$AT28)+'1980'!$AX28)*'1980'!$AN28</f>
        <v>2835.6051238655405</v>
      </c>
      <c r="C20" s="4">
        <f>('1985'!$AS28+(0.7*'1985'!$AT28)+'1985'!$AX28)*'1980'!$AN28</f>
        <v>5566.8029227346724</v>
      </c>
      <c r="D20" s="4">
        <f>('1990'!$AS28+(0.7*'1990'!$AT28)+'1990'!$AX28)*'1980'!$AN28</f>
        <v>9367.7595710449368</v>
      </c>
      <c r="E20" s="4">
        <f>('1995'!$AS28+(0.7*'1995'!$AT28)+'1995'!$AX28)*'1980'!$AN28</f>
        <v>11772.53018606604</v>
      </c>
      <c r="F20" s="4">
        <f>('2000'!$AS28+(0.7*'2000'!$AT28)+'2000'!$AX28)*'1980'!$AN$27</f>
        <v>20085.265857505263</v>
      </c>
      <c r="G20" s="4">
        <f>('2005'!$AS28+(0.7*'2005'!$AT28)+'2005'!$AX28)*'1980'!$AN28</f>
        <v>25201.983116230967</v>
      </c>
      <c r="H20" s="76">
        <f>('2010'!$AS28+(0.7*'2010'!$AT28)+'2010'!$AX28)*'1980'!$AN28</f>
        <v>31478.268496828015</v>
      </c>
      <c r="I20" s="97">
        <f>('2016'!$AS28+(0.7*'2016'!$AT28)+'2016'!$AX28)*'1980'!$AN28</f>
        <v>47889.622689151118</v>
      </c>
    </row>
    <row r="21" spans="1:9" x14ac:dyDescent="0.25">
      <c r="A21" t="s">
        <v>103</v>
      </c>
      <c r="B21" s="96">
        <f>('1980'!$AS31+(0.7*'1980'!$AT31)+'1980'!$AX31)*'1980'!$AN31</f>
        <v>6900.2480507990012</v>
      </c>
      <c r="C21" s="4">
        <f>('1985'!$AS31+(0.7*'1985'!$AT31)+'1985'!$AX31)*'1980'!$AN31</f>
        <v>12775.605996353213</v>
      </c>
      <c r="D21" s="4">
        <f>('1990'!$AS31+(0.7*'1990'!$AT31)+'1990'!$AX31)*'1980'!$AN31</f>
        <v>17613.958028483503</v>
      </c>
      <c r="E21" s="4">
        <f>('1995'!$AS31+(0.7*'1995'!$AT31)+'1995'!$AX31)*'1980'!$AN31</f>
        <v>21155.939048927263</v>
      </c>
      <c r="F21" s="4">
        <f>('2000'!$AS31+(0.7*'2000'!$AT31)+'2000'!$AX31)*'1980'!$AN$27</f>
        <v>30311.782811775636</v>
      </c>
      <c r="G21" s="4">
        <f>('2005'!$AS31+(0.7*'2005'!$AT31)+'2005'!$AX31)*'1980'!$AN31</f>
        <v>36384.053215816515</v>
      </c>
      <c r="H21" s="76">
        <f>('2010'!$AS31+(0.7*'2010'!$AT31)+'2010'!$AX31)*'1980'!$AN31</f>
        <v>46249.75037225648</v>
      </c>
      <c r="I21" s="97">
        <f>('2016'!$AS31+(0.7*'2016'!$AT31)+'2016'!$AX31)*'1980'!$AN31</f>
        <v>63660.555531799466</v>
      </c>
    </row>
    <row r="22" spans="1:9" x14ac:dyDescent="0.25">
      <c r="A22" t="s">
        <v>105</v>
      </c>
      <c r="B22" s="96">
        <f>('1980'!$AS32+(0.7*'1980'!$AT32)+'1980'!$AX32)*'1980'!$AN32</f>
        <v>5154.6915679700687</v>
      </c>
      <c r="C22" s="4">
        <f>('1985'!$AS32+(0.7*'1985'!$AT32)+'1985'!$AX32)*'1980'!$AN32</f>
        <v>14684.985023202267</v>
      </c>
      <c r="D22" s="4">
        <f>('1990'!$AS32+(0.7*'1990'!$AT32)+'1990'!$AX32)*'1980'!$AN32</f>
        <v>20518.33521205798</v>
      </c>
      <c r="E22" s="4">
        <f>('1995'!$AS32+(0.7*'1995'!$AT32)+'1995'!$AX32)*'1980'!$AN32</f>
        <v>24003.43338033741</v>
      </c>
      <c r="F22" s="4">
        <f>('2000'!$AS32+(0.7*'2000'!$AT32)+'2000'!$AX32)*'1980'!$AN$27</f>
        <v>30728.038678433455</v>
      </c>
      <c r="G22" s="4">
        <f>('2005'!$AS32+(0.7*'2005'!$AT32)+'2005'!$AX32)*'1980'!$AN32</f>
        <v>31155.234361667681</v>
      </c>
      <c r="H22" s="76">
        <f>('2010'!$AS32+(0.7*'2010'!$AT32)+'2010'!$AX32)*'1980'!$AN32</f>
        <v>37735.654160221573</v>
      </c>
      <c r="I22" s="97">
        <f>('2016'!$AS32+(0.7*'2016'!$AT32)+'2016'!$AX32)*'1980'!$AN32</f>
        <v>35806.55412065181</v>
      </c>
    </row>
    <row r="23" spans="1:9" x14ac:dyDescent="0.25">
      <c r="A23" t="s">
        <v>107</v>
      </c>
      <c r="B23" s="96">
        <f>('1980'!$AS33+(0.7*'1980'!$AT33)+'1980'!$AX33)*'1980'!$AN33</f>
        <v>1157.2974317655789</v>
      </c>
      <c r="C23" s="4">
        <f>('1985'!$AS33+(0.7*'1985'!$AT33)+'1985'!$AX33)*'1980'!$AN33</f>
        <v>2014.8325896722492</v>
      </c>
      <c r="D23" s="4">
        <f>('1990'!$AS33+(0.7*'1990'!$AT33)+'1990'!$AX33)*'1980'!$AN33</f>
        <v>2523.50884298546</v>
      </c>
      <c r="E23" s="4">
        <f>('1995'!$AS33+(0.7*'1995'!$AT33)+'1995'!$AX33)*'1980'!$AN33</f>
        <v>3217.8971823304523</v>
      </c>
      <c r="F23" s="4">
        <f>('2000'!$AS33+(0.7*'2000'!$AT33)+'2000'!$AX33)*'1980'!$AN$27</f>
        <v>4824.9737099368285</v>
      </c>
      <c r="G23" s="4">
        <f>('2005'!$AS33+(0.7*'2005'!$AT33)+'2005'!$AX33)*'1980'!$AN33</f>
        <v>6284.0201277177466</v>
      </c>
      <c r="H23" s="76">
        <f>('2010'!$AS33+(0.7*'2010'!$AT33)+'2010'!$AX33)*'1980'!$AN33</f>
        <v>5613.1207693404358</v>
      </c>
      <c r="I23" s="97">
        <f>('2016'!$AS33+(0.7*'2016'!$AT33)+'2016'!$AX33)*'1980'!$AN33</f>
        <v>7738.3142854640146</v>
      </c>
    </row>
    <row r="24" spans="1:9" x14ac:dyDescent="0.25">
      <c r="A24" t="s">
        <v>109</v>
      </c>
      <c r="B24" s="96">
        <f>('1980'!$AS34+(0.7*'1980'!$AT34)+'1980'!$AX34)*'1980'!$AN34</f>
        <v>2910.2841639761273</v>
      </c>
      <c r="C24" s="4">
        <f>('1985'!$AS34+(0.7*'1985'!$AT34)+'1985'!$AX34)*'1980'!$AN34</f>
        <v>6126.3204595017078</v>
      </c>
      <c r="D24" s="4">
        <f>('1990'!$AS34+(0.7*'1990'!$AT34)+'1990'!$AX34)*'1980'!$AN34</f>
        <v>6881.8110376669438</v>
      </c>
      <c r="E24" s="4">
        <f>('1995'!$AS34+(0.7*'1995'!$AT34)+'1995'!$AX34)*'1980'!$AN34</f>
        <v>8979.8684708065684</v>
      </c>
      <c r="F24" s="4">
        <f>('2000'!$AS34+(0.7*'2000'!$AT34)+'2000'!$AX34)*'1980'!$AN$27</f>
        <v>13749.015235860792</v>
      </c>
      <c r="G24" s="4">
        <f>('2005'!$AS34+(0.7*'2005'!$AT34)+'2005'!$AX34)*'1980'!$AN34</f>
        <v>20662.659686223429</v>
      </c>
      <c r="H24" s="76">
        <f>('2010'!$AS34+(0.7*'2010'!$AT34)+'2010'!$AX34)*'1980'!$AN34</f>
        <v>28896.218093537347</v>
      </c>
      <c r="I24" s="4">
        <f>('2016'!$AS34+(0.7*'2016'!$AT34)+'2016'!$AX34)*'1980'!$AN34</f>
        <v>48974.184814133499</v>
      </c>
    </row>
    <row r="25" spans="1:9" x14ac:dyDescent="0.25">
      <c r="A25" s="5"/>
      <c r="B25" s="4"/>
      <c r="C25" s="4"/>
      <c r="D25" s="4"/>
      <c r="E25" s="4"/>
      <c r="F25" s="4"/>
      <c r="G25" s="4"/>
      <c r="H25" s="76"/>
      <c r="I25" s="89"/>
    </row>
    <row r="26" spans="1:9" x14ac:dyDescent="0.25">
      <c r="A26" s="2" t="s">
        <v>3</v>
      </c>
      <c r="B26" s="92">
        <f t="shared" ref="B26:I26" si="3">SUM(B27:B32)</f>
        <v>51031.7</v>
      </c>
      <c r="C26" s="93">
        <f t="shared" si="3"/>
        <v>83223.5</v>
      </c>
      <c r="D26" s="93">
        <f t="shared" si="3"/>
        <v>131317.20000000001</v>
      </c>
      <c r="E26" s="93">
        <f t="shared" si="3"/>
        <v>156138.09999999998</v>
      </c>
      <c r="F26" s="93">
        <f t="shared" si="3"/>
        <v>209223.09999999998</v>
      </c>
      <c r="G26" s="93">
        <f t="shared" si="3"/>
        <v>259247.80000000002</v>
      </c>
      <c r="H26" s="94">
        <f t="shared" si="3"/>
        <v>298769.29000000004</v>
      </c>
      <c r="I26" s="95">
        <f t="shared" si="3"/>
        <v>346226.62800000003</v>
      </c>
    </row>
    <row r="27" spans="1:9" x14ac:dyDescent="0.25">
      <c r="A27" t="s">
        <v>95</v>
      </c>
      <c r="B27" s="96">
        <f>'1980'!$Y45</f>
        <v>5757.5</v>
      </c>
      <c r="C27" s="4">
        <f>'1985'!$Y45</f>
        <v>11771.3</v>
      </c>
      <c r="D27" s="4">
        <f>'1990'!$Y45</f>
        <v>15280.5</v>
      </c>
      <c r="E27" s="4">
        <f>'1995'!$Y45</f>
        <v>18910.599999999999</v>
      </c>
      <c r="F27" s="4">
        <f>'2000'!$Y45</f>
        <v>20780.099999999999</v>
      </c>
      <c r="G27" s="4">
        <f>'2005'!$Y45</f>
        <v>29681.599999999999</v>
      </c>
      <c r="H27" s="76">
        <f>'2010'!$Y45</f>
        <v>29736.31</v>
      </c>
      <c r="I27" s="97">
        <f>'2016'!$Y45</f>
        <v>25337.566999999999</v>
      </c>
    </row>
    <row r="28" spans="1:9" x14ac:dyDescent="0.25">
      <c r="A28" t="s">
        <v>97</v>
      </c>
      <c r="B28" s="96">
        <f>'1980'!$Z45</f>
        <v>5710.5</v>
      </c>
      <c r="C28" s="4">
        <f>'1985'!$Z45</f>
        <v>9790.9</v>
      </c>
      <c r="D28" s="4">
        <f>'1990'!$Z45</f>
        <v>17542.599999999999</v>
      </c>
      <c r="E28" s="4">
        <f>'1995'!$Z45</f>
        <v>20910.599999999999</v>
      </c>
      <c r="F28" s="4">
        <f>'2000'!$Z45</f>
        <v>30430.5</v>
      </c>
      <c r="G28" s="4">
        <f>'2005'!$Z45</f>
        <v>34786.1</v>
      </c>
      <c r="H28" s="76">
        <f>'2010'!$Z45</f>
        <v>41321.22</v>
      </c>
      <c r="I28" s="97">
        <f>'2016'!$Z45</f>
        <v>52915.425000000003</v>
      </c>
    </row>
    <row r="29" spans="1:9" x14ac:dyDescent="0.25">
      <c r="A29" t="s">
        <v>103</v>
      </c>
      <c r="B29" s="96">
        <f>'1980'!$AC45</f>
        <v>9393</v>
      </c>
      <c r="C29" s="4">
        <f>'1985'!$AC45</f>
        <v>15788.5</v>
      </c>
      <c r="D29" s="4">
        <f>'1990'!$AC45</f>
        <v>28143.4</v>
      </c>
      <c r="E29" s="4">
        <f>'1995'!$AC45</f>
        <v>33602.6</v>
      </c>
      <c r="F29" s="4">
        <f>'2000'!$AC45</f>
        <v>47985.4</v>
      </c>
      <c r="G29" s="4">
        <f>'2005'!$AC45</f>
        <v>69782.8</v>
      </c>
      <c r="H29" s="76">
        <f>'2010'!$AC45</f>
        <v>86651.63</v>
      </c>
      <c r="I29" s="97">
        <f>'2016'!$AC45</f>
        <v>107814.66800000001</v>
      </c>
    </row>
    <row r="30" spans="1:9" x14ac:dyDescent="0.25">
      <c r="A30" t="s">
        <v>105</v>
      </c>
      <c r="B30" s="96">
        <f>'1980'!$AD45</f>
        <v>6376.6</v>
      </c>
      <c r="C30" s="4">
        <f>'1985'!$AD45</f>
        <v>13293</v>
      </c>
      <c r="D30" s="4">
        <f>'1990'!$AD45</f>
        <v>18285.5</v>
      </c>
      <c r="E30" s="4">
        <f>'1995'!$AD45</f>
        <v>21692.799999999999</v>
      </c>
      <c r="F30" s="4">
        <f>'2000'!$AD45</f>
        <v>23041</v>
      </c>
      <c r="G30" s="4">
        <f>'2005'!$AD45</f>
        <v>24810.6</v>
      </c>
      <c r="H30" s="76">
        <f>'2010'!$AD45</f>
        <v>30179.86</v>
      </c>
      <c r="I30" s="97">
        <f>'2016'!$AD45</f>
        <v>33751.94</v>
      </c>
    </row>
    <row r="31" spans="1:9" x14ac:dyDescent="0.25">
      <c r="A31" t="s">
        <v>107</v>
      </c>
      <c r="B31" s="96">
        <f>'1980'!$AE45</f>
        <v>2771.3</v>
      </c>
      <c r="C31" s="4">
        <f>'1985'!$AE45</f>
        <v>4016.5</v>
      </c>
      <c r="D31" s="4">
        <f>'1990'!$AE45</f>
        <v>6719.5</v>
      </c>
      <c r="E31" s="4">
        <f>'1995'!$AE45</f>
        <v>7983.9</v>
      </c>
      <c r="F31" s="4">
        <f>'2000'!$AE45</f>
        <v>11393.8</v>
      </c>
      <c r="G31" s="4">
        <f>'2005'!$AE45</f>
        <v>13604.7</v>
      </c>
      <c r="H31" s="76">
        <f>'2010'!$AE45</f>
        <v>14453.3</v>
      </c>
      <c r="I31" s="97">
        <f>'2016'!$AE45</f>
        <v>15804.481</v>
      </c>
    </row>
    <row r="32" spans="1:9" x14ac:dyDescent="0.25">
      <c r="A32" t="s">
        <v>109</v>
      </c>
      <c r="B32" s="96">
        <f>'1980'!$AF45</f>
        <v>21022.799999999999</v>
      </c>
      <c r="C32" s="4">
        <f>'1985'!$AF45</f>
        <v>28563.3</v>
      </c>
      <c r="D32" s="4">
        <f>'1990'!$AF45</f>
        <v>45345.7</v>
      </c>
      <c r="E32" s="4">
        <f>'1995'!$AF45</f>
        <v>53037.599999999999</v>
      </c>
      <c r="F32" s="4">
        <f>'2000'!$AF45</f>
        <v>75592.3</v>
      </c>
      <c r="G32" s="4">
        <f>'2005'!$AF45</f>
        <v>86582</v>
      </c>
      <c r="H32" s="76">
        <f>'2010'!$AF45</f>
        <v>96426.97</v>
      </c>
      <c r="I32" s="4">
        <f>'2016'!$AF45</f>
        <v>110602.54700000001</v>
      </c>
    </row>
    <row r="33" spans="1:240" x14ac:dyDescent="0.25">
      <c r="A33" s="5"/>
      <c r="B33" s="4"/>
      <c r="C33" s="4"/>
      <c r="D33" s="4"/>
      <c r="E33" s="4"/>
      <c r="F33" s="4"/>
      <c r="G33" s="4"/>
      <c r="H33" s="76"/>
      <c r="I33" s="89"/>
    </row>
    <row r="34" spans="1:240" x14ac:dyDescent="0.25">
      <c r="A34" s="2" t="s">
        <v>4</v>
      </c>
      <c r="B34" s="92">
        <f t="shared" ref="B34:I34" si="4">SUM(B35:B40)</f>
        <v>6637.2451089829119</v>
      </c>
      <c r="C34" s="93">
        <f t="shared" si="4"/>
        <v>9308.6939781405017</v>
      </c>
      <c r="D34" s="93">
        <f t="shared" si="4"/>
        <v>15696.33972301808</v>
      </c>
      <c r="E34" s="93">
        <f t="shared" si="4"/>
        <v>18225.746459379377</v>
      </c>
      <c r="F34" s="93">
        <f t="shared" si="4"/>
        <v>25858.646422331756</v>
      </c>
      <c r="G34" s="93">
        <f t="shared" si="4"/>
        <v>27026.358571617213</v>
      </c>
      <c r="H34" s="94">
        <f t="shared" si="4"/>
        <v>26829.571895722729</v>
      </c>
      <c r="I34" s="95">
        <f t="shared" si="4"/>
        <v>27582.793862455608</v>
      </c>
    </row>
    <row r="35" spans="1:240" x14ac:dyDescent="0.25">
      <c r="A35" t="s">
        <v>95</v>
      </c>
      <c r="B35" s="96">
        <f t="shared" ref="B35:G40" si="5">B3*B27/(B11+B19)</f>
        <v>225.14641912193375</v>
      </c>
      <c r="C35" s="4">
        <f t="shared" si="5"/>
        <v>442.82070189567446</v>
      </c>
      <c r="D35" s="4">
        <f t="shared" si="5"/>
        <v>591.90826207302223</v>
      </c>
      <c r="E35" s="4">
        <f t="shared" si="5"/>
        <v>750.90520550462975</v>
      </c>
      <c r="F35" s="4">
        <f t="shared" si="5"/>
        <v>677.86447143502141</v>
      </c>
      <c r="G35" s="4">
        <f t="shared" si="5"/>
        <v>706.91262073884332</v>
      </c>
      <c r="H35" s="76">
        <f t="shared" ref="H35:I40" si="6">H3*H27/(H11+H19)</f>
        <v>627.84467206281363</v>
      </c>
      <c r="I35" s="97">
        <f t="shared" si="6"/>
        <v>519.44877742397625</v>
      </c>
    </row>
    <row r="36" spans="1:240" x14ac:dyDescent="0.25">
      <c r="A36" t="s">
        <v>97</v>
      </c>
      <c r="B36" s="96">
        <f t="shared" si="5"/>
        <v>427.01248072348528</v>
      </c>
      <c r="C36" s="4">
        <f t="shared" si="5"/>
        <v>630.81228222321465</v>
      </c>
      <c r="D36" s="4">
        <f t="shared" si="5"/>
        <v>1119.9813645677693</v>
      </c>
      <c r="E36" s="4">
        <f t="shared" si="5"/>
        <v>1332.1292931735636</v>
      </c>
      <c r="F36" s="4">
        <f t="shared" si="5"/>
        <v>1882.9896917603119</v>
      </c>
      <c r="G36" s="4">
        <f t="shared" si="5"/>
        <v>1764.8004951452954</v>
      </c>
      <c r="H36" s="76">
        <f t="shared" si="6"/>
        <v>1775.2315845628789</v>
      </c>
      <c r="I36" s="97">
        <f t="shared" si="6"/>
        <v>1763.1795800134373</v>
      </c>
    </row>
    <row r="37" spans="1:240" x14ac:dyDescent="0.25">
      <c r="A37" t="s">
        <v>103</v>
      </c>
      <c r="B37" s="96">
        <f t="shared" si="5"/>
        <v>1204.8990520100024</v>
      </c>
      <c r="C37" s="4">
        <f t="shared" si="5"/>
        <v>1939.3795043011266</v>
      </c>
      <c r="D37" s="4">
        <f t="shared" si="5"/>
        <v>3560.6027967421446</v>
      </c>
      <c r="E37" s="4">
        <f t="shared" si="5"/>
        <v>4142.0554357250585</v>
      </c>
      <c r="F37" s="4">
        <f t="shared" si="5"/>
        <v>6013.544324800082</v>
      </c>
      <c r="G37" s="4">
        <f t="shared" si="5"/>
        <v>8049.8293170308807</v>
      </c>
      <c r="H37" s="76">
        <f t="shared" si="6"/>
        <v>8745.7279667804469</v>
      </c>
      <c r="I37" s="97">
        <f t="shared" si="6"/>
        <v>9618.894673029763</v>
      </c>
    </row>
    <row r="38" spans="1:240" x14ac:dyDescent="0.25">
      <c r="A38" t="s">
        <v>105</v>
      </c>
      <c r="B38" s="96">
        <f t="shared" si="5"/>
        <v>0</v>
      </c>
      <c r="C38" s="4">
        <f t="shared" si="5"/>
        <v>0</v>
      </c>
      <c r="D38" s="4">
        <f t="shared" si="5"/>
        <v>0</v>
      </c>
      <c r="E38" s="4">
        <f t="shared" si="5"/>
        <v>0</v>
      </c>
      <c r="F38" s="4">
        <f t="shared" si="5"/>
        <v>0</v>
      </c>
      <c r="G38" s="4">
        <f t="shared" si="5"/>
        <v>0</v>
      </c>
      <c r="H38" s="76">
        <f t="shared" si="6"/>
        <v>0</v>
      </c>
      <c r="I38" s="97">
        <f t="shared" si="6"/>
        <v>0</v>
      </c>
    </row>
    <row r="39" spans="1:240" x14ac:dyDescent="0.25">
      <c r="A39" t="s">
        <v>107</v>
      </c>
      <c r="B39" s="96">
        <f t="shared" si="5"/>
        <v>702.96380757624775</v>
      </c>
      <c r="C39" s="4">
        <f t="shared" si="5"/>
        <v>1010.8763266591343</v>
      </c>
      <c r="D39" s="4">
        <f t="shared" si="5"/>
        <v>1830.176660224374</v>
      </c>
      <c r="E39" s="4">
        <f t="shared" si="5"/>
        <v>2193.1217300768308</v>
      </c>
      <c r="F39" s="4">
        <f t="shared" si="5"/>
        <v>3183.7120099950534</v>
      </c>
      <c r="G39" s="4">
        <f t="shared" si="5"/>
        <v>3354.9433869042919</v>
      </c>
      <c r="H39" s="76">
        <f t="shared" si="6"/>
        <v>3386.1268452091381</v>
      </c>
      <c r="I39" s="97">
        <f t="shared" si="6"/>
        <v>3150.6692852520923</v>
      </c>
    </row>
    <row r="40" spans="1:240" x14ac:dyDescent="0.25">
      <c r="A40" t="s">
        <v>109</v>
      </c>
      <c r="B40" s="96">
        <f t="shared" si="5"/>
        <v>4077.2233495512428</v>
      </c>
      <c r="C40" s="4">
        <f t="shared" si="5"/>
        <v>5284.8051630613527</v>
      </c>
      <c r="D40" s="4">
        <f t="shared" si="5"/>
        <v>8593.6706394107696</v>
      </c>
      <c r="E40" s="4">
        <f t="shared" si="5"/>
        <v>9807.534794899293</v>
      </c>
      <c r="F40" s="4">
        <f t="shared" si="5"/>
        <v>14100.535924341288</v>
      </c>
      <c r="G40" s="4">
        <f t="shared" si="5"/>
        <v>13149.872751797902</v>
      </c>
      <c r="H40" s="76">
        <f t="shared" si="6"/>
        <v>12294.640827107449</v>
      </c>
      <c r="I40" s="4">
        <f t="shared" si="6"/>
        <v>12530.60154673634</v>
      </c>
    </row>
    <row r="41" spans="1:240" ht="13.8" thickBot="1" x14ac:dyDescent="0.3">
      <c r="B41" s="73"/>
      <c r="C41" s="73"/>
      <c r="D41" s="73"/>
      <c r="E41" s="73"/>
      <c r="F41" s="73"/>
      <c r="G41" s="73"/>
      <c r="H41" s="73"/>
      <c r="I41" s="74"/>
      <c r="J41" s="74"/>
    </row>
    <row r="42" spans="1:240" s="23" customFormat="1" ht="50.1" customHeight="1" thickTop="1" thickBot="1" x14ac:dyDescent="0.4">
      <c r="A42" s="50"/>
      <c r="B42" s="51">
        <v>1980</v>
      </c>
      <c r="C42" s="52">
        <v>1985</v>
      </c>
      <c r="D42" s="52">
        <v>1990</v>
      </c>
      <c r="E42" s="52">
        <v>1995</v>
      </c>
      <c r="F42" s="52">
        <v>2000</v>
      </c>
      <c r="G42" s="52">
        <v>2005</v>
      </c>
      <c r="H42" s="52">
        <v>2010</v>
      </c>
      <c r="I42" s="79">
        <v>2016</v>
      </c>
      <c r="K42" s="48"/>
      <c r="L42" s="49"/>
      <c r="M42" s="48"/>
      <c r="N42" s="48"/>
      <c r="O42" s="48"/>
      <c r="P42" s="48"/>
      <c r="Q42" s="48"/>
      <c r="R42" s="48"/>
      <c r="S42" s="48"/>
      <c r="T42" s="48"/>
      <c r="U42" s="49"/>
      <c r="V42" s="48"/>
      <c r="W42" s="48"/>
      <c r="X42" s="48"/>
      <c r="Y42" s="48"/>
      <c r="Z42" s="48"/>
      <c r="AA42" s="48"/>
      <c r="AB42" s="48"/>
      <c r="AC42" s="48"/>
      <c r="AD42" s="49"/>
      <c r="AE42" s="48"/>
      <c r="AF42" s="48"/>
      <c r="AG42" s="48"/>
      <c r="AH42" s="48"/>
      <c r="AI42" s="48"/>
      <c r="AJ42" s="48"/>
      <c r="AK42" s="48"/>
      <c r="AL42" s="48"/>
      <c r="AM42" s="49"/>
      <c r="AN42" s="48"/>
      <c r="AO42" s="48"/>
      <c r="AP42" s="48"/>
      <c r="AQ42" s="48"/>
      <c r="AR42" s="48"/>
      <c r="AS42" s="48"/>
      <c r="AT42" s="48"/>
      <c r="AU42" s="48"/>
      <c r="AV42" s="49"/>
      <c r="AW42" s="48"/>
      <c r="AX42" s="48"/>
      <c r="AY42" s="48"/>
      <c r="AZ42" s="48"/>
      <c r="BA42" s="48"/>
      <c r="BB42" s="48"/>
      <c r="BC42" s="48"/>
      <c r="BD42" s="48"/>
      <c r="BE42" s="49"/>
      <c r="BF42" s="48"/>
      <c r="BG42" s="48"/>
      <c r="BH42" s="48"/>
      <c r="BI42" s="48"/>
      <c r="BJ42" s="48"/>
      <c r="BK42" s="48"/>
      <c r="BL42" s="48"/>
      <c r="BM42" s="48"/>
      <c r="BN42" s="49"/>
      <c r="BO42" s="48"/>
      <c r="BP42" s="48"/>
      <c r="BQ42" s="48"/>
      <c r="BR42" s="48"/>
      <c r="BS42" s="48"/>
      <c r="BT42" s="48"/>
      <c r="BU42" s="48"/>
      <c r="BV42" s="48"/>
      <c r="BW42" s="49"/>
      <c r="BX42" s="48"/>
      <c r="BY42" s="48"/>
      <c r="BZ42" s="48"/>
      <c r="CA42" s="48"/>
      <c r="CB42" s="48"/>
      <c r="CC42" s="48"/>
      <c r="CD42" s="48"/>
      <c r="CE42" s="48"/>
      <c r="CF42" s="49"/>
      <c r="CG42" s="48"/>
      <c r="CH42" s="48"/>
      <c r="CI42" s="48"/>
      <c r="CJ42" s="48"/>
      <c r="CK42" s="48"/>
      <c r="CL42" s="48"/>
      <c r="CM42" s="48"/>
      <c r="CN42" s="48"/>
      <c r="CO42" s="49"/>
      <c r="CP42" s="48"/>
      <c r="CQ42" s="48"/>
      <c r="CR42" s="48"/>
      <c r="CS42" s="48"/>
      <c r="CT42" s="48"/>
      <c r="CU42" s="48"/>
      <c r="CV42" s="48"/>
      <c r="CW42" s="48"/>
      <c r="CX42" s="49"/>
      <c r="CY42" s="48"/>
      <c r="CZ42" s="48"/>
      <c r="DA42" s="48"/>
      <c r="DB42" s="48"/>
      <c r="DC42" s="48"/>
      <c r="DD42" s="48"/>
      <c r="DE42" s="48"/>
      <c r="DF42" s="48"/>
      <c r="DG42" s="49"/>
      <c r="DH42" s="48"/>
      <c r="DI42" s="48"/>
      <c r="DJ42" s="48"/>
      <c r="DK42" s="48"/>
      <c r="DL42" s="48"/>
      <c r="DM42" s="48"/>
      <c r="DN42" s="48"/>
      <c r="DO42" s="48"/>
      <c r="DP42" s="49"/>
      <c r="DQ42" s="48"/>
      <c r="DR42" s="48"/>
      <c r="DS42" s="48"/>
      <c r="DT42" s="48"/>
      <c r="DU42" s="48"/>
      <c r="DV42" s="48"/>
      <c r="DW42" s="48"/>
      <c r="DX42" s="48"/>
      <c r="DY42" s="49"/>
      <c r="DZ42" s="48"/>
      <c r="EA42" s="48"/>
      <c r="EB42" s="48"/>
      <c r="EC42" s="48"/>
      <c r="ED42" s="48"/>
      <c r="EE42" s="48"/>
      <c r="EF42" s="48"/>
      <c r="EG42" s="48"/>
      <c r="EH42" s="49"/>
      <c r="EI42" s="48"/>
      <c r="EJ42" s="48"/>
      <c r="EK42" s="48"/>
      <c r="EL42" s="48"/>
      <c r="EM42" s="48"/>
      <c r="EN42" s="48"/>
      <c r="EO42" s="48"/>
      <c r="EP42" s="48"/>
      <c r="EQ42" s="49"/>
      <c r="ER42" s="48"/>
      <c r="ES42" s="48"/>
      <c r="ET42" s="48"/>
      <c r="EU42" s="48"/>
      <c r="EV42" s="48"/>
      <c r="EW42" s="48"/>
      <c r="EX42" s="48"/>
      <c r="EY42" s="48"/>
      <c r="EZ42" s="49"/>
      <c r="FA42" s="48"/>
      <c r="FB42" s="48"/>
      <c r="FC42" s="48"/>
      <c r="FD42" s="48"/>
      <c r="FE42" s="48"/>
      <c r="FF42" s="48"/>
      <c r="FG42" s="48"/>
      <c r="FH42" s="48"/>
      <c r="FI42" s="49"/>
      <c r="FJ42" s="48"/>
      <c r="FK42" s="48"/>
      <c r="FL42" s="48"/>
      <c r="FM42" s="48"/>
      <c r="FN42" s="48"/>
      <c r="FO42" s="48"/>
      <c r="FP42" s="48"/>
      <c r="FQ42" s="48"/>
      <c r="FR42" s="49"/>
      <c r="FS42" s="48"/>
      <c r="FT42" s="48"/>
      <c r="FU42" s="48"/>
      <c r="FV42" s="48"/>
      <c r="FW42" s="48"/>
      <c r="FX42" s="48"/>
      <c r="FY42" s="48"/>
      <c r="FZ42" s="48"/>
      <c r="GA42" s="49"/>
      <c r="GB42" s="48"/>
      <c r="GC42" s="48"/>
      <c r="GD42" s="48"/>
      <c r="GE42" s="48"/>
      <c r="GF42" s="48"/>
      <c r="GG42" s="48"/>
      <c r="GH42" s="48"/>
      <c r="GI42" s="48"/>
      <c r="GJ42" s="49"/>
      <c r="GK42" s="48"/>
      <c r="GL42" s="48"/>
      <c r="GM42" s="48"/>
      <c r="GN42" s="48"/>
      <c r="GO42" s="48"/>
      <c r="GP42" s="48"/>
      <c r="GQ42" s="48"/>
      <c r="GR42" s="48"/>
      <c r="GS42" s="49"/>
      <c r="GT42" s="48"/>
      <c r="GU42" s="48"/>
      <c r="GV42" s="48"/>
      <c r="GW42" s="48"/>
      <c r="GX42" s="48"/>
      <c r="GY42" s="48"/>
      <c r="GZ42" s="48"/>
      <c r="HA42" s="48"/>
      <c r="HB42" s="49"/>
      <c r="HC42" s="48"/>
      <c r="HD42" s="48"/>
      <c r="HE42" s="48"/>
      <c r="HF42" s="48"/>
      <c r="HG42" s="48"/>
      <c r="HH42" s="48"/>
      <c r="HI42" s="48"/>
      <c r="HJ42" s="48"/>
      <c r="HK42" s="49"/>
      <c r="HL42" s="48"/>
      <c r="HM42" s="48"/>
      <c r="HN42" s="48"/>
      <c r="HO42" s="48"/>
      <c r="HP42" s="48"/>
      <c r="HQ42" s="48"/>
      <c r="HR42" s="48"/>
      <c r="HS42" s="48"/>
      <c r="HT42" s="49"/>
      <c r="HU42" s="48"/>
      <c r="HV42" s="48"/>
      <c r="HW42" s="48"/>
      <c r="HX42" s="48"/>
      <c r="HY42" s="48"/>
      <c r="HZ42" s="48"/>
      <c r="IA42" s="48"/>
      <c r="IB42" s="48"/>
      <c r="IC42" s="49"/>
      <c r="ID42" s="48"/>
      <c r="IE42" s="48"/>
      <c r="IF42" s="48"/>
    </row>
    <row r="43" spans="1:240" s="23" customFormat="1" ht="50.1" customHeight="1" thickTop="1" x14ac:dyDescent="0.4">
      <c r="A43" s="53" t="s">
        <v>137</v>
      </c>
      <c r="B43" s="54">
        <f>SUM('1980'!$E45:$Q45)</f>
        <v>81907</v>
      </c>
      <c r="C43" s="55">
        <f>SUM('1985'!$E45:$Q45)</f>
        <v>128909.9</v>
      </c>
      <c r="D43" s="55">
        <f>SUM('1990'!$E45:$Q45)</f>
        <v>167890.80000000002</v>
      </c>
      <c r="E43" s="55">
        <f>SUM('1995'!$E45:$Q45)</f>
        <v>178107.8</v>
      </c>
      <c r="F43" s="55">
        <f>SUM('2000'!$E45:$Q45)</f>
        <v>209744.3</v>
      </c>
      <c r="G43" s="55">
        <f>SUM('2005'!$E45:$Q45)</f>
        <v>211883.09999999998</v>
      </c>
      <c r="H43" s="55">
        <f>SUM('2010'!$E45:$Q45)</f>
        <v>202619.75</v>
      </c>
      <c r="I43" s="80">
        <f>SUM('2016'!$E45:$Q45)</f>
        <v>229787.427</v>
      </c>
    </row>
    <row r="44" spans="1:240" s="23" customFormat="1" ht="50.1" customHeight="1" x14ac:dyDescent="0.35">
      <c r="A44" s="56" t="s">
        <v>5</v>
      </c>
      <c r="B44" s="57">
        <f>SUM('1980'!$E45:$Q45)/'1980'!$AM45</f>
        <v>0.20251157171894388</v>
      </c>
      <c r="C44" s="58">
        <f>SUM('1985'!$E45:$Q45)/'1985'!$AM45</f>
        <v>0.19029563825407345</v>
      </c>
      <c r="D44" s="58">
        <f>SUM('1990'!$E45:$Q45)/'1990'!$AM45</f>
        <v>0.17692574307351508</v>
      </c>
      <c r="E44" s="58">
        <f>SUM('1995'!$E45:$Q45)/'1995'!$AM45</f>
        <v>0.16230062774149384</v>
      </c>
      <c r="F44" s="58">
        <f>SUM('2000'!$E45:$Q45)/'2000'!$AM45</f>
        <v>0.15734063323693098</v>
      </c>
      <c r="G44" s="58">
        <f>SUM('2005'!$E45:$Q45)/'2005'!$AM45</f>
        <v>0.13307911666354408</v>
      </c>
      <c r="H44" s="58">
        <f>SUM('2010'!$E45:$Q45)/'2010'!$AM45</f>
        <v>0.11250514809412063</v>
      </c>
      <c r="I44" s="81">
        <f>SUM('2016'!$E45:$Q45)/'2016'!$AM45</f>
        <v>0.11559293493221912</v>
      </c>
    </row>
    <row r="45" spans="1:240" s="23" customFormat="1" ht="50.1" customHeight="1" x14ac:dyDescent="0.4">
      <c r="A45" s="59" t="s">
        <v>6</v>
      </c>
      <c r="B45" s="54">
        <f t="shared" ref="B45:I45" si="7">B34+B43</f>
        <v>88544.245108982912</v>
      </c>
      <c r="C45" s="55">
        <f t="shared" si="7"/>
        <v>138218.5939781405</v>
      </c>
      <c r="D45" s="55">
        <f t="shared" si="7"/>
        <v>183587.1397230181</v>
      </c>
      <c r="E45" s="55">
        <f t="shared" si="7"/>
        <v>196333.54645937937</v>
      </c>
      <c r="F45" s="55">
        <f t="shared" si="7"/>
        <v>235602.94642233173</v>
      </c>
      <c r="G45" s="55">
        <f t="shared" si="7"/>
        <v>238909.4585716172</v>
      </c>
      <c r="H45" s="55">
        <f t="shared" si="7"/>
        <v>229449.32189572274</v>
      </c>
      <c r="I45" s="80">
        <f t="shared" si="7"/>
        <v>257370.22086245561</v>
      </c>
    </row>
    <row r="46" spans="1:240" s="23" customFormat="1" ht="50.1" customHeight="1" thickBot="1" x14ac:dyDescent="0.4">
      <c r="A46" s="60" t="s">
        <v>7</v>
      </c>
      <c r="B46" s="61">
        <f>B45/'1980'!$AM45</f>
        <v>0.21892187778440841</v>
      </c>
      <c r="C46" s="62">
        <f>C45/'1985'!$AM45</f>
        <v>0.20403704881976387</v>
      </c>
      <c r="D46" s="62">
        <f>D45/'1990'!$AM45</f>
        <v>0.19346677193888057</v>
      </c>
      <c r="E46" s="62">
        <f>E45/'1995'!$AM45</f>
        <v>0.17890882845709746</v>
      </c>
      <c r="F46" s="62">
        <f>F45/'2000'!$AM45</f>
        <v>0.17673861355267531</v>
      </c>
      <c r="G46" s="62">
        <f>G45/'2005'!$AM45</f>
        <v>0.15005377828281916</v>
      </c>
      <c r="H46" s="62">
        <f>H45/'2010'!$AM45</f>
        <v>0.12740233832078976</v>
      </c>
      <c r="I46" s="82">
        <f>I45/'2016'!$AM45</f>
        <v>0.129468263699409</v>
      </c>
    </row>
    <row r="47" spans="1:240" s="23" customFormat="1" ht="50.1" customHeight="1" thickTop="1" x14ac:dyDescent="0.4">
      <c r="A47" s="63" t="s">
        <v>274</v>
      </c>
      <c r="B47" s="64">
        <f>B45-B43</f>
        <v>6637.2451089829119</v>
      </c>
      <c r="C47" s="65">
        <f t="shared" ref="C47:I47" si="8">C45-C43</f>
        <v>9308.693978140509</v>
      </c>
      <c r="D47" s="65">
        <f t="shared" si="8"/>
        <v>15696.339723018085</v>
      </c>
      <c r="E47" s="65">
        <f t="shared" si="8"/>
        <v>18225.746459379385</v>
      </c>
      <c r="F47" s="65">
        <f t="shared" si="8"/>
        <v>25858.646422331745</v>
      </c>
      <c r="G47" s="65">
        <f t="shared" si="8"/>
        <v>27026.358571617224</v>
      </c>
      <c r="H47" s="65">
        <f t="shared" si="8"/>
        <v>26829.571895722736</v>
      </c>
      <c r="I47" s="83">
        <f t="shared" si="8"/>
        <v>27582.793862455612</v>
      </c>
    </row>
    <row r="48" spans="1:240" s="23" customFormat="1" ht="50.1" customHeight="1" x14ac:dyDescent="0.4">
      <c r="A48" s="66" t="s">
        <v>170</v>
      </c>
      <c r="B48" s="67">
        <f>B46-B44</f>
        <v>1.6410306065464536E-2</v>
      </c>
      <c r="C48" s="68">
        <f t="shared" ref="C48:I48" si="9">C46-C44</f>
        <v>1.3741410565690421E-2</v>
      </c>
      <c r="D48" s="68">
        <f t="shared" si="9"/>
        <v>1.6541028865365487E-2</v>
      </c>
      <c r="E48" s="68">
        <f t="shared" si="9"/>
        <v>1.6608200715603622E-2</v>
      </c>
      <c r="F48" s="68">
        <f t="shared" si="9"/>
        <v>1.9397980315744329E-2</v>
      </c>
      <c r="G48" s="68">
        <f t="shared" si="9"/>
        <v>1.6974661619275078E-2</v>
      </c>
      <c r="H48" s="68">
        <f t="shared" si="9"/>
        <v>1.4897190226669133E-2</v>
      </c>
      <c r="I48" s="84">
        <f t="shared" si="9"/>
        <v>1.3875328767189887E-2</v>
      </c>
    </row>
    <row r="49" spans="1:10" s="23" customFormat="1" ht="50.1" customHeight="1" thickBot="1" x14ac:dyDescent="0.45">
      <c r="A49" s="69" t="s">
        <v>171</v>
      </c>
      <c r="B49" s="70">
        <f t="shared" ref="B49:I49" si="10">B47/B43</f>
        <v>8.1033917845640929E-2</v>
      </c>
      <c r="C49" s="71">
        <f t="shared" si="10"/>
        <v>7.2210854078239989E-2</v>
      </c>
      <c r="D49" s="71">
        <f t="shared" si="10"/>
        <v>9.3491362975327313E-2</v>
      </c>
      <c r="E49" s="71">
        <f t="shared" si="10"/>
        <v>0.10232986123785362</v>
      </c>
      <c r="F49" s="71">
        <f t="shared" si="10"/>
        <v>0.12328652755918396</v>
      </c>
      <c r="G49" s="71">
        <f t="shared" si="10"/>
        <v>0.1275531581877801</v>
      </c>
      <c r="H49" s="71">
        <f t="shared" si="10"/>
        <v>0.13241340933311158</v>
      </c>
      <c r="I49" s="85">
        <f t="shared" si="10"/>
        <v>0.12003613175256805</v>
      </c>
    </row>
    <row r="50" spans="1:10" ht="13.8" thickTop="1" x14ac:dyDescent="0.25">
      <c r="A50" s="5" t="s">
        <v>138</v>
      </c>
      <c r="B50" s="7">
        <f>'1980'!AM45</f>
        <v>404455.9</v>
      </c>
      <c r="C50" s="7">
        <f>'1985'!AM45</f>
        <v>677419.1</v>
      </c>
      <c r="D50" s="7">
        <f>'1990'!AM45</f>
        <v>948933.7</v>
      </c>
      <c r="E50" s="7">
        <f>'1995'!AM45</f>
        <v>1097394.3999999999</v>
      </c>
      <c r="F50" s="7">
        <f>'2000'!AM45</f>
        <v>1333058.7</v>
      </c>
      <c r="G50" s="7">
        <f>'2005'!AM45</f>
        <v>1592158.9</v>
      </c>
      <c r="H50" s="76">
        <f>'2010'!AM45</f>
        <v>1800982.03</v>
      </c>
    </row>
    <row r="51" spans="1:10" x14ac:dyDescent="0.25">
      <c r="A51" s="5"/>
      <c r="B51" s="7"/>
      <c r="C51" s="7"/>
      <c r="D51" s="7"/>
      <c r="E51" s="7"/>
      <c r="F51" s="7"/>
      <c r="G51" s="7"/>
      <c r="H51" s="7"/>
      <c r="I51" s="76"/>
    </row>
    <row r="52" spans="1:10" ht="20.399999999999999" x14ac:dyDescent="0.35">
      <c r="A52" s="21" t="s">
        <v>125</v>
      </c>
      <c r="B52" s="7"/>
      <c r="C52" s="7"/>
      <c r="D52" s="7"/>
      <c r="E52" s="7"/>
      <c r="F52" s="7"/>
      <c r="G52" s="7"/>
      <c r="H52" s="7"/>
      <c r="I52" s="76"/>
    </row>
    <row r="53" spans="1:10" x14ac:dyDescent="0.25">
      <c r="A53" s="2" t="s">
        <v>8</v>
      </c>
      <c r="B53" s="3">
        <f t="shared" ref="B53:I53" si="11">SUM(B54:B59)</f>
        <v>1850.1952999999999</v>
      </c>
      <c r="C53" s="3">
        <f t="shared" si="11"/>
        <v>2029.0806029999999</v>
      </c>
      <c r="D53" s="3">
        <f t="shared" si="11"/>
        <v>2580.9558990000005</v>
      </c>
      <c r="E53" s="3">
        <f t="shared" si="11"/>
        <v>2786.1005269999996</v>
      </c>
      <c r="F53" s="3">
        <f t="shared" si="11"/>
        <v>3556.686267</v>
      </c>
      <c r="G53" s="3">
        <f t="shared" si="11"/>
        <v>3802.5483519999998</v>
      </c>
      <c r="H53" s="3">
        <f t="shared" si="11"/>
        <v>3957.673358</v>
      </c>
      <c r="I53" s="77">
        <f t="shared" si="11"/>
        <v>4424.0066829999996</v>
      </c>
      <c r="J53" s="16"/>
    </row>
    <row r="54" spans="1:10" x14ac:dyDescent="0.25">
      <c r="A54" t="s">
        <v>95</v>
      </c>
      <c r="B54" s="72">
        <f>effectifs!C33</f>
        <v>144.728002</v>
      </c>
      <c r="C54" s="72">
        <f>effectifs!H33</f>
        <v>154.73333799999997</v>
      </c>
      <c r="D54" s="72">
        <f>effectifs!M33</f>
        <v>151.16179300000002</v>
      </c>
      <c r="E54" s="72">
        <f>effectifs!R33</f>
        <v>156.73404000000002</v>
      </c>
      <c r="F54" s="72">
        <f>effectifs!W33</f>
        <v>158.44025399999998</v>
      </c>
      <c r="G54" s="72">
        <f>effectifs!AB33</f>
        <v>148.50331700000001</v>
      </c>
      <c r="H54" s="72">
        <f>effectifs!AG33</f>
        <v>133.712334</v>
      </c>
      <c r="I54" s="78">
        <f>effectifs!AM33</f>
        <v>111.224265</v>
      </c>
      <c r="J54" s="74"/>
    </row>
    <row r="55" spans="1:10" x14ac:dyDescent="0.25">
      <c r="A55" t="s">
        <v>97</v>
      </c>
      <c r="B55" s="72">
        <f>effectifs!C32</f>
        <v>134.110389</v>
      </c>
      <c r="C55" s="72">
        <f>effectifs!H32</f>
        <v>139.326007</v>
      </c>
      <c r="D55" s="72">
        <f>effectifs!M32</f>
        <v>170.849931</v>
      </c>
      <c r="E55" s="72">
        <f>effectifs!R32</f>
        <v>178.304462</v>
      </c>
      <c r="F55" s="72">
        <f>effectifs!W32</f>
        <v>207.760685</v>
      </c>
      <c r="G55" s="72">
        <f>effectifs!AB32</f>
        <v>207.71791399999998</v>
      </c>
      <c r="H55" s="72">
        <f>effectifs!AG32</f>
        <v>210.51522299999999</v>
      </c>
      <c r="I55" s="78">
        <f>effectifs!AM32</f>
        <v>211.46638000000002</v>
      </c>
      <c r="J55" s="74"/>
    </row>
    <row r="56" spans="1:10" x14ac:dyDescent="0.25">
      <c r="A56" t="s">
        <v>103</v>
      </c>
      <c r="B56" s="72">
        <f>effectifs!C38</f>
        <v>427.20134499999995</v>
      </c>
      <c r="C56" s="72">
        <f>effectifs!H38</f>
        <v>466.64453800000001</v>
      </c>
      <c r="D56" s="72">
        <f>effectifs!M38</f>
        <v>654.440471</v>
      </c>
      <c r="E56" s="72">
        <f>effectifs!R38</f>
        <v>705.19087300000001</v>
      </c>
      <c r="F56" s="72">
        <f>effectifs!W38</f>
        <v>845.910661</v>
      </c>
      <c r="G56" s="72">
        <f>effectifs!AB38</f>
        <v>940.78609800000004</v>
      </c>
      <c r="H56" s="72">
        <f>effectifs!AG38</f>
        <v>1059.8108189999998</v>
      </c>
      <c r="I56" s="78">
        <f>effectifs!AM38</f>
        <v>1266.452765</v>
      </c>
      <c r="J56" s="74"/>
    </row>
    <row r="57" spans="1:10" x14ac:dyDescent="0.25">
      <c r="A57" t="s">
        <v>105</v>
      </c>
      <c r="B57" s="72">
        <f>effectifs!C39</f>
        <v>230.268799</v>
      </c>
      <c r="C57" s="72">
        <f>effectifs!H39</f>
        <v>276.23545200000001</v>
      </c>
      <c r="D57" s="72">
        <f>effectifs!M39</f>
        <v>316.22151600000001</v>
      </c>
      <c r="E57" s="72">
        <f>effectifs!R39</f>
        <v>326.77878399999997</v>
      </c>
      <c r="F57" s="72">
        <f>effectifs!W39</f>
        <v>342.23525000000001</v>
      </c>
      <c r="G57" s="72">
        <f>effectifs!AB39</f>
        <v>367.28462400000001</v>
      </c>
      <c r="H57" s="72">
        <f>effectifs!AG39</f>
        <v>407.59650599999998</v>
      </c>
      <c r="I57" s="78">
        <f>effectifs!AM39</f>
        <v>437.58643599999999</v>
      </c>
      <c r="J57" s="74"/>
    </row>
    <row r="58" spans="1:10" x14ac:dyDescent="0.25">
      <c r="A58" t="s">
        <v>107</v>
      </c>
      <c r="B58" s="72">
        <f>effectifs!C40</f>
        <v>160.14369200000002</v>
      </c>
      <c r="C58" s="72">
        <f>effectifs!H40</f>
        <v>174.351696</v>
      </c>
      <c r="D58" s="72">
        <f>effectifs!M40</f>
        <v>228.33766200000002</v>
      </c>
      <c r="E58" s="72">
        <f>effectifs!R40</f>
        <v>229.922729</v>
      </c>
      <c r="F58" s="72">
        <f>effectifs!W40</f>
        <v>264.73490999999996</v>
      </c>
      <c r="G58" s="72">
        <f>effectifs!AB40</f>
        <v>272.560811</v>
      </c>
      <c r="H58" s="72">
        <f>effectifs!AG40</f>
        <v>248.629043</v>
      </c>
      <c r="I58" s="78">
        <f>effectifs!AM40</f>
        <v>281.981381</v>
      </c>
      <c r="J58" s="74"/>
    </row>
    <row r="59" spans="1:10" x14ac:dyDescent="0.25">
      <c r="A59" t="s">
        <v>109</v>
      </c>
      <c r="B59" s="72">
        <f>effectifs!C41</f>
        <v>753.74307299999998</v>
      </c>
      <c r="C59" s="72">
        <f>effectifs!H41</f>
        <v>817.78957200000002</v>
      </c>
      <c r="D59" s="72">
        <f>effectifs!M41</f>
        <v>1059.944526</v>
      </c>
      <c r="E59" s="72">
        <f>effectifs!R41</f>
        <v>1189.169639</v>
      </c>
      <c r="F59" s="72">
        <f>effectifs!W41</f>
        <v>1737.604507</v>
      </c>
      <c r="G59" s="72">
        <f>effectifs!AB41</f>
        <v>1865.695588</v>
      </c>
      <c r="H59" s="72">
        <f>effectifs!AG41</f>
        <v>1897.409433</v>
      </c>
      <c r="I59" s="78">
        <f>effectifs!AM41</f>
        <v>2115.2954559999998</v>
      </c>
      <c r="J59" s="74"/>
    </row>
    <row r="60" spans="1:10" x14ac:dyDescent="0.25">
      <c r="A60" s="5"/>
      <c r="B60" s="7"/>
      <c r="C60" s="7"/>
      <c r="D60" s="7"/>
      <c r="E60" s="7"/>
      <c r="F60" s="7"/>
      <c r="G60" s="7"/>
      <c r="H60" s="7"/>
      <c r="I60" s="76"/>
    </row>
    <row r="61" spans="1:10" x14ac:dyDescent="0.25">
      <c r="A61" s="2" t="s">
        <v>9</v>
      </c>
      <c r="B61" s="6">
        <f t="shared" ref="B61:I61" si="12">SUM(B62:B67)</f>
        <v>257.29265200997395</v>
      </c>
      <c r="C61" s="6">
        <f t="shared" si="12"/>
        <v>267.30676180249839</v>
      </c>
      <c r="D61" s="6">
        <f t="shared" si="12"/>
        <v>362.62736621019917</v>
      </c>
      <c r="E61" s="6">
        <f t="shared" si="12"/>
        <v>387.56410228808704</v>
      </c>
      <c r="F61" s="6">
        <f t="shared" si="12"/>
        <v>522.13001899646065</v>
      </c>
      <c r="G61" s="6">
        <f t="shared" si="12"/>
        <v>473.17130441532458</v>
      </c>
      <c r="H61" s="6">
        <f t="shared" si="12"/>
        <v>419.0063419246253</v>
      </c>
      <c r="I61" s="86">
        <f t="shared" si="12"/>
        <v>418.17949969504406</v>
      </c>
    </row>
    <row r="62" spans="1:10" x14ac:dyDescent="0.25">
      <c r="A62" s="2" t="s">
        <v>95</v>
      </c>
      <c r="B62" s="3">
        <f>B3*B54/(B11+B19)</f>
        <v>5.6595729738553313</v>
      </c>
      <c r="C62" s="3">
        <f t="shared" ref="C62:I62" si="13">C3*C54/(C11+C19)</f>
        <v>5.820863060139545</v>
      </c>
      <c r="D62" s="3">
        <f t="shared" si="13"/>
        <v>5.8554310517634862</v>
      </c>
      <c r="E62" s="3">
        <f t="shared" si="13"/>
        <v>6.2236209594497742</v>
      </c>
      <c r="F62" s="3">
        <f t="shared" si="13"/>
        <v>5.1684553506354902</v>
      </c>
      <c r="G62" s="3">
        <f t="shared" si="13"/>
        <v>3.5368332235755902</v>
      </c>
      <c r="H62" s="3">
        <f t="shared" si="13"/>
        <v>2.8231672487603006</v>
      </c>
      <c r="I62" s="3">
        <f t="shared" si="13"/>
        <v>2.2802232145703005</v>
      </c>
      <c r="J62" s="16"/>
    </row>
    <row r="63" spans="1:10" x14ac:dyDescent="0.25">
      <c r="A63" t="s">
        <v>97</v>
      </c>
      <c r="B63" s="3">
        <f t="shared" ref="B63:I67" si="14">B4*B55/(B12+B20)</f>
        <v>10.028335504365925</v>
      </c>
      <c r="C63" s="3">
        <f t="shared" si="14"/>
        <v>8.9765554186762806</v>
      </c>
      <c r="D63" s="3">
        <f t="shared" si="14"/>
        <v>10.907661284968547</v>
      </c>
      <c r="E63" s="3">
        <f t="shared" si="14"/>
        <v>11.359052200020686</v>
      </c>
      <c r="F63" s="3">
        <f t="shared" si="14"/>
        <v>12.855892220241575</v>
      </c>
      <c r="G63" s="3">
        <f t="shared" si="14"/>
        <v>10.538136712012783</v>
      </c>
      <c r="H63" s="3">
        <f t="shared" si="14"/>
        <v>9.0441006558106896</v>
      </c>
      <c r="I63" s="3">
        <f t="shared" si="14"/>
        <v>7.0462101187954547</v>
      </c>
      <c r="J63" s="74"/>
    </row>
    <row r="64" spans="1:10" x14ac:dyDescent="0.25">
      <c r="A64" t="s">
        <v>103</v>
      </c>
      <c r="B64" s="3">
        <f t="shared" si="14"/>
        <v>54.799797254114537</v>
      </c>
      <c r="C64" s="3">
        <f t="shared" si="14"/>
        <v>57.320255425864922</v>
      </c>
      <c r="D64" s="3">
        <f t="shared" si="14"/>
        <v>82.797479030388871</v>
      </c>
      <c r="E64" s="3">
        <f t="shared" si="14"/>
        <v>86.926002414496196</v>
      </c>
      <c r="F64" s="3">
        <f t="shared" si="14"/>
        <v>106.00977077912107</v>
      </c>
      <c r="G64" s="3">
        <f t="shared" si="14"/>
        <v>108.52484441345844</v>
      </c>
      <c r="H64" s="3">
        <f t="shared" si="14"/>
        <v>106.96644851602663</v>
      </c>
      <c r="I64" s="3">
        <f t="shared" si="14"/>
        <v>112.9890392548657</v>
      </c>
      <c r="J64" s="74"/>
    </row>
    <row r="65" spans="1:254" x14ac:dyDescent="0.25">
      <c r="A65" t="s">
        <v>105</v>
      </c>
      <c r="B65" s="3">
        <f t="shared" si="14"/>
        <v>0</v>
      </c>
      <c r="C65" s="3">
        <f t="shared" si="14"/>
        <v>0</v>
      </c>
      <c r="D65" s="3">
        <f t="shared" si="14"/>
        <v>0</v>
      </c>
      <c r="E65" s="3">
        <f t="shared" si="14"/>
        <v>0</v>
      </c>
      <c r="F65" s="3">
        <f t="shared" si="14"/>
        <v>0</v>
      </c>
      <c r="G65" s="3">
        <f t="shared" si="14"/>
        <v>0</v>
      </c>
      <c r="H65" s="3">
        <f t="shared" si="14"/>
        <v>0</v>
      </c>
      <c r="I65" s="3">
        <f t="shared" si="14"/>
        <v>0</v>
      </c>
      <c r="J65" s="74"/>
    </row>
    <row r="66" spans="1:254" x14ac:dyDescent="0.25">
      <c r="A66" t="s">
        <v>107</v>
      </c>
      <c r="B66" s="3">
        <f t="shared" si="14"/>
        <v>40.621809074310931</v>
      </c>
      <c r="C66" s="3">
        <f t="shared" si="14"/>
        <v>43.880991410250232</v>
      </c>
      <c r="D66" s="3">
        <f t="shared" si="14"/>
        <v>62.191868389404277</v>
      </c>
      <c r="E66" s="3">
        <f t="shared" si="14"/>
        <v>63.158172473160526</v>
      </c>
      <c r="F66" s="3">
        <f t="shared" si="14"/>
        <v>73.973539331211668</v>
      </c>
      <c r="G66" s="3">
        <f t="shared" si="14"/>
        <v>67.213984166774765</v>
      </c>
      <c r="H66" s="3">
        <f t="shared" si="14"/>
        <v>58.248945016083326</v>
      </c>
      <c r="I66" s="3">
        <f t="shared" si="14"/>
        <v>56.213808990606395</v>
      </c>
      <c r="J66" s="74"/>
    </row>
    <row r="67" spans="1:254" x14ac:dyDescent="0.25">
      <c r="A67" t="s">
        <v>109</v>
      </c>
      <c r="B67" s="3">
        <f t="shared" si="14"/>
        <v>146.18313720332719</v>
      </c>
      <c r="C67" s="3">
        <f t="shared" si="14"/>
        <v>151.30809648756741</v>
      </c>
      <c r="D67" s="3">
        <f t="shared" si="14"/>
        <v>200.87492645367402</v>
      </c>
      <c r="E67" s="3">
        <f t="shared" si="14"/>
        <v>219.89725424095982</v>
      </c>
      <c r="F67" s="3">
        <f t="shared" si="14"/>
        <v>324.12236131525077</v>
      </c>
      <c r="G67" s="3">
        <f t="shared" si="14"/>
        <v>283.357505899503</v>
      </c>
      <c r="H67" s="3">
        <f t="shared" si="14"/>
        <v>241.92368048794438</v>
      </c>
      <c r="I67" s="3">
        <f t="shared" si="14"/>
        <v>239.65021811620619</v>
      </c>
      <c r="J67" s="74"/>
    </row>
    <row r="68" spans="1:254" x14ac:dyDescent="0.25">
      <c r="B68" s="72"/>
      <c r="C68" s="72"/>
      <c r="D68" s="72"/>
      <c r="E68" s="72"/>
      <c r="F68" s="72"/>
      <c r="G68" s="72"/>
      <c r="H68" s="72"/>
      <c r="I68" s="78"/>
      <c r="J68" s="74"/>
    </row>
    <row r="69" spans="1:254" ht="13.8" thickBot="1" x14ac:dyDescent="0.3">
      <c r="A69" t="s">
        <v>273</v>
      </c>
      <c r="B69" s="47">
        <f>effectifs!G51</f>
        <v>22535.615754999999</v>
      </c>
      <c r="C69" s="47">
        <f>effectifs!H51</f>
        <v>22487.389106999999</v>
      </c>
      <c r="D69" s="47">
        <f>effectifs!M51</f>
        <v>23632.094912999997</v>
      </c>
      <c r="E69" s="47">
        <f>effectifs!R51</f>
        <v>23644.903050999998</v>
      </c>
      <c r="F69" s="47">
        <f>effectifs!W51</f>
        <v>25602.074197999998</v>
      </c>
      <c r="G69" s="47">
        <f>effectifs!AB51</f>
        <v>26321.460024</v>
      </c>
      <c r="H69" s="47">
        <f>effectifs!AG51</f>
        <v>26845.518237</v>
      </c>
      <c r="I69" s="87">
        <f>effectifs!AM51</f>
        <v>27567.200396</v>
      </c>
    </row>
    <row r="70" spans="1:254" ht="50.1" customHeight="1" thickTop="1" thickBot="1" x14ac:dyDescent="0.4">
      <c r="A70" s="50"/>
      <c r="B70" s="51">
        <v>1980</v>
      </c>
      <c r="C70" s="52">
        <v>1985</v>
      </c>
      <c r="D70" s="52">
        <v>1990</v>
      </c>
      <c r="E70" s="52">
        <v>1995</v>
      </c>
      <c r="F70" s="52">
        <v>2000</v>
      </c>
      <c r="G70" s="52">
        <v>2005</v>
      </c>
      <c r="H70" s="52">
        <v>2010</v>
      </c>
      <c r="I70" s="79">
        <v>2016</v>
      </c>
      <c r="J70" s="48"/>
      <c r="K70" s="48"/>
      <c r="L70" s="49"/>
      <c r="M70" s="48"/>
      <c r="N70" s="48"/>
      <c r="O70" s="48"/>
      <c r="P70" s="48"/>
      <c r="Q70" s="48"/>
      <c r="R70" s="48"/>
      <c r="S70" s="48"/>
      <c r="T70" s="48"/>
      <c r="U70" s="49"/>
      <c r="V70" s="48"/>
      <c r="W70" s="48"/>
      <c r="X70" s="48"/>
      <c r="Y70" s="48"/>
      <c r="Z70" s="48"/>
      <c r="AA70" s="48"/>
      <c r="AB70" s="48"/>
      <c r="AC70" s="48"/>
      <c r="AD70" s="49"/>
      <c r="AE70" s="48"/>
      <c r="AF70" s="48"/>
      <c r="AG70" s="48"/>
      <c r="AH70" s="48"/>
      <c r="AI70" s="48"/>
      <c r="AJ70" s="48"/>
      <c r="AK70" s="48"/>
      <c r="AL70" s="48"/>
      <c r="AM70" s="49"/>
      <c r="AN70" s="48"/>
      <c r="AO70" s="48"/>
      <c r="AP70" s="48"/>
      <c r="AQ70" s="48"/>
      <c r="AR70" s="48"/>
      <c r="AS70" s="48"/>
      <c r="AT70" s="48"/>
      <c r="AU70" s="48"/>
      <c r="AV70" s="49"/>
      <c r="AW70" s="48"/>
      <c r="AX70" s="48"/>
      <c r="AY70" s="48"/>
      <c r="AZ70" s="48"/>
      <c r="BA70" s="48"/>
      <c r="BB70" s="48"/>
      <c r="BC70" s="48"/>
      <c r="BD70" s="48"/>
      <c r="BE70" s="49"/>
      <c r="BF70" s="48"/>
      <c r="BG70" s="48"/>
      <c r="BH70" s="48"/>
      <c r="BI70" s="48"/>
      <c r="BJ70" s="48"/>
      <c r="BK70" s="48"/>
      <c r="BL70" s="48"/>
      <c r="BM70" s="48"/>
      <c r="BN70" s="49"/>
      <c r="BO70" s="48"/>
      <c r="BP70" s="48"/>
      <c r="BQ70" s="48"/>
      <c r="BR70" s="48"/>
      <c r="BS70" s="48"/>
      <c r="BT70" s="48"/>
      <c r="BU70" s="48"/>
      <c r="BV70" s="48"/>
      <c r="BW70" s="49"/>
      <c r="BX70" s="48"/>
      <c r="BY70" s="48"/>
      <c r="BZ70" s="48"/>
      <c r="CA70" s="48"/>
      <c r="CB70" s="48"/>
      <c r="CC70" s="48"/>
      <c r="CD70" s="48"/>
      <c r="CE70" s="48"/>
      <c r="CF70" s="49"/>
      <c r="CG70" s="48"/>
      <c r="CH70" s="48"/>
      <c r="CI70" s="48"/>
      <c r="CJ70" s="48"/>
      <c r="CK70" s="48"/>
      <c r="CL70" s="48"/>
      <c r="CM70" s="48"/>
      <c r="CN70" s="48"/>
      <c r="CO70" s="49"/>
      <c r="CP70" s="48"/>
      <c r="CQ70" s="48"/>
      <c r="CR70" s="48"/>
      <c r="CS70" s="48"/>
      <c r="CT70" s="48"/>
      <c r="CU70" s="48"/>
      <c r="CV70" s="48"/>
      <c r="CW70" s="48"/>
      <c r="CX70" s="49"/>
      <c r="CY70" s="48"/>
      <c r="CZ70" s="48"/>
      <c r="DA70" s="48"/>
      <c r="DB70" s="48"/>
      <c r="DC70" s="48"/>
      <c r="DD70" s="48"/>
      <c r="DE70" s="48"/>
      <c r="DF70" s="48"/>
      <c r="DG70" s="49"/>
      <c r="DH70" s="48"/>
      <c r="DI70" s="48"/>
      <c r="DJ70" s="48"/>
      <c r="DK70" s="48"/>
      <c r="DL70" s="48"/>
      <c r="DM70" s="48"/>
      <c r="DN70" s="48"/>
      <c r="DO70" s="48"/>
      <c r="DP70" s="49"/>
      <c r="DQ70" s="48"/>
      <c r="DR70" s="48"/>
      <c r="DS70" s="48"/>
      <c r="DT70" s="48"/>
      <c r="DU70" s="48"/>
      <c r="DV70" s="48"/>
      <c r="DW70" s="48"/>
      <c r="DX70" s="48"/>
      <c r="DY70" s="49"/>
      <c r="DZ70" s="48"/>
      <c r="EA70" s="48"/>
      <c r="EB70" s="48"/>
      <c r="EC70" s="48"/>
      <c r="ED70" s="48"/>
      <c r="EE70" s="48"/>
      <c r="EF70" s="48"/>
      <c r="EG70" s="48"/>
      <c r="EH70" s="49"/>
      <c r="EI70" s="48"/>
      <c r="EJ70" s="48"/>
      <c r="EK70" s="48"/>
      <c r="EL70" s="48"/>
      <c r="EM70" s="48"/>
      <c r="EN70" s="48"/>
      <c r="EO70" s="48"/>
      <c r="EP70" s="48"/>
      <c r="EQ70" s="49"/>
      <c r="ER70" s="48"/>
      <c r="ES70" s="48"/>
      <c r="ET70" s="48"/>
      <c r="EU70" s="48"/>
      <c r="EV70" s="48"/>
      <c r="EW70" s="48"/>
      <c r="EX70" s="48"/>
      <c r="EY70" s="48"/>
      <c r="EZ70" s="49"/>
      <c r="FA70" s="48"/>
      <c r="FB70" s="48"/>
      <c r="FC70" s="48"/>
      <c r="FD70" s="48"/>
      <c r="FE70" s="48"/>
      <c r="FF70" s="48"/>
      <c r="FG70" s="48"/>
      <c r="FH70" s="48"/>
      <c r="FI70" s="49"/>
      <c r="FJ70" s="48"/>
      <c r="FK70" s="48"/>
      <c r="FL70" s="48"/>
      <c r="FM70" s="48"/>
      <c r="FN70" s="48"/>
      <c r="FO70" s="48"/>
      <c r="FP70" s="48"/>
      <c r="FQ70" s="48"/>
      <c r="FR70" s="49"/>
      <c r="FS70" s="48"/>
      <c r="FT70" s="48"/>
      <c r="FU70" s="48"/>
      <c r="FV70" s="48"/>
      <c r="FW70" s="48"/>
      <c r="FX70" s="48"/>
      <c r="FY70" s="48"/>
      <c r="FZ70" s="48"/>
      <c r="GA70" s="49"/>
      <c r="GB70" s="48"/>
      <c r="GC70" s="48"/>
      <c r="GD70" s="48"/>
      <c r="GE70" s="48"/>
      <c r="GF70" s="48"/>
      <c r="GG70" s="48"/>
      <c r="GH70" s="48"/>
      <c r="GI70" s="48"/>
      <c r="GJ70" s="49"/>
      <c r="GK70" s="48"/>
      <c r="GL70" s="48"/>
      <c r="GM70" s="48"/>
      <c r="GN70" s="48"/>
      <c r="GO70" s="48"/>
      <c r="GP70" s="48"/>
      <c r="GQ70" s="48"/>
      <c r="GR70" s="48"/>
      <c r="GS70" s="49"/>
      <c r="GT70" s="48"/>
      <c r="GU70" s="48"/>
      <c r="GV70" s="48"/>
      <c r="GW70" s="48"/>
      <c r="GX70" s="48"/>
      <c r="GY70" s="48"/>
      <c r="GZ70" s="48"/>
      <c r="HA70" s="48"/>
      <c r="HB70" s="49"/>
      <c r="HC70" s="48"/>
      <c r="HD70" s="48"/>
      <c r="HE70" s="48"/>
      <c r="HF70" s="48"/>
      <c r="HG70" s="48"/>
      <c r="HH70" s="48"/>
      <c r="HI70" s="48"/>
      <c r="HJ70" s="48"/>
      <c r="HK70" s="49"/>
      <c r="HL70" s="48"/>
      <c r="HM70" s="48"/>
      <c r="HN70" s="48"/>
      <c r="HO70" s="48"/>
      <c r="HP70" s="48"/>
      <c r="HQ70" s="48"/>
      <c r="HR70" s="48"/>
      <c r="HS70" s="48"/>
      <c r="HT70" s="49"/>
      <c r="HU70" s="48"/>
      <c r="HV70" s="48"/>
      <c r="HW70" s="48"/>
      <c r="HX70" s="48"/>
      <c r="HY70" s="48"/>
      <c r="HZ70" s="48"/>
      <c r="IA70" s="48"/>
      <c r="IB70" s="48"/>
      <c r="IC70" s="49"/>
      <c r="ID70" s="48"/>
      <c r="IE70" s="48"/>
      <c r="IF70" s="48"/>
      <c r="IG70" s="23"/>
      <c r="IH70" s="23"/>
      <c r="II70" s="23"/>
      <c r="IJ70" s="23"/>
      <c r="IK70" s="23"/>
      <c r="IL70" s="23"/>
      <c r="IM70" s="23"/>
      <c r="IN70" s="23"/>
      <c r="IO70" s="23"/>
      <c r="IP70" s="23"/>
      <c r="IQ70" s="23"/>
      <c r="IR70" s="23"/>
      <c r="IS70" s="23"/>
      <c r="IT70" s="23"/>
    </row>
    <row r="71" spans="1:254" ht="50.1" customHeight="1" thickTop="1" x14ac:dyDescent="0.4">
      <c r="A71" s="53" t="s">
        <v>139</v>
      </c>
      <c r="B71" s="54">
        <f>effectifs!C5-effectifs!C6</f>
        <v>4767.5895770000006</v>
      </c>
      <c r="C71" s="55">
        <f>effectifs!H5-effectifs!H6</f>
        <v>4164.2918579999996</v>
      </c>
      <c r="D71" s="55">
        <f>effectifs!M5-effectifs!M6</f>
        <v>3941.5243809999997</v>
      </c>
      <c r="E71" s="55">
        <f>effectifs!R5-effectifs!R6</f>
        <v>3496.5641599999999</v>
      </c>
      <c r="F71" s="55">
        <f>effectifs!W5-effectifs!W6</f>
        <v>3435.5605379999997</v>
      </c>
      <c r="G71" s="55">
        <f>effectifs!AB5-effectifs!AB6</f>
        <v>3144.4321770000001</v>
      </c>
      <c r="H71" s="55">
        <f>effectifs!AG5-effectifs!AG6</f>
        <v>2731.7009129999997</v>
      </c>
      <c r="I71" s="80">
        <f>effectifs!AM5-effectifs!AM6</f>
        <v>2585.3187759999996</v>
      </c>
    </row>
    <row r="72" spans="1:254" ht="50.1" customHeight="1" x14ac:dyDescent="0.35">
      <c r="A72" s="56" t="s">
        <v>10</v>
      </c>
      <c r="B72" s="57">
        <f>B71/B69</f>
        <v>0.21155799019790311</v>
      </c>
      <c r="C72" s="58">
        <f t="shared" ref="C72:I72" si="15">C71/C69</f>
        <v>0.18518343050788924</v>
      </c>
      <c r="D72" s="58">
        <f t="shared" si="15"/>
        <v>0.16678692242522139</v>
      </c>
      <c r="E72" s="58">
        <f t="shared" si="15"/>
        <v>0.14787813477002698</v>
      </c>
      <c r="F72" s="58">
        <f t="shared" si="15"/>
        <v>0.13419071093342824</v>
      </c>
      <c r="G72" s="58">
        <f t="shared" si="15"/>
        <v>0.11946268079859156</v>
      </c>
      <c r="H72" s="58">
        <f t="shared" si="15"/>
        <v>0.1017563113844089</v>
      </c>
      <c r="I72" s="81">
        <f t="shared" si="15"/>
        <v>9.378242037138923E-2</v>
      </c>
    </row>
    <row r="73" spans="1:254" ht="50.1" customHeight="1" x14ac:dyDescent="0.4">
      <c r="A73" s="59" t="s">
        <v>11</v>
      </c>
      <c r="B73" s="54">
        <f>B71+B61</f>
        <v>5024.8822290099743</v>
      </c>
      <c r="C73" s="55">
        <f t="shared" ref="C73:I73" si="16">C71+C61</f>
        <v>4431.5986198024984</v>
      </c>
      <c r="D73" s="55">
        <f t="shared" si="16"/>
        <v>4304.1517472101987</v>
      </c>
      <c r="E73" s="55">
        <f t="shared" si="16"/>
        <v>3884.1282622880872</v>
      </c>
      <c r="F73" s="55">
        <f t="shared" si="16"/>
        <v>3957.6905569964601</v>
      </c>
      <c r="G73" s="55">
        <f t="shared" si="16"/>
        <v>3617.6034814153245</v>
      </c>
      <c r="H73" s="55">
        <f t="shared" si="16"/>
        <v>3150.707254924625</v>
      </c>
      <c r="I73" s="80">
        <f t="shared" si="16"/>
        <v>3003.4982756950435</v>
      </c>
    </row>
    <row r="74" spans="1:254" ht="50.1" customHeight="1" thickBot="1" x14ac:dyDescent="0.4">
      <c r="A74" s="60" t="s">
        <v>12</v>
      </c>
      <c r="B74" s="61">
        <f>B73/B69</f>
        <v>0.22297514670284077</v>
      </c>
      <c r="C74" s="62">
        <f t="shared" ref="C74:I74" si="17">C73/C69</f>
        <v>0.19707039348658781</v>
      </c>
      <c r="D74" s="62">
        <f t="shared" si="17"/>
        <v>0.18213162070716329</v>
      </c>
      <c r="E74" s="62">
        <f t="shared" si="17"/>
        <v>0.16426915576309875</v>
      </c>
      <c r="F74" s="62">
        <f t="shared" si="17"/>
        <v>0.15458476240591593</v>
      </c>
      <c r="G74" s="62">
        <f t="shared" si="17"/>
        <v>0.13743931674446558</v>
      </c>
      <c r="H74" s="62">
        <f t="shared" si="17"/>
        <v>0.11736436700939315</v>
      </c>
      <c r="I74" s="82">
        <f t="shared" si="17"/>
        <v>0.10895187877441669</v>
      </c>
    </row>
    <row r="75" spans="1:254" ht="50.1" customHeight="1" thickTop="1" x14ac:dyDescent="0.4">
      <c r="A75" s="63" t="s">
        <v>140</v>
      </c>
      <c r="B75" s="64">
        <f t="shared" ref="B75:I75" si="18">B73-B71</f>
        <v>257.29265200997361</v>
      </c>
      <c r="C75" s="65">
        <f t="shared" si="18"/>
        <v>267.30676180249884</v>
      </c>
      <c r="D75" s="65">
        <f t="shared" si="18"/>
        <v>362.62736621019894</v>
      </c>
      <c r="E75" s="65">
        <f t="shared" si="18"/>
        <v>387.56410228808727</v>
      </c>
      <c r="F75" s="65">
        <f t="shared" si="18"/>
        <v>522.13001899646042</v>
      </c>
      <c r="G75" s="65">
        <f t="shared" si="18"/>
        <v>473.17130441532436</v>
      </c>
      <c r="H75" s="65">
        <f t="shared" si="18"/>
        <v>419.0063419246253</v>
      </c>
      <c r="I75" s="83">
        <f t="shared" si="18"/>
        <v>418.17949969504389</v>
      </c>
    </row>
    <row r="76" spans="1:254" ht="50.1" customHeight="1" x14ac:dyDescent="0.4">
      <c r="A76" s="66" t="s">
        <v>275</v>
      </c>
      <c r="B76" s="67">
        <f>B74-B72</f>
        <v>1.1417156504937659E-2</v>
      </c>
      <c r="C76" s="68">
        <f t="shared" ref="C76:I76" si="19">C74-C72</f>
        <v>1.1886962978698568E-2</v>
      </c>
      <c r="D76" s="68">
        <f t="shared" si="19"/>
        <v>1.5344698281941904E-2</v>
      </c>
      <c r="E76" s="68">
        <f t="shared" si="19"/>
        <v>1.639102099307177E-2</v>
      </c>
      <c r="F76" s="68">
        <f t="shared" si="19"/>
        <v>2.0394051472487684E-2</v>
      </c>
      <c r="G76" s="68">
        <f t="shared" si="19"/>
        <v>1.7976635945874023E-2</v>
      </c>
      <c r="H76" s="68">
        <f t="shared" si="19"/>
        <v>1.5608055624984254E-2</v>
      </c>
      <c r="I76" s="84">
        <f t="shared" si="19"/>
        <v>1.5169458403027455E-2</v>
      </c>
    </row>
    <row r="77" spans="1:254" ht="50.1" customHeight="1" thickBot="1" x14ac:dyDescent="0.45">
      <c r="A77" s="69" t="s">
        <v>276</v>
      </c>
      <c r="B77" s="70">
        <f>B75/B71</f>
        <v>5.3967030478297727E-2</v>
      </c>
      <c r="C77" s="71">
        <f t="shared" ref="C77:I77" si="20">C75/C71</f>
        <v>6.419020830371848E-2</v>
      </c>
      <c r="D77" s="71">
        <f t="shared" si="20"/>
        <v>9.2001807208965475E-2</v>
      </c>
      <c r="E77" s="71">
        <f t="shared" si="20"/>
        <v>0.11084141018252823</v>
      </c>
      <c r="F77" s="71">
        <f t="shared" si="20"/>
        <v>0.15197811629901206</v>
      </c>
      <c r="G77" s="71">
        <f t="shared" si="20"/>
        <v>0.15047909376972526</v>
      </c>
      <c r="H77" s="71">
        <f t="shared" si="20"/>
        <v>0.15338660976046076</v>
      </c>
      <c r="I77" s="85">
        <f t="shared" si="20"/>
        <v>0.16175161979137073</v>
      </c>
    </row>
    <row r="78" spans="1:254" ht="20.100000000000001" customHeight="1" thickTop="1" x14ac:dyDescent="0.3">
      <c r="A78" s="12"/>
      <c r="B78" s="13"/>
      <c r="C78" s="13"/>
      <c r="D78" s="13"/>
      <c r="E78" s="13"/>
      <c r="F78" s="13"/>
      <c r="G78" s="13"/>
      <c r="H78" s="13"/>
    </row>
    <row r="79" spans="1:254" ht="20.100000000000001" customHeight="1" x14ac:dyDescent="0.25">
      <c r="A79" s="10"/>
      <c r="B79" s="11"/>
      <c r="C79" s="11"/>
      <c r="D79" s="11"/>
      <c r="E79" s="11"/>
      <c r="F79" s="11"/>
      <c r="G79" s="11"/>
      <c r="H79" s="11"/>
      <c r="I79" s="22"/>
    </row>
    <row r="80" spans="1:254" ht="20.100000000000001" customHeight="1" x14ac:dyDescent="0.25">
      <c r="A80" s="23"/>
      <c r="B80" s="22"/>
      <c r="C80" s="22"/>
      <c r="D80" s="22"/>
      <c r="E80" s="22"/>
      <c r="F80" s="22"/>
      <c r="G80" s="22"/>
      <c r="H80" s="22"/>
      <c r="I80" s="22"/>
    </row>
    <row r="81" spans="1:9" ht="20.100000000000001" customHeight="1" x14ac:dyDescent="0.25">
      <c r="A81" s="23"/>
      <c r="B81" s="16"/>
      <c r="C81" s="16"/>
      <c r="D81" s="16"/>
      <c r="E81" s="16"/>
      <c r="F81" s="16"/>
      <c r="G81" s="16"/>
      <c r="H81" s="16"/>
      <c r="I81" s="22"/>
    </row>
    <row r="82" spans="1:9" ht="20.100000000000001" customHeight="1" x14ac:dyDescent="0.25">
      <c r="A82" s="24"/>
      <c r="B82" s="25"/>
      <c r="C82" s="25"/>
      <c r="D82" s="25"/>
      <c r="E82" s="25"/>
      <c r="F82" s="25"/>
      <c r="G82" s="25"/>
      <c r="H82" s="25"/>
      <c r="I82" s="23"/>
    </row>
    <row r="83" spans="1:9" x14ac:dyDescent="0.25">
      <c r="A83" s="24"/>
      <c r="B83" s="25"/>
      <c r="C83" s="25"/>
      <c r="D83" s="25"/>
      <c r="E83" s="25"/>
      <c r="F83" s="25"/>
      <c r="G83" s="25"/>
      <c r="H83" s="25"/>
      <c r="I83" s="23"/>
    </row>
    <row r="84" spans="1:9" x14ac:dyDescent="0.25">
      <c r="A84" s="24"/>
      <c r="B84" s="25"/>
      <c r="C84" s="25"/>
      <c r="D84" s="25"/>
      <c r="E84" s="25"/>
      <c r="F84" s="25"/>
      <c r="G84" s="25"/>
      <c r="H84" s="25"/>
      <c r="I84" s="23"/>
    </row>
    <row r="85" spans="1:9" x14ac:dyDescent="0.25">
      <c r="A85" s="23"/>
      <c r="B85" s="23"/>
      <c r="C85" s="23"/>
      <c r="D85" s="23"/>
      <c r="E85" s="23"/>
      <c r="F85" s="23"/>
      <c r="G85" s="23"/>
      <c r="H85" s="23"/>
      <c r="I85" s="23"/>
    </row>
    <row r="86" spans="1:9" x14ac:dyDescent="0.25">
      <c r="A86" s="23"/>
      <c r="B86" s="16"/>
      <c r="C86" s="16"/>
      <c r="D86" s="16"/>
      <c r="E86" s="16"/>
      <c r="F86" s="16"/>
      <c r="G86" s="16"/>
      <c r="H86" s="16"/>
      <c r="I86" s="16"/>
    </row>
    <row r="87" spans="1:9" x14ac:dyDescent="0.25">
      <c r="A87" s="24"/>
      <c r="B87" s="25"/>
      <c r="C87" s="25"/>
      <c r="D87" s="25"/>
      <c r="E87" s="25"/>
      <c r="F87" s="25"/>
      <c r="G87" s="25"/>
      <c r="H87" s="25"/>
      <c r="I87" s="23"/>
    </row>
    <row r="88" spans="1:9" x14ac:dyDescent="0.25">
      <c r="A88" s="24"/>
      <c r="B88" s="25"/>
      <c r="C88" s="25"/>
      <c r="D88" s="25"/>
      <c r="E88" s="25"/>
      <c r="F88" s="25"/>
      <c r="G88" s="25"/>
      <c r="H88" s="25"/>
      <c r="I88" s="23"/>
    </row>
    <row r="89" spans="1:9" x14ac:dyDescent="0.25">
      <c r="A89" s="24"/>
      <c r="B89" s="25"/>
      <c r="C89" s="25"/>
      <c r="D89" s="25"/>
      <c r="E89" s="25"/>
      <c r="F89" s="25"/>
      <c r="G89" s="25"/>
      <c r="H89" s="25"/>
      <c r="I89" s="23"/>
    </row>
    <row r="90" spans="1:9" x14ac:dyDescent="0.25">
      <c r="A90" s="23"/>
      <c r="B90" s="23"/>
      <c r="C90" s="23"/>
      <c r="D90" s="23"/>
      <c r="E90" s="23"/>
      <c r="F90" s="23"/>
      <c r="G90" s="23"/>
      <c r="H90" s="23"/>
      <c r="I90" s="23"/>
    </row>
    <row r="91" spans="1:9" x14ac:dyDescent="0.25">
      <c r="A91" s="23"/>
      <c r="B91" s="16"/>
      <c r="C91" s="16"/>
      <c r="D91" s="16"/>
      <c r="E91" s="16"/>
      <c r="F91" s="16"/>
      <c r="G91" s="16"/>
      <c r="H91" s="16"/>
      <c r="I91" s="23"/>
    </row>
    <row r="92" spans="1:9" x14ac:dyDescent="0.25">
      <c r="A92" s="23"/>
      <c r="B92" s="26"/>
      <c r="C92" s="26"/>
      <c r="D92" s="26"/>
      <c r="E92" s="26"/>
      <c r="F92" s="26"/>
      <c r="G92" s="26"/>
      <c r="H92" s="26"/>
      <c r="I92" s="23"/>
    </row>
    <row r="93" spans="1:9" x14ac:dyDescent="0.25">
      <c r="A93" s="23"/>
      <c r="B93" s="26"/>
      <c r="C93" s="26"/>
      <c r="D93" s="26"/>
      <c r="E93" s="26"/>
      <c r="F93" s="26"/>
      <c r="G93" s="26"/>
      <c r="H93" s="26"/>
      <c r="I93" s="23"/>
    </row>
    <row r="94" spans="1:9" x14ac:dyDescent="0.25">
      <c r="A94" s="23"/>
      <c r="B94" s="26"/>
      <c r="C94" s="26"/>
      <c r="D94" s="26"/>
      <c r="E94" s="26"/>
      <c r="F94" s="26"/>
      <c r="G94" s="26"/>
      <c r="H94" s="26"/>
      <c r="I94" s="23"/>
    </row>
    <row r="95" spans="1:9" x14ac:dyDescent="0.25">
      <c r="A95" s="23"/>
      <c r="B95" s="26"/>
      <c r="C95" s="26"/>
      <c r="D95" s="26"/>
      <c r="E95" s="26"/>
      <c r="F95" s="26"/>
      <c r="G95" s="26"/>
      <c r="H95" s="26"/>
      <c r="I95" s="23"/>
    </row>
    <row r="96" spans="1:9" x14ac:dyDescent="0.25">
      <c r="A96" s="23"/>
      <c r="B96" s="26"/>
      <c r="C96" s="26"/>
      <c r="D96" s="26"/>
      <c r="E96" s="26"/>
      <c r="F96" s="26"/>
      <c r="G96" s="26"/>
      <c r="H96" s="26"/>
      <c r="I96" s="23"/>
    </row>
    <row r="97" spans="1:9" x14ac:dyDescent="0.25">
      <c r="A97" s="23"/>
      <c r="B97" s="26"/>
      <c r="C97" s="26"/>
      <c r="D97" s="26"/>
      <c r="E97" s="26"/>
      <c r="F97" s="26"/>
      <c r="G97" s="26"/>
      <c r="H97" s="26"/>
      <c r="I97" s="23"/>
    </row>
    <row r="98" spans="1:9" x14ac:dyDescent="0.25">
      <c r="A98" s="23"/>
      <c r="B98" s="23"/>
      <c r="C98" s="23"/>
      <c r="D98" s="23"/>
      <c r="E98" s="23"/>
      <c r="F98" s="23"/>
      <c r="G98" s="23"/>
      <c r="H98" s="23"/>
      <c r="I98" s="23"/>
    </row>
    <row r="99" spans="1:9" x14ac:dyDescent="0.25">
      <c r="A99" s="23"/>
      <c r="B99" s="16"/>
      <c r="C99" s="16"/>
      <c r="D99" s="16"/>
      <c r="E99" s="16"/>
      <c r="F99" s="16"/>
      <c r="G99" s="16"/>
      <c r="H99" s="16"/>
      <c r="I99" s="23"/>
    </row>
    <row r="100" spans="1:9" x14ac:dyDescent="0.25">
      <c r="A100" s="23"/>
      <c r="B100" s="23"/>
      <c r="C100" s="23"/>
      <c r="D100" s="23"/>
      <c r="E100" s="23"/>
      <c r="F100" s="23"/>
      <c r="G100" s="23"/>
      <c r="H100" s="23"/>
      <c r="I100" s="23"/>
    </row>
    <row r="101" spans="1:9" x14ac:dyDescent="0.25">
      <c r="A101" s="23"/>
      <c r="B101" s="23"/>
      <c r="C101" s="23"/>
      <c r="D101" s="23"/>
      <c r="E101" s="23"/>
      <c r="F101" s="23"/>
      <c r="G101" s="23"/>
      <c r="H101" s="23"/>
      <c r="I101" s="23"/>
    </row>
    <row r="102" spans="1:9" x14ac:dyDescent="0.25">
      <c r="A102" s="23"/>
      <c r="B102" s="23"/>
      <c r="C102" s="23"/>
      <c r="D102" s="23"/>
      <c r="E102" s="23"/>
      <c r="F102" s="23"/>
      <c r="G102" s="23"/>
      <c r="H102" s="23"/>
      <c r="I102" s="23"/>
    </row>
    <row r="103" spans="1:9" x14ac:dyDescent="0.25">
      <c r="A103" s="23"/>
      <c r="B103" s="23"/>
      <c r="C103" s="23"/>
      <c r="D103" s="23"/>
      <c r="E103" s="23"/>
      <c r="F103" s="23"/>
      <c r="G103" s="23"/>
      <c r="H103" s="23"/>
      <c r="I103" s="23"/>
    </row>
    <row r="104" spans="1:9" x14ac:dyDescent="0.25">
      <c r="A104" s="23"/>
      <c r="B104" s="23"/>
      <c r="C104" s="23"/>
      <c r="D104" s="23"/>
      <c r="E104" s="23"/>
      <c r="F104" s="23"/>
      <c r="G104" s="23"/>
      <c r="H104" s="23"/>
      <c r="I104" s="23"/>
    </row>
    <row r="105" spans="1:9" x14ac:dyDescent="0.25">
      <c r="A105" s="23"/>
      <c r="B105" s="23"/>
      <c r="C105" s="23"/>
      <c r="D105" s="23"/>
      <c r="E105" s="23"/>
      <c r="F105" s="23"/>
      <c r="G105" s="23"/>
      <c r="H105" s="23"/>
      <c r="I105" s="23"/>
    </row>
    <row r="106" spans="1:9" x14ac:dyDescent="0.25">
      <c r="A106" s="23"/>
      <c r="B106" s="23"/>
      <c r="C106" s="23"/>
      <c r="D106" s="23"/>
      <c r="E106" s="23"/>
      <c r="F106" s="23"/>
      <c r="G106" s="23"/>
      <c r="H106" s="23"/>
      <c r="I106" s="23"/>
    </row>
    <row r="107" spans="1:9" x14ac:dyDescent="0.25">
      <c r="A107" s="23"/>
      <c r="B107" s="23"/>
      <c r="C107" s="23"/>
      <c r="D107" s="23"/>
      <c r="E107" s="23"/>
      <c r="F107" s="23"/>
      <c r="G107" s="23"/>
      <c r="H107" s="23"/>
      <c r="I107" s="23"/>
    </row>
    <row r="108" spans="1:9" x14ac:dyDescent="0.25">
      <c r="A108" s="23"/>
      <c r="B108" s="23"/>
      <c r="C108" s="22"/>
      <c r="D108" s="22"/>
      <c r="E108" s="22"/>
      <c r="F108" s="22"/>
      <c r="G108" s="22"/>
      <c r="H108" s="22"/>
      <c r="I108" s="23"/>
    </row>
    <row r="109" spans="1:9" x14ac:dyDescent="0.25">
      <c r="A109" s="23"/>
      <c r="B109" s="23"/>
      <c r="C109" s="22"/>
      <c r="D109" s="22"/>
      <c r="E109" s="22"/>
      <c r="F109" s="22"/>
      <c r="G109" s="22"/>
      <c r="H109" s="22"/>
      <c r="I109" s="23"/>
    </row>
    <row r="110" spans="1:9" x14ac:dyDescent="0.25">
      <c r="A110" s="23"/>
      <c r="B110" s="23"/>
      <c r="C110" s="22"/>
      <c r="D110" s="22"/>
      <c r="E110" s="22"/>
      <c r="F110" s="22"/>
      <c r="G110" s="22"/>
      <c r="H110" s="22"/>
      <c r="I110" s="23"/>
    </row>
    <row r="111" spans="1:9" x14ac:dyDescent="0.25">
      <c r="A111" s="23"/>
      <c r="B111" s="23"/>
      <c r="C111" s="22"/>
      <c r="D111" s="22"/>
      <c r="E111" s="22"/>
      <c r="F111" s="22"/>
      <c r="G111" s="22"/>
      <c r="H111" s="22"/>
      <c r="I111" s="23"/>
    </row>
    <row r="112" spans="1:9" x14ac:dyDescent="0.25">
      <c r="A112" s="23"/>
      <c r="B112" s="23"/>
      <c r="C112" s="22"/>
      <c r="D112" s="22"/>
      <c r="E112" s="22"/>
      <c r="F112" s="22"/>
      <c r="G112" s="22"/>
      <c r="H112" s="22"/>
      <c r="I112" s="23"/>
    </row>
    <row r="113" spans="1:9" x14ac:dyDescent="0.25">
      <c r="A113" s="23"/>
      <c r="B113" s="23"/>
      <c r="C113" s="22"/>
      <c r="D113" s="22"/>
      <c r="E113" s="22"/>
      <c r="F113" s="22"/>
      <c r="G113" s="22"/>
      <c r="H113" s="22"/>
      <c r="I113" s="23"/>
    </row>
    <row r="114" spans="1:9" x14ac:dyDescent="0.25">
      <c r="A114" s="23"/>
      <c r="B114" s="23"/>
      <c r="C114" s="23"/>
      <c r="D114" s="23"/>
      <c r="E114" s="23"/>
      <c r="F114" s="23"/>
      <c r="G114" s="23"/>
      <c r="H114" s="23"/>
      <c r="I114" s="23"/>
    </row>
    <row r="115" spans="1:9" x14ac:dyDescent="0.25">
      <c r="A115" s="23"/>
      <c r="B115" s="16"/>
      <c r="C115" s="16"/>
      <c r="D115" s="16"/>
      <c r="E115" s="16"/>
      <c r="F115" s="16"/>
      <c r="G115" s="16"/>
      <c r="H115" s="16"/>
      <c r="I115" s="23"/>
    </row>
    <row r="116" spans="1:9" x14ac:dyDescent="0.25">
      <c r="A116" s="23"/>
      <c r="B116" s="23"/>
      <c r="C116" s="23"/>
      <c r="D116" s="23"/>
      <c r="E116" s="23"/>
      <c r="F116" s="23"/>
      <c r="G116" s="23"/>
      <c r="H116" s="23"/>
      <c r="I116" s="23"/>
    </row>
    <row r="117" spans="1:9" x14ac:dyDescent="0.25">
      <c r="A117" s="23"/>
      <c r="B117" s="23"/>
      <c r="C117" s="23"/>
      <c r="D117" s="23"/>
      <c r="E117" s="23"/>
      <c r="F117" s="23"/>
      <c r="G117" s="23"/>
      <c r="H117" s="23"/>
      <c r="I117" s="23"/>
    </row>
    <row r="118" spans="1:9" x14ac:dyDescent="0.25">
      <c r="A118" s="23"/>
      <c r="B118" s="23"/>
      <c r="C118" s="23"/>
      <c r="D118" s="23"/>
      <c r="E118" s="23"/>
      <c r="F118" s="23"/>
      <c r="G118" s="23"/>
      <c r="H118" s="23"/>
      <c r="I118" s="23"/>
    </row>
    <row r="119" spans="1:9" x14ac:dyDescent="0.25">
      <c r="A119" s="23"/>
      <c r="B119" s="23"/>
      <c r="C119" s="23"/>
      <c r="D119" s="23"/>
      <c r="E119" s="23"/>
      <c r="F119" s="23"/>
      <c r="G119" s="23"/>
      <c r="H119" s="23"/>
      <c r="I119" s="23"/>
    </row>
    <row r="120" spans="1:9" x14ac:dyDescent="0.25">
      <c r="A120" s="23"/>
      <c r="B120" s="23"/>
      <c r="C120" s="23"/>
      <c r="D120" s="23"/>
      <c r="E120" s="23"/>
      <c r="F120" s="23"/>
      <c r="G120" s="23"/>
      <c r="H120" s="23"/>
      <c r="I120" s="23"/>
    </row>
    <row r="121" spans="1:9" x14ac:dyDescent="0.25">
      <c r="A121" s="23"/>
      <c r="B121" s="23"/>
      <c r="C121" s="23"/>
      <c r="D121" s="23"/>
      <c r="E121" s="23"/>
      <c r="F121" s="23"/>
      <c r="G121" s="23"/>
      <c r="H121" s="23"/>
      <c r="I121" s="23"/>
    </row>
    <row r="122" spans="1:9" x14ac:dyDescent="0.25">
      <c r="A122" s="23"/>
      <c r="B122" s="23"/>
      <c r="C122" s="23"/>
      <c r="D122" s="23"/>
      <c r="E122" s="23"/>
      <c r="F122" s="23"/>
      <c r="G122" s="23"/>
      <c r="H122" s="23"/>
      <c r="I122" s="23"/>
    </row>
    <row r="123" spans="1:9" x14ac:dyDescent="0.25">
      <c r="A123" s="23"/>
      <c r="B123" s="22"/>
      <c r="C123" s="22"/>
      <c r="D123" s="22"/>
      <c r="E123" s="22"/>
      <c r="F123" s="22"/>
      <c r="G123" s="22"/>
      <c r="H123" s="22"/>
      <c r="I123" s="23"/>
    </row>
    <row r="124" spans="1:9" x14ac:dyDescent="0.25">
      <c r="A124" s="23"/>
      <c r="B124" s="22"/>
      <c r="C124" s="22"/>
      <c r="D124" s="22"/>
      <c r="E124" s="22"/>
      <c r="F124" s="22"/>
      <c r="G124" s="22"/>
      <c r="H124" s="22"/>
      <c r="I124" s="23"/>
    </row>
    <row r="125" spans="1:9" x14ac:dyDescent="0.25">
      <c r="A125" s="23"/>
      <c r="B125" s="22"/>
      <c r="C125" s="22"/>
      <c r="D125" s="22"/>
      <c r="E125" s="22"/>
      <c r="F125" s="22"/>
      <c r="G125" s="22"/>
      <c r="H125" s="22"/>
      <c r="I125" s="23"/>
    </row>
    <row r="126" spans="1:9" x14ac:dyDescent="0.25">
      <c r="A126" s="23"/>
      <c r="B126" s="22"/>
      <c r="C126" s="22"/>
      <c r="D126" s="22"/>
      <c r="E126" s="22"/>
      <c r="F126" s="22"/>
      <c r="G126" s="22"/>
      <c r="H126" s="22"/>
      <c r="I126" s="23"/>
    </row>
    <row r="127" spans="1:9" x14ac:dyDescent="0.25">
      <c r="A127" s="23"/>
      <c r="B127" s="22"/>
      <c r="C127" s="22"/>
      <c r="D127" s="22"/>
      <c r="E127" s="22"/>
      <c r="F127" s="22"/>
      <c r="G127" s="22"/>
      <c r="H127" s="22"/>
      <c r="I127" s="23"/>
    </row>
    <row r="128" spans="1:9" x14ac:dyDescent="0.25">
      <c r="A128" s="23"/>
      <c r="B128" s="22"/>
      <c r="C128" s="22"/>
      <c r="D128" s="22"/>
      <c r="E128" s="22"/>
      <c r="F128" s="22"/>
      <c r="G128" s="22"/>
      <c r="H128" s="22"/>
      <c r="I128" s="23"/>
    </row>
    <row r="129" spans="1:9" x14ac:dyDescent="0.25">
      <c r="A129" s="23"/>
      <c r="B129" s="22"/>
      <c r="C129" s="22"/>
      <c r="D129" s="22"/>
      <c r="E129" s="22"/>
      <c r="F129" s="22"/>
      <c r="G129" s="22"/>
      <c r="H129" s="22"/>
      <c r="I129" s="23"/>
    </row>
    <row r="130" spans="1:9" x14ac:dyDescent="0.25">
      <c r="A130" s="23"/>
      <c r="B130" s="23"/>
      <c r="C130" s="23"/>
      <c r="D130" s="23"/>
      <c r="E130" s="23"/>
      <c r="F130" s="23"/>
      <c r="G130" s="23"/>
      <c r="H130" s="23"/>
      <c r="I130" s="23"/>
    </row>
    <row r="131" spans="1:9" x14ac:dyDescent="0.25">
      <c r="A131" s="23"/>
      <c r="B131" s="16"/>
      <c r="C131" s="16"/>
      <c r="D131" s="16"/>
      <c r="E131" s="16"/>
      <c r="F131" s="16"/>
      <c r="G131" s="16"/>
      <c r="H131" s="16"/>
      <c r="I131" s="23"/>
    </row>
    <row r="132" spans="1:9" x14ac:dyDescent="0.25">
      <c r="A132" s="23"/>
      <c r="B132" s="23"/>
      <c r="C132" s="23"/>
      <c r="D132" s="23"/>
      <c r="E132" s="23"/>
      <c r="F132" s="23"/>
      <c r="G132" s="23"/>
      <c r="H132" s="23"/>
      <c r="I132" s="23"/>
    </row>
    <row r="133" spans="1:9" x14ac:dyDescent="0.25">
      <c r="A133" s="23"/>
      <c r="B133" s="23"/>
      <c r="C133" s="23"/>
      <c r="D133" s="23"/>
      <c r="E133" s="23"/>
      <c r="F133" s="23"/>
      <c r="G133" s="23"/>
      <c r="H133" s="23"/>
      <c r="I133" s="23"/>
    </row>
    <row r="134" spans="1:9" x14ac:dyDescent="0.25">
      <c r="A134" s="23"/>
      <c r="B134" s="23"/>
      <c r="C134" s="23"/>
      <c r="D134" s="23"/>
      <c r="E134" s="23"/>
      <c r="F134" s="23"/>
      <c r="G134" s="23"/>
      <c r="H134" s="23"/>
      <c r="I134" s="23"/>
    </row>
    <row r="135" spans="1:9" x14ac:dyDescent="0.25">
      <c r="A135" s="23"/>
      <c r="B135" s="23"/>
      <c r="C135" s="23"/>
      <c r="D135" s="23"/>
      <c r="E135" s="23"/>
      <c r="F135" s="23"/>
      <c r="G135" s="23"/>
      <c r="H135" s="23"/>
      <c r="I135" s="23"/>
    </row>
    <row r="136" spans="1:9" x14ac:dyDescent="0.25">
      <c r="A136" s="23"/>
      <c r="B136" s="23"/>
      <c r="C136" s="23"/>
      <c r="D136" s="23"/>
      <c r="E136" s="23"/>
      <c r="F136" s="23"/>
      <c r="G136" s="23"/>
      <c r="H136" s="23"/>
      <c r="I136" s="23"/>
    </row>
    <row r="137" spans="1:9" x14ac:dyDescent="0.25">
      <c r="A137" s="23"/>
      <c r="B137" s="23"/>
      <c r="C137" s="23"/>
      <c r="D137" s="23"/>
      <c r="E137" s="23"/>
      <c r="F137" s="23"/>
      <c r="G137" s="23"/>
      <c r="H137" s="23"/>
      <c r="I137" s="23"/>
    </row>
    <row r="138" spans="1:9" x14ac:dyDescent="0.25">
      <c r="A138" s="23"/>
      <c r="B138" s="16"/>
      <c r="C138" s="16"/>
      <c r="D138" s="16"/>
      <c r="E138" s="16"/>
      <c r="F138" s="16"/>
      <c r="G138" s="16"/>
      <c r="H138" s="16"/>
      <c r="I138" s="23"/>
    </row>
    <row r="139" spans="1:9" x14ac:dyDescent="0.25">
      <c r="A139" s="24"/>
      <c r="B139" s="22"/>
      <c r="C139" s="22"/>
      <c r="D139" s="22"/>
      <c r="E139" s="22"/>
      <c r="F139" s="22"/>
      <c r="G139" s="22"/>
      <c r="H139" s="22"/>
      <c r="I139" s="23"/>
    </row>
    <row r="140" spans="1:9" x14ac:dyDescent="0.25">
      <c r="A140" s="24"/>
      <c r="B140" s="22"/>
      <c r="C140" s="22"/>
      <c r="D140" s="22"/>
      <c r="E140" s="22"/>
      <c r="F140" s="22"/>
      <c r="G140" s="22"/>
      <c r="H140" s="22"/>
      <c r="I140" s="23"/>
    </row>
    <row r="141" spans="1:9" x14ac:dyDescent="0.25">
      <c r="A141" s="23"/>
      <c r="B141" s="22"/>
      <c r="C141" s="22"/>
      <c r="D141" s="22"/>
      <c r="E141" s="22"/>
      <c r="F141" s="22"/>
      <c r="G141" s="22"/>
      <c r="H141" s="22"/>
      <c r="I141" s="23"/>
    </row>
    <row r="142" spans="1:9" x14ac:dyDescent="0.25">
      <c r="A142" s="23"/>
      <c r="B142" s="16"/>
      <c r="C142" s="16"/>
      <c r="D142" s="16"/>
      <c r="E142" s="16"/>
      <c r="F142" s="16"/>
      <c r="G142" s="16"/>
      <c r="H142" s="16"/>
      <c r="I142" s="23"/>
    </row>
    <row r="143" spans="1:9" x14ac:dyDescent="0.25">
      <c r="A143" s="23"/>
      <c r="B143" s="22"/>
      <c r="C143" s="22"/>
      <c r="D143" s="22"/>
      <c r="E143" s="22"/>
      <c r="F143" s="22"/>
      <c r="G143" s="22"/>
      <c r="H143" s="22"/>
      <c r="I143" s="23"/>
    </row>
    <row r="144" spans="1:9" x14ac:dyDescent="0.25">
      <c r="A144" s="23"/>
      <c r="B144" s="22"/>
      <c r="C144" s="22"/>
      <c r="D144" s="22"/>
      <c r="E144" s="22"/>
      <c r="F144" s="22"/>
      <c r="G144" s="22"/>
      <c r="H144" s="22"/>
      <c r="I144" s="23"/>
    </row>
    <row r="145" spans="1:9" x14ac:dyDescent="0.25">
      <c r="A145" s="23"/>
      <c r="B145" s="22"/>
      <c r="C145" s="22"/>
      <c r="D145" s="22"/>
      <c r="E145" s="22"/>
      <c r="F145" s="22"/>
      <c r="G145" s="22"/>
      <c r="H145" s="22"/>
      <c r="I145" s="23"/>
    </row>
    <row r="146" spans="1:9" x14ac:dyDescent="0.25">
      <c r="A146" s="23"/>
      <c r="B146" s="22"/>
      <c r="C146" s="22"/>
      <c r="D146" s="22"/>
      <c r="E146" s="22"/>
      <c r="F146" s="22"/>
      <c r="G146" s="22"/>
      <c r="H146" s="22"/>
      <c r="I146" s="23"/>
    </row>
    <row r="147" spans="1:9" x14ac:dyDescent="0.25">
      <c r="A147" s="23"/>
      <c r="B147" s="22"/>
      <c r="C147" s="22"/>
      <c r="D147" s="22"/>
      <c r="E147" s="22"/>
      <c r="F147" s="22"/>
      <c r="G147" s="22"/>
      <c r="H147" s="22"/>
      <c r="I147" s="23"/>
    </row>
    <row r="148" spans="1:9" x14ac:dyDescent="0.25">
      <c r="A148" s="23"/>
      <c r="B148" s="22"/>
      <c r="C148" s="22"/>
      <c r="D148" s="22"/>
      <c r="E148" s="22"/>
      <c r="F148" s="22"/>
      <c r="G148" s="22"/>
      <c r="H148" s="22"/>
      <c r="I148" s="23"/>
    </row>
    <row r="149" spans="1:9" x14ac:dyDescent="0.25">
      <c r="A149" s="23"/>
      <c r="B149" s="23"/>
      <c r="C149" s="23"/>
      <c r="D149" s="23"/>
      <c r="E149" s="23"/>
      <c r="F149" s="23"/>
      <c r="G149" s="23"/>
      <c r="H149" s="23"/>
      <c r="I149" s="23"/>
    </row>
    <row r="150" spans="1:9" x14ac:dyDescent="0.25">
      <c r="A150" s="23"/>
      <c r="B150" s="23"/>
      <c r="C150" s="23"/>
      <c r="D150" s="23"/>
      <c r="E150" s="23"/>
      <c r="F150" s="23"/>
      <c r="G150" s="23"/>
      <c r="H150" s="23"/>
      <c r="I150" s="23"/>
    </row>
    <row r="151" spans="1:9" ht="20.100000000000001" customHeight="1" x14ac:dyDescent="0.25">
      <c r="A151" s="27"/>
      <c r="B151" s="28"/>
      <c r="C151" s="28"/>
      <c r="D151" s="28"/>
      <c r="E151" s="23"/>
      <c r="F151" s="23"/>
      <c r="G151" s="23"/>
      <c r="H151" s="23"/>
      <c r="I151" s="23"/>
    </row>
    <row r="152" spans="1:9" ht="20.100000000000001" customHeight="1" x14ac:dyDescent="0.25">
      <c r="A152" s="27"/>
      <c r="B152" s="28"/>
      <c r="C152" s="28"/>
      <c r="D152" s="28"/>
      <c r="E152" s="23"/>
      <c r="F152" s="23"/>
      <c r="G152" s="23"/>
      <c r="H152" s="23"/>
      <c r="I152" s="23"/>
    </row>
    <row r="153" spans="1:9" ht="20.100000000000001" customHeight="1" x14ac:dyDescent="0.25">
      <c r="A153" s="27"/>
      <c r="B153" s="28"/>
      <c r="C153" s="28"/>
      <c r="D153" s="28"/>
      <c r="E153" s="23"/>
      <c r="F153" s="23"/>
      <c r="G153" s="23"/>
      <c r="H153" s="23"/>
      <c r="I153" s="23"/>
    </row>
    <row r="154" spans="1:9" ht="20.100000000000001" customHeight="1" x14ac:dyDescent="0.25">
      <c r="A154" s="27"/>
      <c r="B154" s="28"/>
      <c r="C154" s="28"/>
      <c r="D154" s="28"/>
      <c r="E154" s="23"/>
      <c r="F154" s="23"/>
      <c r="G154" s="23"/>
      <c r="H154" s="23"/>
      <c r="I154" s="23"/>
    </row>
    <row r="155" spans="1:9" ht="20.100000000000001" customHeight="1" x14ac:dyDescent="0.25">
      <c r="A155" s="27"/>
      <c r="B155" s="28"/>
      <c r="C155" s="28"/>
      <c r="D155" s="28"/>
      <c r="E155" s="23"/>
      <c r="F155" s="23"/>
      <c r="G155" s="23"/>
      <c r="H155" s="23"/>
      <c r="I155" s="23"/>
    </row>
    <row r="156" spans="1:9" ht="20.100000000000001" customHeight="1" x14ac:dyDescent="0.25">
      <c r="A156" s="27"/>
      <c r="B156" s="28"/>
      <c r="C156" s="28"/>
      <c r="D156" s="28"/>
      <c r="E156" s="23"/>
      <c r="F156" s="23"/>
      <c r="G156" s="23"/>
      <c r="H156" s="23"/>
      <c r="I156" s="23"/>
    </row>
    <row r="157" spans="1:9" ht="20.100000000000001" customHeight="1" x14ac:dyDescent="0.25">
      <c r="A157" s="27"/>
      <c r="B157" s="28"/>
      <c r="C157" s="28"/>
      <c r="D157" s="28"/>
      <c r="E157" s="23"/>
      <c r="F157" s="23"/>
      <c r="G157" s="23"/>
      <c r="H157" s="23"/>
      <c r="I157" s="23"/>
    </row>
    <row r="158" spans="1:9" ht="20.100000000000001" customHeight="1" x14ac:dyDescent="0.3">
      <c r="A158" s="12"/>
      <c r="B158" s="27"/>
      <c r="C158" s="29"/>
      <c r="D158" s="29"/>
      <c r="E158" s="23"/>
      <c r="F158" s="23"/>
      <c r="G158" s="23"/>
      <c r="H158" s="23"/>
      <c r="I158" s="23"/>
    </row>
    <row r="159" spans="1:9" x14ac:dyDescent="0.25">
      <c r="A159" s="23"/>
      <c r="B159" s="23"/>
      <c r="C159" s="23"/>
      <c r="D159" s="23"/>
      <c r="E159" s="23"/>
      <c r="F159" s="23"/>
      <c r="G159" s="23"/>
      <c r="H159" s="23"/>
      <c r="I159" s="23"/>
    </row>
    <row r="160" spans="1:9" x14ac:dyDescent="0.25">
      <c r="A160" s="23"/>
      <c r="B160" s="23"/>
      <c r="C160" s="23"/>
      <c r="D160" s="23"/>
      <c r="E160" s="23"/>
      <c r="F160" s="23"/>
      <c r="G160" s="23"/>
      <c r="H160" s="23"/>
      <c r="I160" s="23"/>
    </row>
    <row r="161" spans="1:9" ht="15" customHeight="1" x14ac:dyDescent="0.25">
      <c r="A161" s="30"/>
      <c r="B161" s="31"/>
      <c r="C161" s="31"/>
      <c r="D161" s="31"/>
      <c r="E161" s="31"/>
      <c r="F161" s="31"/>
      <c r="G161" s="31"/>
      <c r="H161" s="31"/>
      <c r="I161" s="23"/>
    </row>
    <row r="162" spans="1:9" ht="15" customHeight="1" x14ac:dyDescent="0.25">
      <c r="A162" s="30"/>
      <c r="B162" s="32"/>
      <c r="C162" s="32"/>
      <c r="D162" s="32"/>
      <c r="E162" s="32"/>
      <c r="F162" s="32"/>
      <c r="G162" s="32"/>
      <c r="H162" s="32"/>
      <c r="I162" s="23"/>
    </row>
    <row r="163" spans="1:9" ht="15" customHeight="1" x14ac:dyDescent="0.25">
      <c r="A163" s="30"/>
      <c r="B163" s="32"/>
      <c r="C163" s="32"/>
      <c r="D163" s="32"/>
      <c r="E163" s="32"/>
      <c r="F163" s="32"/>
      <c r="G163" s="32"/>
      <c r="H163" s="32"/>
      <c r="I163" s="23"/>
    </row>
    <row r="164" spans="1:9" ht="15" customHeight="1" x14ac:dyDescent="0.25">
      <c r="A164" s="30"/>
      <c r="B164" s="32"/>
      <c r="C164" s="32"/>
      <c r="D164" s="32"/>
      <c r="E164" s="32"/>
      <c r="F164" s="32"/>
      <c r="G164" s="32"/>
      <c r="H164" s="32"/>
      <c r="I164" s="23"/>
    </row>
    <row r="165" spans="1:9" ht="15" customHeight="1" x14ac:dyDescent="0.25">
      <c r="A165" s="30"/>
      <c r="B165" s="32"/>
      <c r="C165" s="32"/>
      <c r="D165" s="32"/>
      <c r="E165" s="32"/>
      <c r="F165" s="32"/>
      <c r="G165" s="32"/>
      <c r="H165" s="32"/>
      <c r="I165" s="23"/>
    </row>
    <row r="166" spans="1:9" ht="15" customHeight="1" x14ac:dyDescent="0.25">
      <c r="A166" s="30"/>
      <c r="B166" s="32"/>
      <c r="C166" s="32"/>
      <c r="D166" s="32"/>
      <c r="E166" s="32"/>
      <c r="F166" s="32"/>
      <c r="G166" s="32"/>
      <c r="H166" s="32"/>
      <c r="I166" s="23"/>
    </row>
    <row r="167" spans="1:9" x14ac:dyDescent="0.25">
      <c r="A167" s="23"/>
      <c r="B167" s="23"/>
      <c r="C167" s="23"/>
      <c r="D167" s="23"/>
      <c r="E167" s="23"/>
      <c r="F167" s="23"/>
      <c r="G167" s="23"/>
      <c r="H167" s="23"/>
      <c r="I167" s="23"/>
    </row>
    <row r="168" spans="1:9" x14ac:dyDescent="0.25">
      <c r="A168" s="23"/>
      <c r="B168" s="23"/>
      <c r="C168" s="23"/>
      <c r="D168" s="23"/>
      <c r="E168" s="23"/>
      <c r="F168" s="23"/>
      <c r="G168" s="23"/>
      <c r="H168" s="23"/>
      <c r="I168" s="23"/>
    </row>
    <row r="169" spans="1:9" x14ac:dyDescent="0.25">
      <c r="A169" s="23"/>
      <c r="B169" s="31"/>
      <c r="C169" s="31"/>
      <c r="D169" s="31"/>
      <c r="E169" s="31"/>
      <c r="F169" s="31"/>
      <c r="G169" s="31"/>
      <c r="H169" s="31"/>
      <c r="I169" s="33"/>
    </row>
    <row r="170" spans="1:9" x14ac:dyDescent="0.25">
      <c r="A170" s="23"/>
      <c r="B170" s="23"/>
      <c r="C170" s="23"/>
      <c r="D170" s="23"/>
      <c r="E170" s="23"/>
      <c r="F170" s="23"/>
      <c r="G170" s="23"/>
      <c r="H170" s="23"/>
      <c r="I170" s="23"/>
    </row>
    <row r="171" spans="1:9" x14ac:dyDescent="0.25">
      <c r="A171" s="23"/>
      <c r="B171" s="23"/>
      <c r="C171" s="23"/>
      <c r="D171" s="23"/>
      <c r="E171" s="23"/>
      <c r="F171" s="23"/>
      <c r="G171" s="23"/>
      <c r="H171" s="23"/>
      <c r="I171" s="23"/>
    </row>
    <row r="172" spans="1:9" x14ac:dyDescent="0.25">
      <c r="A172" s="23"/>
      <c r="B172" s="23"/>
      <c r="C172" s="23"/>
      <c r="D172" s="23"/>
      <c r="E172" s="23"/>
      <c r="F172" s="23"/>
      <c r="G172" s="23"/>
      <c r="H172" s="23"/>
      <c r="I172" s="23"/>
    </row>
  </sheetData>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workbookViewId="0">
      <pane xSplit="2" ySplit="4" topLeftCell="C5" activePane="bottomRight" state="frozen"/>
      <selection pane="topRight" activeCell="C1" sqref="C1"/>
      <selection pane="bottomLeft" activeCell="A5" sqref="A5"/>
      <selection pane="bottomRight" activeCell="E44" sqref="E44"/>
    </sheetView>
  </sheetViews>
  <sheetFormatPr baseColWidth="10" defaultColWidth="11.44140625" defaultRowHeight="10.199999999999999" x14ac:dyDescent="0.2"/>
  <cols>
    <col min="1" max="2" width="11.44140625" style="8"/>
    <col min="3" max="41" width="8.6640625" style="8" customWidth="1"/>
    <col min="42" max="16384" width="11.44140625" style="8"/>
  </cols>
  <sheetData>
    <row r="1" spans="1:51" x14ac:dyDescent="0.2">
      <c r="A1" s="8" t="s">
        <v>141</v>
      </c>
      <c r="AP1" s="8" t="s">
        <v>156</v>
      </c>
    </row>
    <row r="2" spans="1:51" x14ac:dyDescent="0.2">
      <c r="A2" s="8" t="s">
        <v>142</v>
      </c>
      <c r="AP2" s="8" t="s">
        <v>157</v>
      </c>
    </row>
    <row r="4" spans="1:51" x14ac:dyDescent="0.2">
      <c r="A4" s="8" t="s">
        <v>13</v>
      </c>
      <c r="B4" s="8" t="s">
        <v>13</v>
      </c>
      <c r="C4" s="8" t="s">
        <v>14</v>
      </c>
      <c r="D4" s="8" t="s">
        <v>15</v>
      </c>
      <c r="E4" s="8" t="s">
        <v>16</v>
      </c>
      <c r="F4" s="8" t="s">
        <v>17</v>
      </c>
      <c r="G4" s="8" t="s">
        <v>18</v>
      </c>
      <c r="H4" s="8" t="s">
        <v>19</v>
      </c>
      <c r="I4" s="8" t="s">
        <v>20</v>
      </c>
      <c r="J4" s="8" t="s">
        <v>21</v>
      </c>
      <c r="K4" s="8" t="s">
        <v>22</v>
      </c>
      <c r="L4" s="8" t="s">
        <v>23</v>
      </c>
      <c r="M4" s="8" t="s">
        <v>24</v>
      </c>
      <c r="N4" s="8" t="s">
        <v>25</v>
      </c>
      <c r="O4" s="8" t="s">
        <v>26</v>
      </c>
      <c r="P4" s="8" t="s">
        <v>27</v>
      </c>
      <c r="Q4" s="8" t="s">
        <v>28</v>
      </c>
      <c r="R4" s="8" t="s">
        <v>29</v>
      </c>
      <c r="S4" s="8" t="s">
        <v>30</v>
      </c>
      <c r="T4" s="8" t="s">
        <v>31</v>
      </c>
      <c r="U4" s="8" t="s">
        <v>32</v>
      </c>
      <c r="V4" s="8" t="s">
        <v>33</v>
      </c>
      <c r="W4" s="8" t="s">
        <v>34</v>
      </c>
      <c r="X4" s="8" t="s">
        <v>35</v>
      </c>
      <c r="Y4" s="8" t="s">
        <v>36</v>
      </c>
      <c r="Z4" s="8" t="s">
        <v>37</v>
      </c>
      <c r="AA4" s="8" t="s">
        <v>38</v>
      </c>
      <c r="AB4" s="8" t="s">
        <v>39</v>
      </c>
      <c r="AC4" s="8" t="s">
        <v>40</v>
      </c>
      <c r="AD4" s="8" t="s">
        <v>41</v>
      </c>
      <c r="AE4" s="8" t="s">
        <v>42</v>
      </c>
      <c r="AF4" s="8" t="s">
        <v>43</v>
      </c>
      <c r="AG4" s="8" t="s">
        <v>44</v>
      </c>
      <c r="AH4" s="8" t="s">
        <v>45</v>
      </c>
      <c r="AI4" s="8" t="s">
        <v>46</v>
      </c>
      <c r="AJ4" s="8" t="s">
        <v>47</v>
      </c>
      <c r="AK4" s="8" t="s">
        <v>48</v>
      </c>
      <c r="AL4" s="8" t="s">
        <v>49</v>
      </c>
      <c r="AM4" s="8" t="s">
        <v>126</v>
      </c>
      <c r="AP4" s="8" t="s">
        <v>13</v>
      </c>
      <c r="AQ4" s="8" t="s">
        <v>13</v>
      </c>
      <c r="AR4" s="8" t="s">
        <v>111</v>
      </c>
      <c r="AS4" s="8" t="s">
        <v>118</v>
      </c>
      <c r="AT4" s="8" t="s">
        <v>119</v>
      </c>
      <c r="AU4" s="8" t="s">
        <v>120</v>
      </c>
      <c r="AV4" s="8" t="s">
        <v>121</v>
      </c>
      <c r="AW4" s="8" t="s">
        <v>122</v>
      </c>
      <c r="AX4" s="8" t="s">
        <v>123</v>
      </c>
      <c r="AY4" s="8" t="s">
        <v>124</v>
      </c>
    </row>
    <row r="5" spans="1:51" x14ac:dyDescent="0.2">
      <c r="A5" s="35" t="s">
        <v>277</v>
      </c>
      <c r="B5" s="36" t="s">
        <v>278</v>
      </c>
      <c r="C5" s="34">
        <v>9829</v>
      </c>
      <c r="D5" s="34">
        <v>0</v>
      </c>
      <c r="E5" s="34">
        <v>19568.900000000001</v>
      </c>
      <c r="F5" s="34">
        <v>564.1</v>
      </c>
      <c r="G5" s="34">
        <v>1404.8</v>
      </c>
      <c r="H5" s="34">
        <v>0</v>
      </c>
      <c r="I5" s="34">
        <v>22.4</v>
      </c>
      <c r="J5" s="34">
        <v>0</v>
      </c>
      <c r="K5" s="34">
        <v>181.1</v>
      </c>
      <c r="L5" s="34">
        <v>0</v>
      </c>
      <c r="M5" s="34">
        <v>0</v>
      </c>
      <c r="N5" s="34">
        <v>0</v>
      </c>
      <c r="O5" s="34">
        <v>0.4</v>
      </c>
      <c r="P5" s="34">
        <v>0</v>
      </c>
      <c r="Q5" s="34">
        <v>0</v>
      </c>
      <c r="R5" s="34">
        <v>0.9</v>
      </c>
      <c r="S5" s="34">
        <v>0.4</v>
      </c>
      <c r="T5" s="34">
        <v>131.5</v>
      </c>
      <c r="U5" s="34">
        <v>0.1</v>
      </c>
      <c r="V5" s="34">
        <v>0</v>
      </c>
      <c r="W5" s="34">
        <v>580.9</v>
      </c>
      <c r="X5" s="34">
        <v>4.5999999999999996</v>
      </c>
      <c r="Y5" s="34">
        <v>0.1</v>
      </c>
      <c r="Z5" s="34">
        <v>0</v>
      </c>
      <c r="AA5" s="34">
        <v>0.5</v>
      </c>
      <c r="AB5" s="34">
        <v>0</v>
      </c>
      <c r="AC5" s="34">
        <v>0</v>
      </c>
      <c r="AD5" s="34">
        <v>0.5</v>
      </c>
      <c r="AE5" s="34">
        <v>0</v>
      </c>
      <c r="AF5" s="34">
        <v>15.6</v>
      </c>
      <c r="AG5" s="34">
        <v>105.4</v>
      </c>
      <c r="AH5" s="34">
        <v>140.19999999999999</v>
      </c>
      <c r="AI5" s="34">
        <v>3.8</v>
      </c>
      <c r="AJ5" s="34">
        <v>18.2</v>
      </c>
      <c r="AK5" s="34">
        <v>31.4</v>
      </c>
      <c r="AL5" s="34">
        <v>3.2</v>
      </c>
      <c r="AM5" s="14">
        <v>32608</v>
      </c>
      <c r="AP5" s="36" t="s">
        <v>278</v>
      </c>
      <c r="AQ5" s="8" t="s">
        <v>51</v>
      </c>
      <c r="AR5" s="8">
        <v>32608.01</v>
      </c>
      <c r="AS5" s="39">
        <v>8612.3369999999995</v>
      </c>
      <c r="AT5" s="41">
        <v>673.774</v>
      </c>
      <c r="AU5" s="8">
        <v>-1023.59</v>
      </c>
      <c r="AW5" s="15">
        <v>-349.81600000000003</v>
      </c>
      <c r="AX5" s="43">
        <v>4709.1130000000003</v>
      </c>
      <c r="AY5" s="15">
        <f>AR5+AS5+AW5+AX5</f>
        <v>45579.643999999993</v>
      </c>
    </row>
    <row r="6" spans="1:51" x14ac:dyDescent="0.2">
      <c r="A6" s="35" t="s">
        <v>279</v>
      </c>
      <c r="B6" s="36" t="s">
        <v>280</v>
      </c>
      <c r="C6" s="34">
        <v>88.5</v>
      </c>
      <c r="D6" s="34">
        <v>159.30000000000001</v>
      </c>
      <c r="E6" s="34">
        <v>274.39999999999998</v>
      </c>
      <c r="F6" s="34">
        <v>68.8</v>
      </c>
      <c r="G6" s="34">
        <v>85.1</v>
      </c>
      <c r="H6" s="34">
        <v>16793.7</v>
      </c>
      <c r="I6" s="34">
        <v>1184</v>
      </c>
      <c r="J6" s="34">
        <v>7.6</v>
      </c>
      <c r="K6" s="34">
        <v>609.6</v>
      </c>
      <c r="L6" s="34">
        <v>1996.6</v>
      </c>
      <c r="M6" s="34">
        <v>16.600000000000001</v>
      </c>
      <c r="N6" s="34">
        <v>12.6</v>
      </c>
      <c r="O6" s="34">
        <v>25.6</v>
      </c>
      <c r="P6" s="34">
        <v>34.9</v>
      </c>
      <c r="Q6" s="34">
        <v>43.4</v>
      </c>
      <c r="R6" s="34">
        <v>3834.3</v>
      </c>
      <c r="S6" s="34">
        <v>18.3</v>
      </c>
      <c r="T6" s="34">
        <v>670.2</v>
      </c>
      <c r="U6" s="34">
        <v>19.5</v>
      </c>
      <c r="V6" s="34">
        <v>7.8</v>
      </c>
      <c r="W6" s="34">
        <v>30.5</v>
      </c>
      <c r="X6" s="34">
        <v>0.9</v>
      </c>
      <c r="Y6" s="34">
        <v>4.4000000000000004</v>
      </c>
      <c r="Z6" s="34">
        <v>0.9</v>
      </c>
      <c r="AA6" s="34">
        <v>10.1</v>
      </c>
      <c r="AB6" s="34">
        <v>0.2</v>
      </c>
      <c r="AC6" s="34">
        <v>4.0999999999999996</v>
      </c>
      <c r="AD6" s="34">
        <v>4.8</v>
      </c>
      <c r="AE6" s="34">
        <v>1.9</v>
      </c>
      <c r="AF6" s="34">
        <v>19.100000000000001</v>
      </c>
      <c r="AG6" s="34">
        <v>51.6</v>
      </c>
      <c r="AH6" s="34">
        <v>4.2</v>
      </c>
      <c r="AI6" s="34">
        <v>7.7</v>
      </c>
      <c r="AJ6" s="34">
        <v>2.8</v>
      </c>
      <c r="AK6" s="34">
        <v>3.1</v>
      </c>
      <c r="AL6" s="34">
        <v>7.5</v>
      </c>
      <c r="AM6" s="14">
        <v>26104.6</v>
      </c>
      <c r="AP6" s="36" t="s">
        <v>280</v>
      </c>
      <c r="AQ6" s="8" t="s">
        <v>53</v>
      </c>
      <c r="AR6" s="8">
        <v>26103.96</v>
      </c>
      <c r="AS6" s="40">
        <v>5.0570000000000004</v>
      </c>
      <c r="AT6" s="42">
        <v>0</v>
      </c>
      <c r="AU6" s="8">
        <v>333.07</v>
      </c>
      <c r="AW6" s="15">
        <v>333.07</v>
      </c>
      <c r="AX6" s="44">
        <v>367.43299999999999</v>
      </c>
      <c r="AY6" s="15">
        <f t="shared" ref="AY6:AY34" si="0">AR6+AS6+AW6+AX6</f>
        <v>26809.52</v>
      </c>
    </row>
    <row r="7" spans="1:51" x14ac:dyDescent="0.2">
      <c r="A7" s="35" t="s">
        <v>281</v>
      </c>
      <c r="B7" s="36" t="s">
        <v>282</v>
      </c>
      <c r="C7" s="34">
        <v>3432.6</v>
      </c>
      <c r="D7" s="34">
        <v>84.2</v>
      </c>
      <c r="E7" s="34">
        <v>11801.5</v>
      </c>
      <c r="F7" s="34">
        <v>715.1</v>
      </c>
      <c r="G7" s="34">
        <v>105.6</v>
      </c>
      <c r="H7" s="34">
        <v>61.3</v>
      </c>
      <c r="I7" s="34">
        <v>934.7</v>
      </c>
      <c r="J7" s="34">
        <v>96.1</v>
      </c>
      <c r="K7" s="34">
        <v>87.1</v>
      </c>
      <c r="L7" s="34">
        <v>174.1</v>
      </c>
      <c r="M7" s="34">
        <v>28.8</v>
      </c>
      <c r="N7" s="34">
        <v>23.3</v>
      </c>
      <c r="O7" s="34">
        <v>73.3</v>
      </c>
      <c r="P7" s="34">
        <v>68.8</v>
      </c>
      <c r="Q7" s="34">
        <v>111.8</v>
      </c>
      <c r="R7" s="34">
        <v>8.5</v>
      </c>
      <c r="S7" s="34">
        <v>85.6</v>
      </c>
      <c r="T7" s="34">
        <v>294.2</v>
      </c>
      <c r="U7" s="34">
        <v>784.7</v>
      </c>
      <c r="V7" s="34">
        <v>248.6</v>
      </c>
      <c r="W7" s="34">
        <v>5959</v>
      </c>
      <c r="X7" s="34">
        <v>128.69999999999999</v>
      </c>
      <c r="Y7" s="34">
        <v>29.1</v>
      </c>
      <c r="Z7" s="34">
        <v>44.8</v>
      </c>
      <c r="AA7" s="34">
        <v>48.4</v>
      </c>
      <c r="AB7" s="34">
        <v>74.099999999999994</v>
      </c>
      <c r="AC7" s="34">
        <v>217</v>
      </c>
      <c r="AD7" s="34">
        <v>239.3</v>
      </c>
      <c r="AE7" s="34">
        <v>149.80000000000001</v>
      </c>
      <c r="AF7" s="34">
        <v>375.3</v>
      </c>
      <c r="AG7" s="34">
        <v>128.69999999999999</v>
      </c>
      <c r="AH7" s="34">
        <v>830</v>
      </c>
      <c r="AI7" s="34">
        <v>650.20000000000005</v>
      </c>
      <c r="AJ7" s="34">
        <v>343.5</v>
      </c>
      <c r="AK7" s="34">
        <v>434.7</v>
      </c>
      <c r="AL7" s="34">
        <v>77.7</v>
      </c>
      <c r="AM7" s="14">
        <v>28950.2</v>
      </c>
      <c r="AP7" s="36" t="s">
        <v>282</v>
      </c>
      <c r="AQ7" s="8" t="s">
        <v>55</v>
      </c>
      <c r="AR7" s="8">
        <v>28950.41</v>
      </c>
      <c r="AS7" s="40">
        <v>42065.798999999999</v>
      </c>
      <c r="AT7" s="42">
        <v>0</v>
      </c>
      <c r="AU7" s="8">
        <v>853.9</v>
      </c>
      <c r="AW7" s="15">
        <v>853.9</v>
      </c>
      <c r="AX7" s="44">
        <v>6587.0450000000001</v>
      </c>
      <c r="AY7" s="15">
        <f t="shared" si="0"/>
        <v>78457.153999999995</v>
      </c>
    </row>
    <row r="8" spans="1:51" x14ac:dyDescent="0.2">
      <c r="A8" s="35" t="s">
        <v>283</v>
      </c>
      <c r="B8" s="36" t="s">
        <v>284</v>
      </c>
      <c r="C8" s="34">
        <v>48.9</v>
      </c>
      <c r="D8" s="34">
        <v>7.3</v>
      </c>
      <c r="E8" s="34">
        <v>58.9</v>
      </c>
      <c r="F8" s="34">
        <v>7417.6</v>
      </c>
      <c r="G8" s="34">
        <v>426.7</v>
      </c>
      <c r="H8" s="34">
        <v>8</v>
      </c>
      <c r="I8" s="34">
        <v>78</v>
      </c>
      <c r="J8" s="34">
        <v>15.4</v>
      </c>
      <c r="K8" s="34">
        <v>143.5</v>
      </c>
      <c r="L8" s="34">
        <v>66.099999999999994</v>
      </c>
      <c r="M8" s="34">
        <v>69.599999999999994</v>
      </c>
      <c r="N8" s="34">
        <v>31.9</v>
      </c>
      <c r="O8" s="34">
        <v>74.900000000000006</v>
      </c>
      <c r="P8" s="34">
        <v>315.3</v>
      </c>
      <c r="Q8" s="34">
        <v>364.4</v>
      </c>
      <c r="R8" s="34">
        <v>2.1</v>
      </c>
      <c r="S8" s="34">
        <v>30.5</v>
      </c>
      <c r="T8" s="34">
        <v>299.2</v>
      </c>
      <c r="U8" s="34">
        <v>608.20000000000005</v>
      </c>
      <c r="V8" s="34">
        <v>33.5</v>
      </c>
      <c r="W8" s="34">
        <v>36.299999999999997</v>
      </c>
      <c r="X8" s="34">
        <v>95.3</v>
      </c>
      <c r="Y8" s="34">
        <v>10</v>
      </c>
      <c r="Z8" s="34">
        <v>1.5</v>
      </c>
      <c r="AA8" s="34">
        <v>21.9</v>
      </c>
      <c r="AB8" s="34">
        <v>35.4</v>
      </c>
      <c r="AC8" s="34">
        <v>16.600000000000001</v>
      </c>
      <c r="AD8" s="34">
        <v>7.5</v>
      </c>
      <c r="AE8" s="34">
        <v>13.2</v>
      </c>
      <c r="AF8" s="34">
        <v>35</v>
      </c>
      <c r="AG8" s="34">
        <v>128.19999999999999</v>
      </c>
      <c r="AH8" s="34">
        <v>24.9</v>
      </c>
      <c r="AI8" s="34">
        <v>77.400000000000006</v>
      </c>
      <c r="AJ8" s="34">
        <v>34.6</v>
      </c>
      <c r="AK8" s="34">
        <v>63</v>
      </c>
      <c r="AL8" s="34">
        <v>43.6</v>
      </c>
      <c r="AM8" s="14">
        <v>10744.4</v>
      </c>
      <c r="AP8" s="36" t="s">
        <v>284</v>
      </c>
      <c r="AQ8" s="8" t="s">
        <v>57</v>
      </c>
      <c r="AR8" s="8">
        <v>10741.26</v>
      </c>
      <c r="AS8" s="40">
        <v>20547.723000000002</v>
      </c>
      <c r="AT8" s="42">
        <v>0</v>
      </c>
      <c r="AU8" s="8">
        <v>800.67</v>
      </c>
      <c r="AW8" s="15">
        <v>800.67</v>
      </c>
      <c r="AX8" s="44">
        <v>4166.6379999999999</v>
      </c>
      <c r="AY8" s="15">
        <f t="shared" si="0"/>
        <v>36256.290999999997</v>
      </c>
    </row>
    <row r="9" spans="1:51" x14ac:dyDescent="0.2">
      <c r="A9" s="35" t="s">
        <v>285</v>
      </c>
      <c r="B9" s="36" t="s">
        <v>286</v>
      </c>
      <c r="C9" s="34">
        <v>215.9</v>
      </c>
      <c r="D9" s="34">
        <v>92.2</v>
      </c>
      <c r="E9" s="34">
        <v>568.79999999999995</v>
      </c>
      <c r="F9" s="34">
        <v>379.6</v>
      </c>
      <c r="G9" s="34">
        <v>3728.9</v>
      </c>
      <c r="H9" s="34">
        <v>12.5</v>
      </c>
      <c r="I9" s="34">
        <v>227.6</v>
      </c>
      <c r="J9" s="34">
        <v>87.2</v>
      </c>
      <c r="K9" s="34">
        <v>440.2</v>
      </c>
      <c r="L9" s="34">
        <v>141.69999999999999</v>
      </c>
      <c r="M9" s="34">
        <v>127</v>
      </c>
      <c r="N9" s="34">
        <v>82.7</v>
      </c>
      <c r="O9" s="34">
        <v>133.69999999999999</v>
      </c>
      <c r="P9" s="34">
        <v>372.4</v>
      </c>
      <c r="Q9" s="34">
        <v>756.5</v>
      </c>
      <c r="R9" s="34">
        <v>5.5</v>
      </c>
      <c r="S9" s="34">
        <v>161.19999999999999</v>
      </c>
      <c r="T9" s="34">
        <v>2056.3000000000002</v>
      </c>
      <c r="U9" s="34">
        <v>1240.5</v>
      </c>
      <c r="V9" s="34">
        <v>110.8</v>
      </c>
      <c r="W9" s="34">
        <v>43.3</v>
      </c>
      <c r="X9" s="34">
        <v>2043.1</v>
      </c>
      <c r="Y9" s="34">
        <v>81.3</v>
      </c>
      <c r="Z9" s="34">
        <v>54.8</v>
      </c>
      <c r="AA9" s="34">
        <v>499.4</v>
      </c>
      <c r="AB9" s="34">
        <v>239.7</v>
      </c>
      <c r="AC9" s="34">
        <v>568.79999999999995</v>
      </c>
      <c r="AD9" s="34">
        <v>125.7</v>
      </c>
      <c r="AE9" s="34">
        <v>66.5</v>
      </c>
      <c r="AF9" s="34">
        <v>511.2</v>
      </c>
      <c r="AG9" s="34">
        <v>407.4</v>
      </c>
      <c r="AH9" s="34">
        <v>162.1</v>
      </c>
      <c r="AI9" s="34">
        <v>39.6</v>
      </c>
      <c r="AJ9" s="34">
        <v>143.30000000000001</v>
      </c>
      <c r="AK9" s="34">
        <v>198.2</v>
      </c>
      <c r="AL9" s="34">
        <v>90</v>
      </c>
      <c r="AM9" s="14">
        <v>16215.6</v>
      </c>
      <c r="AP9" s="36" t="s">
        <v>286</v>
      </c>
      <c r="AQ9" s="8" t="s">
        <v>59</v>
      </c>
      <c r="AR9" s="8">
        <v>16214.74</v>
      </c>
      <c r="AS9" s="40">
        <v>1874.8630000000001</v>
      </c>
      <c r="AT9" s="42">
        <v>0</v>
      </c>
      <c r="AU9" s="8">
        <v>281.20999999999998</v>
      </c>
      <c r="AW9" s="15">
        <v>281.20999999999998</v>
      </c>
      <c r="AX9" s="44">
        <v>1754.989</v>
      </c>
      <c r="AY9" s="15">
        <f t="shared" si="0"/>
        <v>20125.802</v>
      </c>
    </row>
    <row r="10" spans="1:51" x14ac:dyDescent="0.2">
      <c r="A10" s="35" t="s">
        <v>287</v>
      </c>
      <c r="B10" s="36" t="s">
        <v>288</v>
      </c>
      <c r="C10" s="34">
        <v>1633</v>
      </c>
      <c r="D10" s="34">
        <v>256.60000000000002</v>
      </c>
      <c r="E10" s="34">
        <v>374.3</v>
      </c>
      <c r="F10" s="34">
        <v>209.7</v>
      </c>
      <c r="G10" s="34">
        <v>201.8</v>
      </c>
      <c r="H10" s="34">
        <v>2143.1</v>
      </c>
      <c r="I10" s="34">
        <v>3742.2</v>
      </c>
      <c r="J10" s="34">
        <v>23.8</v>
      </c>
      <c r="K10" s="34">
        <v>317.10000000000002</v>
      </c>
      <c r="L10" s="34">
        <v>651.20000000000005</v>
      </c>
      <c r="M10" s="34">
        <v>83.6</v>
      </c>
      <c r="N10" s="34">
        <v>59.9</v>
      </c>
      <c r="O10" s="34">
        <v>217.2</v>
      </c>
      <c r="P10" s="34">
        <v>214.2</v>
      </c>
      <c r="Q10" s="34">
        <v>221.3</v>
      </c>
      <c r="R10" s="34">
        <v>165.2</v>
      </c>
      <c r="S10" s="34">
        <v>282.3</v>
      </c>
      <c r="T10" s="34">
        <v>1907.8</v>
      </c>
      <c r="U10" s="34">
        <v>2246.9</v>
      </c>
      <c r="V10" s="34">
        <v>6309.5</v>
      </c>
      <c r="W10" s="34">
        <v>51.4</v>
      </c>
      <c r="X10" s="34">
        <v>129.69999999999999</v>
      </c>
      <c r="Y10" s="34">
        <v>144.6</v>
      </c>
      <c r="Z10" s="34">
        <v>68.3</v>
      </c>
      <c r="AA10" s="34">
        <v>335.6</v>
      </c>
      <c r="AB10" s="34">
        <v>40.4</v>
      </c>
      <c r="AC10" s="34">
        <v>244.5</v>
      </c>
      <c r="AD10" s="34">
        <v>49.9</v>
      </c>
      <c r="AE10" s="34">
        <v>169.6</v>
      </c>
      <c r="AF10" s="34">
        <v>468.9</v>
      </c>
      <c r="AG10" s="34">
        <v>600.6</v>
      </c>
      <c r="AH10" s="34">
        <v>99.9</v>
      </c>
      <c r="AI10" s="34">
        <v>102.4</v>
      </c>
      <c r="AJ10" s="34">
        <v>93.1</v>
      </c>
      <c r="AK10" s="34">
        <v>208.9</v>
      </c>
      <c r="AL10" s="34">
        <v>77.7</v>
      </c>
      <c r="AM10" s="14">
        <v>24146.2</v>
      </c>
      <c r="AP10" s="36" t="s">
        <v>288</v>
      </c>
      <c r="AQ10" s="8" t="s">
        <v>61</v>
      </c>
      <c r="AR10" s="8">
        <v>24147.11</v>
      </c>
      <c r="AS10" s="40">
        <v>15891.054</v>
      </c>
      <c r="AT10" s="42">
        <v>0</v>
      </c>
      <c r="AU10" s="8">
        <v>1958.18</v>
      </c>
      <c r="AW10" s="15">
        <v>1958.18</v>
      </c>
      <c r="AX10" s="44">
        <v>2770.9459999999999</v>
      </c>
      <c r="AY10" s="15">
        <f t="shared" si="0"/>
        <v>44767.290000000008</v>
      </c>
    </row>
    <row r="11" spans="1:51" x14ac:dyDescent="0.2">
      <c r="A11" s="35" t="s">
        <v>289</v>
      </c>
      <c r="B11" s="36" t="s">
        <v>290</v>
      </c>
      <c r="C11" s="34">
        <v>3581.2</v>
      </c>
      <c r="D11" s="34">
        <v>184.2</v>
      </c>
      <c r="E11" s="34">
        <v>443.1</v>
      </c>
      <c r="F11" s="34">
        <v>1363.8</v>
      </c>
      <c r="G11" s="34">
        <v>913.1</v>
      </c>
      <c r="H11" s="34">
        <v>553.1</v>
      </c>
      <c r="I11" s="34">
        <v>5074.8</v>
      </c>
      <c r="J11" s="34">
        <v>411.6</v>
      </c>
      <c r="K11" s="34">
        <v>3880.2</v>
      </c>
      <c r="L11" s="34">
        <v>1102.5</v>
      </c>
      <c r="M11" s="34">
        <v>105.5</v>
      </c>
      <c r="N11" s="34">
        <v>231.3</v>
      </c>
      <c r="O11" s="34">
        <v>398.7</v>
      </c>
      <c r="P11" s="34">
        <v>525.4</v>
      </c>
      <c r="Q11" s="34">
        <v>547.20000000000005</v>
      </c>
      <c r="R11" s="34">
        <v>436.3</v>
      </c>
      <c r="S11" s="34">
        <v>123.8</v>
      </c>
      <c r="T11" s="34">
        <v>1249.0999999999999</v>
      </c>
      <c r="U11" s="34">
        <v>513.1</v>
      </c>
      <c r="V11" s="34">
        <v>78.400000000000006</v>
      </c>
      <c r="W11" s="34">
        <v>60.4</v>
      </c>
      <c r="X11" s="34">
        <v>186.6</v>
      </c>
      <c r="Y11" s="34">
        <v>9.6</v>
      </c>
      <c r="Z11" s="34">
        <v>29.9</v>
      </c>
      <c r="AA11" s="34">
        <v>16.100000000000001</v>
      </c>
      <c r="AB11" s="34">
        <v>248.3</v>
      </c>
      <c r="AC11" s="34">
        <v>73.8</v>
      </c>
      <c r="AD11" s="34">
        <v>99</v>
      </c>
      <c r="AE11" s="34">
        <v>58.5</v>
      </c>
      <c r="AF11" s="34">
        <v>167.9</v>
      </c>
      <c r="AG11" s="34">
        <v>90.4</v>
      </c>
      <c r="AH11" s="34">
        <v>58.3</v>
      </c>
      <c r="AI11" s="34">
        <v>113.6</v>
      </c>
      <c r="AJ11" s="34">
        <v>32.700000000000003</v>
      </c>
      <c r="AK11" s="34">
        <v>81.099999999999994</v>
      </c>
      <c r="AL11" s="34">
        <v>66.900000000000006</v>
      </c>
      <c r="AM11" s="14">
        <v>23109.5</v>
      </c>
      <c r="AP11" s="36" t="s">
        <v>290</v>
      </c>
      <c r="AQ11" s="8" t="s">
        <v>63</v>
      </c>
      <c r="AR11" s="8">
        <v>23106.54</v>
      </c>
      <c r="AS11" s="40">
        <v>4215.942</v>
      </c>
      <c r="AT11" s="42">
        <v>0</v>
      </c>
      <c r="AU11" s="8">
        <v>88.55</v>
      </c>
      <c r="AW11" s="15">
        <v>88.55</v>
      </c>
      <c r="AX11" s="44">
        <v>7502.2190000000001</v>
      </c>
      <c r="AY11" s="15">
        <f t="shared" si="0"/>
        <v>34913.250999999997</v>
      </c>
    </row>
    <row r="12" spans="1:51" x14ac:dyDescent="0.2">
      <c r="A12" s="35" t="s">
        <v>291</v>
      </c>
      <c r="B12" s="36" t="s">
        <v>292</v>
      </c>
      <c r="C12" s="34">
        <v>360.2</v>
      </c>
      <c r="D12" s="34">
        <v>0</v>
      </c>
      <c r="E12" s="34">
        <v>49.9</v>
      </c>
      <c r="F12" s="34">
        <v>6.6</v>
      </c>
      <c r="G12" s="34">
        <v>0.7</v>
      </c>
      <c r="H12" s="34">
        <v>1.4</v>
      </c>
      <c r="I12" s="34">
        <v>91.8</v>
      </c>
      <c r="J12" s="34">
        <v>649.1</v>
      </c>
      <c r="K12" s="34">
        <v>5.5</v>
      </c>
      <c r="L12" s="34">
        <v>1.1000000000000001</v>
      </c>
      <c r="M12" s="34">
        <v>0.6</v>
      </c>
      <c r="N12" s="34">
        <v>0.3</v>
      </c>
      <c r="O12" s="34">
        <v>0.9</v>
      </c>
      <c r="P12" s="34">
        <v>1</v>
      </c>
      <c r="Q12" s="34">
        <v>10.9</v>
      </c>
      <c r="R12" s="34">
        <v>0.5</v>
      </c>
      <c r="S12" s="34">
        <v>2</v>
      </c>
      <c r="T12" s="34">
        <v>2.7</v>
      </c>
      <c r="U12" s="34">
        <v>14.8</v>
      </c>
      <c r="V12" s="34">
        <v>4.9000000000000004</v>
      </c>
      <c r="W12" s="34">
        <v>0.4</v>
      </c>
      <c r="X12" s="34">
        <v>0.1</v>
      </c>
      <c r="Y12" s="34">
        <v>0.2</v>
      </c>
      <c r="Z12" s="34">
        <v>1</v>
      </c>
      <c r="AA12" s="34">
        <v>7.2</v>
      </c>
      <c r="AB12" s="34">
        <v>0.2</v>
      </c>
      <c r="AC12" s="34">
        <v>5.2</v>
      </c>
      <c r="AD12" s="34">
        <v>4.3</v>
      </c>
      <c r="AE12" s="34">
        <v>96.7</v>
      </c>
      <c r="AF12" s="34">
        <v>28.6</v>
      </c>
      <c r="AG12" s="34">
        <v>2.8</v>
      </c>
      <c r="AH12" s="34">
        <v>3.9</v>
      </c>
      <c r="AI12" s="34">
        <v>1027.7</v>
      </c>
      <c r="AJ12" s="34">
        <v>146.80000000000001</v>
      </c>
      <c r="AK12" s="34">
        <v>1.9</v>
      </c>
      <c r="AL12" s="34">
        <v>4.8</v>
      </c>
      <c r="AM12" s="14">
        <v>2536.6999999999998</v>
      </c>
      <c r="AP12" s="36" t="s">
        <v>292</v>
      </c>
      <c r="AQ12" s="8" t="s">
        <v>65</v>
      </c>
      <c r="AR12" s="8">
        <v>2535.81</v>
      </c>
      <c r="AS12" s="40">
        <v>2087.549</v>
      </c>
      <c r="AT12" s="42">
        <v>0</v>
      </c>
      <c r="AU12" s="8">
        <v>263.5</v>
      </c>
      <c r="AW12" s="15">
        <v>263.5</v>
      </c>
      <c r="AX12" s="44">
        <v>812.56500000000005</v>
      </c>
      <c r="AY12" s="15">
        <f t="shared" si="0"/>
        <v>5699.4240000000009</v>
      </c>
    </row>
    <row r="13" spans="1:51" x14ac:dyDescent="0.2">
      <c r="A13" s="35" t="s">
        <v>293</v>
      </c>
      <c r="B13" s="36" t="s">
        <v>294</v>
      </c>
      <c r="C13" s="34">
        <v>338.9</v>
      </c>
      <c r="D13" s="34">
        <v>392.7</v>
      </c>
      <c r="E13" s="34">
        <v>826.6</v>
      </c>
      <c r="F13" s="34">
        <v>481.8</v>
      </c>
      <c r="G13" s="34">
        <v>275.89999999999998</v>
      </c>
      <c r="H13" s="34">
        <v>340.9</v>
      </c>
      <c r="I13" s="34">
        <v>604.5</v>
      </c>
      <c r="J13" s="34">
        <v>83</v>
      </c>
      <c r="K13" s="34">
        <v>2962.5</v>
      </c>
      <c r="L13" s="34">
        <v>749.3</v>
      </c>
      <c r="M13" s="34">
        <v>559.1</v>
      </c>
      <c r="N13" s="34">
        <v>410.2</v>
      </c>
      <c r="O13" s="34">
        <v>900.9</v>
      </c>
      <c r="P13" s="34">
        <v>1612.7</v>
      </c>
      <c r="Q13" s="34">
        <v>1046.0999999999999</v>
      </c>
      <c r="R13" s="34">
        <v>37.6</v>
      </c>
      <c r="S13" s="34">
        <v>232.4</v>
      </c>
      <c r="T13" s="34">
        <v>8894.6</v>
      </c>
      <c r="U13" s="34">
        <v>1349.2</v>
      </c>
      <c r="V13" s="34">
        <v>213.5</v>
      </c>
      <c r="W13" s="34">
        <v>27</v>
      </c>
      <c r="X13" s="34">
        <v>112.8</v>
      </c>
      <c r="Y13" s="34">
        <v>34.700000000000003</v>
      </c>
      <c r="Z13" s="34">
        <v>22.2</v>
      </c>
      <c r="AA13" s="34">
        <v>32</v>
      </c>
      <c r="AB13" s="34">
        <v>72.2</v>
      </c>
      <c r="AC13" s="34">
        <v>156.6</v>
      </c>
      <c r="AD13" s="34">
        <v>61.4</v>
      </c>
      <c r="AE13" s="34">
        <v>63.6</v>
      </c>
      <c r="AF13" s="34">
        <v>225.8</v>
      </c>
      <c r="AG13" s="34">
        <v>11.4</v>
      </c>
      <c r="AH13" s="34">
        <v>37</v>
      </c>
      <c r="AI13" s="34">
        <v>118.7</v>
      </c>
      <c r="AJ13" s="34">
        <v>38.200000000000003</v>
      </c>
      <c r="AK13" s="34">
        <v>29.3</v>
      </c>
      <c r="AL13" s="34">
        <v>92.5</v>
      </c>
      <c r="AM13" s="14">
        <v>23447.8</v>
      </c>
      <c r="AP13" s="36" t="s">
        <v>294</v>
      </c>
      <c r="AQ13" s="8" t="s">
        <v>67</v>
      </c>
      <c r="AR13" s="8">
        <v>23444.2</v>
      </c>
      <c r="AS13" s="40">
        <v>2939.5770000000002</v>
      </c>
      <c r="AT13" s="42">
        <v>0</v>
      </c>
      <c r="AU13" s="8">
        <v>127.69</v>
      </c>
      <c r="AW13" s="15">
        <v>127.69</v>
      </c>
      <c r="AX13" s="44">
        <v>3899.3510000000001</v>
      </c>
      <c r="AY13" s="15">
        <f t="shared" si="0"/>
        <v>30410.817999999999</v>
      </c>
    </row>
    <row r="14" spans="1:51" x14ac:dyDescent="0.2">
      <c r="A14" s="35" t="s">
        <v>295</v>
      </c>
      <c r="B14" s="36" t="s">
        <v>296</v>
      </c>
      <c r="C14" s="34">
        <v>178.6</v>
      </c>
      <c r="D14" s="34">
        <v>142.30000000000001</v>
      </c>
      <c r="E14" s="34">
        <v>304.8</v>
      </c>
      <c r="F14" s="34">
        <v>268.60000000000002</v>
      </c>
      <c r="G14" s="34">
        <v>213.3</v>
      </c>
      <c r="H14" s="34">
        <v>383.6</v>
      </c>
      <c r="I14" s="34">
        <v>337</v>
      </c>
      <c r="J14" s="34">
        <v>45</v>
      </c>
      <c r="K14" s="34">
        <v>556.29999999999995</v>
      </c>
      <c r="L14" s="34">
        <v>10168.700000000001</v>
      </c>
      <c r="M14" s="34">
        <v>695.5</v>
      </c>
      <c r="N14" s="34">
        <v>1058.9000000000001</v>
      </c>
      <c r="O14" s="34">
        <v>3006.7</v>
      </c>
      <c r="P14" s="34">
        <v>3104.5</v>
      </c>
      <c r="Q14" s="34">
        <v>2206.8000000000002</v>
      </c>
      <c r="R14" s="34">
        <v>46.9</v>
      </c>
      <c r="S14" s="34">
        <v>906.2</v>
      </c>
      <c r="T14" s="34">
        <v>6028.9</v>
      </c>
      <c r="U14" s="34">
        <v>292.8</v>
      </c>
      <c r="V14" s="34">
        <v>118.8</v>
      </c>
      <c r="W14" s="34">
        <v>21.6</v>
      </c>
      <c r="X14" s="34">
        <v>37.799999999999997</v>
      </c>
      <c r="Y14" s="34">
        <v>22</v>
      </c>
      <c r="Z14" s="34">
        <v>15.6</v>
      </c>
      <c r="AA14" s="34">
        <v>2.6</v>
      </c>
      <c r="AB14" s="34">
        <v>112</v>
      </c>
      <c r="AC14" s="34">
        <v>45.3</v>
      </c>
      <c r="AD14" s="34">
        <v>18.399999999999999</v>
      </c>
      <c r="AE14" s="34">
        <v>19.3</v>
      </c>
      <c r="AF14" s="34">
        <v>213.4</v>
      </c>
      <c r="AG14" s="34">
        <v>289.60000000000002</v>
      </c>
      <c r="AH14" s="34">
        <v>7.5</v>
      </c>
      <c r="AI14" s="34">
        <v>40.700000000000003</v>
      </c>
      <c r="AJ14" s="34">
        <v>42.8</v>
      </c>
      <c r="AK14" s="34">
        <v>23.7</v>
      </c>
      <c r="AL14" s="34">
        <v>115.3</v>
      </c>
      <c r="AM14" s="14">
        <v>31091.8</v>
      </c>
      <c r="AP14" s="36" t="s">
        <v>296</v>
      </c>
      <c r="AQ14" s="8" t="s">
        <v>69</v>
      </c>
      <c r="AR14" s="8">
        <v>31091.24</v>
      </c>
      <c r="AS14" s="40">
        <v>1520.193</v>
      </c>
      <c r="AT14" s="42">
        <v>1939.2550000000001</v>
      </c>
      <c r="AU14" s="8">
        <v>170.94</v>
      </c>
      <c r="AV14" s="8">
        <v>192.74</v>
      </c>
      <c r="AW14" s="15">
        <v>2302.9349999999999</v>
      </c>
      <c r="AX14" s="44">
        <v>10099.398999999999</v>
      </c>
      <c r="AY14" s="15">
        <f t="shared" si="0"/>
        <v>45013.767</v>
      </c>
    </row>
    <row r="15" spans="1:51" x14ac:dyDescent="0.2">
      <c r="A15" s="35" t="s">
        <v>297</v>
      </c>
      <c r="B15" s="36" t="s">
        <v>298</v>
      </c>
      <c r="C15" s="34">
        <v>0</v>
      </c>
      <c r="D15" s="34">
        <v>28.1</v>
      </c>
      <c r="E15" s="34">
        <v>29.5</v>
      </c>
      <c r="F15" s="34">
        <v>37.9</v>
      </c>
      <c r="G15" s="34">
        <v>74</v>
      </c>
      <c r="H15" s="34">
        <v>73.5</v>
      </c>
      <c r="I15" s="34">
        <v>57.2</v>
      </c>
      <c r="J15" s="34">
        <v>2.8</v>
      </c>
      <c r="K15" s="34">
        <v>136.19999999999999</v>
      </c>
      <c r="L15" s="34">
        <v>431.1</v>
      </c>
      <c r="M15" s="34">
        <v>4031.3</v>
      </c>
      <c r="N15" s="34">
        <v>984</v>
      </c>
      <c r="O15" s="34">
        <v>1084.0999999999999</v>
      </c>
      <c r="P15" s="34">
        <v>1588.7</v>
      </c>
      <c r="Q15" s="34">
        <v>956.5</v>
      </c>
      <c r="R15" s="34">
        <v>41.4</v>
      </c>
      <c r="S15" s="34">
        <v>50.5</v>
      </c>
      <c r="T15" s="34">
        <v>1017.6</v>
      </c>
      <c r="U15" s="34">
        <v>622.5</v>
      </c>
      <c r="V15" s="34">
        <v>111.3</v>
      </c>
      <c r="W15" s="34">
        <v>14.5</v>
      </c>
      <c r="X15" s="34">
        <v>58.5</v>
      </c>
      <c r="Y15" s="34">
        <v>160.4</v>
      </c>
      <c r="Z15" s="34">
        <v>265.5</v>
      </c>
      <c r="AA15" s="34">
        <v>114.4</v>
      </c>
      <c r="AB15" s="34">
        <v>19.8</v>
      </c>
      <c r="AC15" s="34">
        <v>204.1</v>
      </c>
      <c r="AD15" s="34">
        <v>360.9</v>
      </c>
      <c r="AE15" s="34">
        <v>68.8</v>
      </c>
      <c r="AF15" s="34">
        <v>355</v>
      </c>
      <c r="AG15" s="34">
        <v>235</v>
      </c>
      <c r="AH15" s="34">
        <v>68.400000000000006</v>
      </c>
      <c r="AI15" s="34">
        <v>291.60000000000002</v>
      </c>
      <c r="AJ15" s="34">
        <v>87.5</v>
      </c>
      <c r="AK15" s="34">
        <v>150</v>
      </c>
      <c r="AL15" s="34">
        <v>506.7</v>
      </c>
      <c r="AM15" s="14">
        <v>14319.3</v>
      </c>
      <c r="AP15" s="36" t="s">
        <v>298</v>
      </c>
      <c r="AQ15" s="8" t="s">
        <v>71</v>
      </c>
      <c r="AR15" s="8">
        <v>14318.65</v>
      </c>
      <c r="AS15" s="40">
        <v>3633.9490000000001</v>
      </c>
      <c r="AT15" s="42">
        <v>2208.7550000000001</v>
      </c>
      <c r="AU15" s="8">
        <v>367.02</v>
      </c>
      <c r="AW15" s="15">
        <v>2575.7750000000001</v>
      </c>
      <c r="AX15" s="44">
        <v>4515.5709999999999</v>
      </c>
      <c r="AY15" s="15">
        <f t="shared" si="0"/>
        <v>25043.945</v>
      </c>
    </row>
    <row r="16" spans="1:51" x14ac:dyDescent="0.2">
      <c r="A16" s="35" t="s">
        <v>299</v>
      </c>
      <c r="B16" s="36" t="s">
        <v>300</v>
      </c>
      <c r="C16" s="34">
        <v>13.1</v>
      </c>
      <c r="D16" s="34">
        <v>23.8</v>
      </c>
      <c r="E16" s="34">
        <v>49.1</v>
      </c>
      <c r="F16" s="34">
        <v>42.5</v>
      </c>
      <c r="G16" s="34">
        <v>91.7</v>
      </c>
      <c r="H16" s="34">
        <v>68.3</v>
      </c>
      <c r="I16" s="34">
        <v>75.3</v>
      </c>
      <c r="J16" s="34">
        <v>3.7</v>
      </c>
      <c r="K16" s="34">
        <v>77.3</v>
      </c>
      <c r="L16" s="34">
        <v>529</v>
      </c>
      <c r="M16" s="34">
        <v>573</v>
      </c>
      <c r="N16" s="34">
        <v>626.5</v>
      </c>
      <c r="O16" s="34">
        <v>604.4</v>
      </c>
      <c r="P16" s="34">
        <v>526.29999999999995</v>
      </c>
      <c r="Q16" s="34">
        <v>334.6</v>
      </c>
      <c r="R16" s="34">
        <v>36.9</v>
      </c>
      <c r="S16" s="34">
        <v>52.7</v>
      </c>
      <c r="T16" s="34">
        <v>1405.5</v>
      </c>
      <c r="U16" s="34">
        <v>430</v>
      </c>
      <c r="V16" s="34">
        <v>75.7</v>
      </c>
      <c r="W16" s="34">
        <v>16.399999999999999</v>
      </c>
      <c r="X16" s="34">
        <v>18.100000000000001</v>
      </c>
      <c r="Y16" s="34">
        <v>61.7</v>
      </c>
      <c r="Z16" s="34">
        <v>63.3</v>
      </c>
      <c r="AA16" s="34">
        <v>16.100000000000001</v>
      </c>
      <c r="AB16" s="34">
        <v>163.80000000000001</v>
      </c>
      <c r="AC16" s="34">
        <v>130.5</v>
      </c>
      <c r="AD16" s="34">
        <v>67.5</v>
      </c>
      <c r="AE16" s="34">
        <v>15.5</v>
      </c>
      <c r="AF16" s="34">
        <v>124.3</v>
      </c>
      <c r="AG16" s="34">
        <v>19.3</v>
      </c>
      <c r="AH16" s="34">
        <v>5.0999999999999996</v>
      </c>
      <c r="AI16" s="34">
        <v>7.7</v>
      </c>
      <c r="AJ16" s="34">
        <v>2.6</v>
      </c>
      <c r="AK16" s="34">
        <v>18.899999999999999</v>
      </c>
      <c r="AL16" s="34">
        <v>77.7</v>
      </c>
      <c r="AM16" s="14">
        <v>6447.9</v>
      </c>
      <c r="AP16" s="36" t="s">
        <v>300</v>
      </c>
      <c r="AQ16" s="8" t="s">
        <v>73</v>
      </c>
      <c r="AR16" s="8">
        <v>6447.09</v>
      </c>
      <c r="AS16" s="40">
        <v>3768.712</v>
      </c>
      <c r="AT16" s="42">
        <v>1023.311</v>
      </c>
      <c r="AU16" s="8">
        <v>88.65</v>
      </c>
      <c r="AW16" s="15">
        <v>1111.961</v>
      </c>
      <c r="AX16" s="44">
        <v>2268.4229999999998</v>
      </c>
      <c r="AY16" s="15">
        <f t="shared" si="0"/>
        <v>13596.185999999998</v>
      </c>
    </row>
    <row r="17" spans="1:51" x14ac:dyDescent="0.2">
      <c r="A17" s="35" t="s">
        <v>301</v>
      </c>
      <c r="B17" s="36" t="s">
        <v>302</v>
      </c>
      <c r="C17" s="34">
        <v>101.5</v>
      </c>
      <c r="D17" s="34">
        <v>472.5</v>
      </c>
      <c r="E17" s="34">
        <v>297.10000000000002</v>
      </c>
      <c r="F17" s="34">
        <v>235.6</v>
      </c>
      <c r="G17" s="34">
        <v>142.4</v>
      </c>
      <c r="H17" s="34">
        <v>161.9</v>
      </c>
      <c r="I17" s="34">
        <v>129.9</v>
      </c>
      <c r="J17" s="34">
        <v>9.3000000000000007</v>
      </c>
      <c r="K17" s="34">
        <v>305.7</v>
      </c>
      <c r="L17" s="34">
        <v>898.6</v>
      </c>
      <c r="M17" s="34">
        <v>393.4</v>
      </c>
      <c r="N17" s="34">
        <v>198.3</v>
      </c>
      <c r="O17" s="34">
        <v>2687</v>
      </c>
      <c r="P17" s="34">
        <v>1912.5</v>
      </c>
      <c r="Q17" s="34">
        <v>1872.9</v>
      </c>
      <c r="R17" s="34">
        <v>128.5</v>
      </c>
      <c r="S17" s="34">
        <v>397.8</v>
      </c>
      <c r="T17" s="34">
        <v>2502.5</v>
      </c>
      <c r="U17" s="34">
        <v>1025.0999999999999</v>
      </c>
      <c r="V17" s="34">
        <v>176.9</v>
      </c>
      <c r="W17" s="34">
        <v>18.100000000000001</v>
      </c>
      <c r="X17" s="34">
        <v>48.7</v>
      </c>
      <c r="Y17" s="34">
        <v>15.5</v>
      </c>
      <c r="Z17" s="34">
        <v>16.600000000000001</v>
      </c>
      <c r="AA17" s="34">
        <v>17</v>
      </c>
      <c r="AB17" s="34">
        <v>13.5</v>
      </c>
      <c r="AC17" s="34">
        <v>106.3</v>
      </c>
      <c r="AD17" s="34">
        <v>36.4</v>
      </c>
      <c r="AE17" s="34">
        <v>31.5</v>
      </c>
      <c r="AF17" s="34">
        <v>197.8</v>
      </c>
      <c r="AG17" s="34">
        <v>149.69999999999999</v>
      </c>
      <c r="AH17" s="34">
        <v>25.2</v>
      </c>
      <c r="AI17" s="34">
        <v>35.299999999999997</v>
      </c>
      <c r="AJ17" s="34">
        <v>75.2</v>
      </c>
      <c r="AK17" s="34">
        <v>48.9</v>
      </c>
      <c r="AL17" s="34">
        <v>101</v>
      </c>
      <c r="AM17" s="14">
        <v>14986.1</v>
      </c>
      <c r="AP17" s="36" t="s">
        <v>302</v>
      </c>
      <c r="AQ17" s="8" t="s">
        <v>75</v>
      </c>
      <c r="AR17" s="8">
        <v>14985.85</v>
      </c>
      <c r="AS17" s="40">
        <v>771.11599999999999</v>
      </c>
      <c r="AT17" s="42">
        <v>8011.1540000000005</v>
      </c>
      <c r="AU17" s="8">
        <v>339.23</v>
      </c>
      <c r="AW17" s="15">
        <v>8350.384</v>
      </c>
      <c r="AX17" s="44">
        <v>8403.607</v>
      </c>
      <c r="AY17" s="15">
        <f t="shared" si="0"/>
        <v>32510.956999999999</v>
      </c>
    </row>
    <row r="18" spans="1:51" x14ac:dyDescent="0.2">
      <c r="A18" s="35" t="s">
        <v>303</v>
      </c>
      <c r="B18" s="36" t="s">
        <v>304</v>
      </c>
      <c r="C18" s="34">
        <v>38.9</v>
      </c>
      <c r="D18" s="34">
        <v>2.8</v>
      </c>
      <c r="E18" s="34">
        <v>14.7</v>
      </c>
      <c r="F18" s="34">
        <v>17.7</v>
      </c>
      <c r="G18" s="34">
        <v>17.899999999999999</v>
      </c>
      <c r="H18" s="34">
        <v>13.9</v>
      </c>
      <c r="I18" s="34">
        <v>11.6</v>
      </c>
      <c r="J18" s="34">
        <v>0.2</v>
      </c>
      <c r="K18" s="34">
        <v>16.899999999999999</v>
      </c>
      <c r="L18" s="34">
        <v>69.400000000000006</v>
      </c>
      <c r="M18" s="34">
        <v>13.7</v>
      </c>
      <c r="N18" s="34">
        <v>5.4</v>
      </c>
      <c r="O18" s="34">
        <v>244.3</v>
      </c>
      <c r="P18" s="34">
        <v>3176.7</v>
      </c>
      <c r="Q18" s="34">
        <v>127.5</v>
      </c>
      <c r="R18" s="34">
        <v>3.3</v>
      </c>
      <c r="S18" s="34">
        <v>54.7</v>
      </c>
      <c r="T18" s="34">
        <v>36.700000000000003</v>
      </c>
      <c r="U18" s="34">
        <v>867.3</v>
      </c>
      <c r="V18" s="34">
        <v>803.5</v>
      </c>
      <c r="W18" s="34">
        <v>8.6999999999999993</v>
      </c>
      <c r="X18" s="34">
        <v>23.2</v>
      </c>
      <c r="Y18" s="34">
        <v>4.8</v>
      </c>
      <c r="Z18" s="34">
        <v>3.3</v>
      </c>
      <c r="AA18" s="34">
        <v>15.1</v>
      </c>
      <c r="AB18" s="34">
        <v>4.2</v>
      </c>
      <c r="AC18" s="34">
        <v>17.899999999999999</v>
      </c>
      <c r="AD18" s="34">
        <v>190.8</v>
      </c>
      <c r="AE18" s="34">
        <v>9.6</v>
      </c>
      <c r="AF18" s="34">
        <v>64.7</v>
      </c>
      <c r="AG18" s="34">
        <v>288.89999999999998</v>
      </c>
      <c r="AH18" s="34">
        <v>5</v>
      </c>
      <c r="AI18" s="34">
        <v>20.3</v>
      </c>
      <c r="AJ18" s="34">
        <v>32.4</v>
      </c>
      <c r="AK18" s="34">
        <v>24.1</v>
      </c>
      <c r="AL18" s="34">
        <v>43.3</v>
      </c>
      <c r="AM18" s="14">
        <v>6293.4</v>
      </c>
      <c r="AP18" s="36" t="s">
        <v>304</v>
      </c>
      <c r="AQ18" s="8" t="s">
        <v>77</v>
      </c>
      <c r="AR18" s="8">
        <v>6286.79</v>
      </c>
      <c r="AS18" s="40">
        <v>16070.295</v>
      </c>
      <c r="AT18" s="42">
        <v>7476.1319999999996</v>
      </c>
      <c r="AU18" s="8">
        <v>354.1</v>
      </c>
      <c r="AW18" s="15">
        <v>7830.232</v>
      </c>
      <c r="AX18" s="44">
        <v>12148.392</v>
      </c>
      <c r="AY18" s="15">
        <f t="shared" si="0"/>
        <v>42335.709000000003</v>
      </c>
    </row>
    <row r="19" spans="1:51" x14ac:dyDescent="0.2">
      <c r="A19" s="35" t="s">
        <v>305</v>
      </c>
      <c r="B19" s="36" t="s">
        <v>306</v>
      </c>
      <c r="C19" s="34">
        <v>753.4</v>
      </c>
      <c r="D19" s="34">
        <v>114.6</v>
      </c>
      <c r="E19" s="34">
        <v>100.7</v>
      </c>
      <c r="F19" s="34">
        <v>41.6</v>
      </c>
      <c r="G19" s="34">
        <v>117.1</v>
      </c>
      <c r="H19" s="34">
        <v>38.700000000000003</v>
      </c>
      <c r="I19" s="34">
        <v>74.900000000000006</v>
      </c>
      <c r="J19" s="34">
        <v>13</v>
      </c>
      <c r="K19" s="34">
        <v>56.5</v>
      </c>
      <c r="L19" s="34">
        <v>312.7</v>
      </c>
      <c r="M19" s="34">
        <v>312.60000000000002</v>
      </c>
      <c r="N19" s="34">
        <v>79</v>
      </c>
      <c r="O19" s="34">
        <v>433</v>
      </c>
      <c r="P19" s="34">
        <v>1063</v>
      </c>
      <c r="Q19" s="34">
        <v>3467.8</v>
      </c>
      <c r="R19" s="34">
        <v>9.1999999999999993</v>
      </c>
      <c r="S19" s="34">
        <v>49.8</v>
      </c>
      <c r="T19" s="34">
        <v>969.4</v>
      </c>
      <c r="U19" s="34">
        <v>1371.9</v>
      </c>
      <c r="V19" s="34">
        <v>241.8</v>
      </c>
      <c r="W19" s="34">
        <v>31.4</v>
      </c>
      <c r="X19" s="34">
        <v>61.3</v>
      </c>
      <c r="Y19" s="34">
        <v>25.8</v>
      </c>
      <c r="Z19" s="34">
        <v>11.5</v>
      </c>
      <c r="AA19" s="34">
        <v>87.2</v>
      </c>
      <c r="AB19" s="34">
        <v>10.4</v>
      </c>
      <c r="AC19" s="34">
        <v>50.9</v>
      </c>
      <c r="AD19" s="34">
        <v>108.1</v>
      </c>
      <c r="AE19" s="34">
        <v>45</v>
      </c>
      <c r="AF19" s="34">
        <v>117.4</v>
      </c>
      <c r="AG19" s="34">
        <v>491</v>
      </c>
      <c r="AH19" s="34">
        <v>24.3</v>
      </c>
      <c r="AI19" s="34">
        <v>738.3</v>
      </c>
      <c r="AJ19" s="34">
        <v>158.5</v>
      </c>
      <c r="AK19" s="34">
        <v>283.3</v>
      </c>
      <c r="AL19" s="34">
        <v>72.400000000000006</v>
      </c>
      <c r="AM19" s="14">
        <v>11937.5</v>
      </c>
      <c r="AP19" s="36" t="s">
        <v>306</v>
      </c>
      <c r="AQ19" s="8" t="s">
        <v>79</v>
      </c>
      <c r="AR19" s="8">
        <v>11934.87</v>
      </c>
      <c r="AS19" s="40">
        <v>12110.19</v>
      </c>
      <c r="AT19" s="42">
        <v>7895.893</v>
      </c>
      <c r="AU19" s="8">
        <v>273.97000000000003</v>
      </c>
      <c r="AV19" s="8">
        <v>155.47</v>
      </c>
      <c r="AW19" s="15">
        <v>8325.3330000000005</v>
      </c>
      <c r="AX19" s="44">
        <v>2308.6979999999999</v>
      </c>
      <c r="AY19" s="15">
        <f t="shared" si="0"/>
        <v>34679.091</v>
      </c>
    </row>
    <row r="20" spans="1:51" x14ac:dyDescent="0.2">
      <c r="A20" s="35" t="s">
        <v>307</v>
      </c>
      <c r="B20" s="36" t="s">
        <v>308</v>
      </c>
      <c r="C20" s="34">
        <v>194</v>
      </c>
      <c r="D20" s="34">
        <v>104.2</v>
      </c>
      <c r="E20" s="34">
        <v>374.9</v>
      </c>
      <c r="F20" s="34">
        <v>185.8</v>
      </c>
      <c r="G20" s="34">
        <v>366.1</v>
      </c>
      <c r="H20" s="34">
        <v>623.29999999999995</v>
      </c>
      <c r="I20" s="34">
        <v>722.7</v>
      </c>
      <c r="J20" s="34">
        <v>24.1</v>
      </c>
      <c r="K20" s="34">
        <v>432</v>
      </c>
      <c r="L20" s="34">
        <v>1246.5999999999999</v>
      </c>
      <c r="M20" s="34">
        <v>77</v>
      </c>
      <c r="N20" s="34">
        <v>42.1</v>
      </c>
      <c r="O20" s="34">
        <v>118.4</v>
      </c>
      <c r="P20" s="34">
        <v>181.8</v>
      </c>
      <c r="Q20" s="34">
        <v>49.8</v>
      </c>
      <c r="R20" s="34">
        <v>1740.8</v>
      </c>
      <c r="S20" s="34">
        <v>52.6</v>
      </c>
      <c r="T20" s="34">
        <v>70.900000000000006</v>
      </c>
      <c r="U20" s="34">
        <v>653.70000000000005</v>
      </c>
      <c r="V20" s="34">
        <v>231.7</v>
      </c>
      <c r="W20" s="34">
        <v>170.5</v>
      </c>
      <c r="X20" s="34">
        <v>203.6</v>
      </c>
      <c r="Y20" s="34">
        <v>61.9</v>
      </c>
      <c r="Z20" s="34">
        <v>20.6</v>
      </c>
      <c r="AA20" s="34">
        <v>149.9</v>
      </c>
      <c r="AB20" s="34">
        <v>96.2</v>
      </c>
      <c r="AC20" s="34">
        <v>143.30000000000001</v>
      </c>
      <c r="AD20" s="34">
        <v>60.9</v>
      </c>
      <c r="AE20" s="34">
        <v>54.6</v>
      </c>
      <c r="AF20" s="34">
        <v>60.6</v>
      </c>
      <c r="AG20" s="34">
        <v>635.5</v>
      </c>
      <c r="AH20" s="34">
        <v>175.5</v>
      </c>
      <c r="AI20" s="34">
        <v>137.30000000000001</v>
      </c>
      <c r="AJ20" s="34">
        <v>169.2</v>
      </c>
      <c r="AK20" s="34">
        <v>192</v>
      </c>
      <c r="AL20" s="34">
        <v>42.5</v>
      </c>
      <c r="AM20" s="14">
        <v>9866.6</v>
      </c>
      <c r="AP20" s="36" t="s">
        <v>308</v>
      </c>
      <c r="AQ20" s="8" t="s">
        <v>81</v>
      </c>
      <c r="AR20" s="8">
        <v>9900.7199999999993</v>
      </c>
      <c r="AS20" s="40">
        <v>7907.2659999999996</v>
      </c>
      <c r="AT20" s="42">
        <v>0</v>
      </c>
      <c r="AW20" s="15">
        <v>0</v>
      </c>
      <c r="AX20" s="44">
        <v>144.501</v>
      </c>
      <c r="AY20" s="15">
        <f t="shared" si="0"/>
        <v>17952.486999999997</v>
      </c>
    </row>
    <row r="21" spans="1:51" x14ac:dyDescent="0.2">
      <c r="A21" s="35" t="s">
        <v>309</v>
      </c>
      <c r="B21" s="36" t="s">
        <v>310</v>
      </c>
      <c r="C21" s="34">
        <v>85.8</v>
      </c>
      <c r="D21" s="34">
        <v>47.9</v>
      </c>
      <c r="E21" s="34">
        <v>202.7</v>
      </c>
      <c r="F21" s="34">
        <v>187.8</v>
      </c>
      <c r="G21" s="34">
        <v>202.7</v>
      </c>
      <c r="H21" s="34">
        <v>247.6</v>
      </c>
      <c r="I21" s="34">
        <v>128.19999999999999</v>
      </c>
      <c r="J21" s="34">
        <v>19.600000000000001</v>
      </c>
      <c r="K21" s="34">
        <v>157.69999999999999</v>
      </c>
      <c r="L21" s="34">
        <v>1205.7</v>
      </c>
      <c r="M21" s="34">
        <v>39.4</v>
      </c>
      <c r="N21" s="34">
        <v>24.2</v>
      </c>
      <c r="O21" s="34">
        <v>79.599999999999994</v>
      </c>
      <c r="P21" s="34">
        <v>109.7</v>
      </c>
      <c r="Q21" s="34">
        <v>72.599999999999994</v>
      </c>
      <c r="R21" s="34">
        <v>20.7</v>
      </c>
      <c r="S21" s="34">
        <v>1455.7</v>
      </c>
      <c r="T21" s="34">
        <v>306.3</v>
      </c>
      <c r="U21" s="34">
        <v>346.6</v>
      </c>
      <c r="V21" s="34">
        <v>97.6</v>
      </c>
      <c r="W21" s="34">
        <v>52.1</v>
      </c>
      <c r="X21" s="34">
        <v>86.5</v>
      </c>
      <c r="Y21" s="34">
        <v>29.2</v>
      </c>
      <c r="Z21" s="34">
        <v>33.6</v>
      </c>
      <c r="AA21" s="34">
        <v>52.6</v>
      </c>
      <c r="AB21" s="34">
        <v>118.8</v>
      </c>
      <c r="AC21" s="34">
        <v>104.1</v>
      </c>
      <c r="AD21" s="34">
        <v>56</v>
      </c>
      <c r="AE21" s="34">
        <v>79.5</v>
      </c>
      <c r="AF21" s="34">
        <v>157.6</v>
      </c>
      <c r="AG21" s="34">
        <v>853.1</v>
      </c>
      <c r="AH21" s="34">
        <v>85.3</v>
      </c>
      <c r="AI21" s="34">
        <v>111.9</v>
      </c>
      <c r="AJ21" s="34">
        <v>61.5</v>
      </c>
      <c r="AK21" s="34">
        <v>55.8</v>
      </c>
      <c r="AL21" s="34">
        <v>16.600000000000001</v>
      </c>
      <c r="AM21" s="14">
        <v>6992.3</v>
      </c>
      <c r="AP21" s="36" t="s">
        <v>310</v>
      </c>
      <c r="AQ21" s="8" t="s">
        <v>83</v>
      </c>
      <c r="AR21" s="8">
        <v>6990.75</v>
      </c>
      <c r="AS21" s="40">
        <v>1461.1010000000001</v>
      </c>
      <c r="AT21" s="42">
        <v>0</v>
      </c>
      <c r="AW21" s="15">
        <v>0</v>
      </c>
      <c r="AX21" s="44">
        <v>469.27</v>
      </c>
      <c r="AY21" s="15">
        <f t="shared" si="0"/>
        <v>8921.121000000001</v>
      </c>
    </row>
    <row r="22" spans="1:51" x14ac:dyDescent="0.2">
      <c r="A22" s="35" t="s">
        <v>311</v>
      </c>
      <c r="B22" s="36" t="s">
        <v>312</v>
      </c>
      <c r="C22" s="34">
        <v>127.4</v>
      </c>
      <c r="D22" s="34">
        <v>57.1</v>
      </c>
      <c r="E22" s="34">
        <v>33.700000000000003</v>
      </c>
      <c r="F22" s="34">
        <v>40.299999999999997</v>
      </c>
      <c r="G22" s="34">
        <v>27.6</v>
      </c>
      <c r="H22" s="34">
        <v>102.4</v>
      </c>
      <c r="I22" s="34">
        <v>19.899999999999999</v>
      </c>
      <c r="J22" s="34">
        <v>2.5</v>
      </c>
      <c r="K22" s="34">
        <v>39.799999999999997</v>
      </c>
      <c r="L22" s="34">
        <v>116</v>
      </c>
      <c r="M22" s="34">
        <v>33</v>
      </c>
      <c r="N22" s="34">
        <v>22.4</v>
      </c>
      <c r="O22" s="34">
        <v>271.3</v>
      </c>
      <c r="P22" s="34">
        <v>90</v>
      </c>
      <c r="Q22" s="34">
        <v>76.3</v>
      </c>
      <c r="R22" s="34">
        <v>80.900000000000006</v>
      </c>
      <c r="S22" s="34">
        <v>74</v>
      </c>
      <c r="T22" s="34">
        <v>9191.6</v>
      </c>
      <c r="U22" s="34">
        <v>92.7</v>
      </c>
      <c r="V22" s="34">
        <v>150.9</v>
      </c>
      <c r="W22" s="34">
        <v>8.8000000000000007</v>
      </c>
      <c r="X22" s="34">
        <v>58.5</v>
      </c>
      <c r="Y22" s="34">
        <v>62</v>
      </c>
      <c r="Z22" s="34">
        <v>12.6</v>
      </c>
      <c r="AA22" s="34">
        <v>366.7</v>
      </c>
      <c r="AB22" s="34">
        <v>631.6</v>
      </c>
      <c r="AC22" s="34">
        <v>44.4</v>
      </c>
      <c r="AD22" s="34">
        <v>163</v>
      </c>
      <c r="AE22" s="34">
        <v>17.899999999999999</v>
      </c>
      <c r="AF22" s="34">
        <v>159</v>
      </c>
      <c r="AG22" s="34">
        <v>1256.9000000000001</v>
      </c>
      <c r="AH22" s="34">
        <v>166.7</v>
      </c>
      <c r="AI22" s="34">
        <v>104.5</v>
      </c>
      <c r="AJ22" s="34">
        <v>179.6</v>
      </c>
      <c r="AK22" s="34">
        <v>150.69999999999999</v>
      </c>
      <c r="AL22" s="34">
        <v>19.3</v>
      </c>
      <c r="AM22" s="14">
        <v>14052</v>
      </c>
      <c r="AP22" s="36" t="s">
        <v>312</v>
      </c>
      <c r="AQ22" s="8" t="s">
        <v>85</v>
      </c>
      <c r="AR22" s="8">
        <v>14053.73</v>
      </c>
      <c r="AS22" s="40">
        <v>3091.1990000000001</v>
      </c>
      <c r="AT22" s="42">
        <v>62572.502999999997</v>
      </c>
      <c r="AU22" s="8">
        <v>190.41</v>
      </c>
      <c r="AW22" s="15">
        <v>62762.913</v>
      </c>
      <c r="AX22" s="44">
        <v>0</v>
      </c>
      <c r="AY22" s="15">
        <f t="shared" si="0"/>
        <v>79907.842000000004</v>
      </c>
    </row>
    <row r="23" spans="1:51" x14ac:dyDescent="0.2">
      <c r="A23" s="35" t="s">
        <v>313</v>
      </c>
      <c r="B23" s="36" t="s">
        <v>314</v>
      </c>
      <c r="C23" s="34">
        <v>58.1</v>
      </c>
      <c r="D23" s="34">
        <v>87.5</v>
      </c>
      <c r="E23" s="34">
        <v>216.9</v>
      </c>
      <c r="F23" s="34">
        <v>92.6</v>
      </c>
      <c r="G23" s="34">
        <v>80.2</v>
      </c>
      <c r="H23" s="34">
        <v>92.6</v>
      </c>
      <c r="I23" s="34">
        <v>65.599999999999994</v>
      </c>
      <c r="J23" s="34">
        <v>40.700000000000003</v>
      </c>
      <c r="K23" s="34">
        <v>211</v>
      </c>
      <c r="L23" s="34">
        <v>220.6</v>
      </c>
      <c r="M23" s="34">
        <v>50.9</v>
      </c>
      <c r="N23" s="34">
        <v>31.1</v>
      </c>
      <c r="O23" s="34">
        <v>194</v>
      </c>
      <c r="P23" s="34">
        <v>172.4</v>
      </c>
      <c r="Q23" s="34">
        <v>122.3</v>
      </c>
      <c r="R23" s="34">
        <v>15.9</v>
      </c>
      <c r="S23" s="34">
        <v>55.4</v>
      </c>
      <c r="T23" s="34">
        <v>190.5</v>
      </c>
      <c r="U23" s="34">
        <v>3330.2</v>
      </c>
      <c r="V23" s="34">
        <v>345.6</v>
      </c>
      <c r="W23" s="34">
        <v>39.9</v>
      </c>
      <c r="X23" s="34">
        <v>82.9</v>
      </c>
      <c r="Y23" s="34">
        <v>29.2</v>
      </c>
      <c r="Z23" s="34">
        <v>44.1</v>
      </c>
      <c r="AA23" s="34">
        <v>63.9</v>
      </c>
      <c r="AB23" s="34">
        <v>54.6</v>
      </c>
      <c r="AC23" s="34">
        <v>135.5</v>
      </c>
      <c r="AD23" s="34">
        <v>34</v>
      </c>
      <c r="AE23" s="34">
        <v>43.3</v>
      </c>
      <c r="AF23" s="34">
        <v>125</v>
      </c>
      <c r="AG23" s="34">
        <v>141.4</v>
      </c>
      <c r="AH23" s="34">
        <v>8.3000000000000007</v>
      </c>
      <c r="AI23" s="34">
        <v>14.4</v>
      </c>
      <c r="AJ23" s="34">
        <v>13.8</v>
      </c>
      <c r="AK23" s="34">
        <v>54.6</v>
      </c>
      <c r="AL23" s="34">
        <v>10.3</v>
      </c>
      <c r="AM23" s="14">
        <v>6569.3</v>
      </c>
      <c r="AP23" s="36" t="s">
        <v>314</v>
      </c>
      <c r="AQ23" s="8" t="s">
        <v>87</v>
      </c>
      <c r="AR23" s="8">
        <v>6567.26</v>
      </c>
      <c r="AS23" s="40">
        <v>2734.0590000000002</v>
      </c>
      <c r="AT23" s="42">
        <v>0</v>
      </c>
      <c r="AW23" s="15">
        <v>0</v>
      </c>
      <c r="AX23" s="44">
        <v>920.01199999999994</v>
      </c>
      <c r="AY23" s="15">
        <f t="shared" si="0"/>
        <v>10221.331</v>
      </c>
    </row>
    <row r="24" spans="1:51" x14ac:dyDescent="0.2">
      <c r="A24" s="35" t="s">
        <v>315</v>
      </c>
      <c r="B24" s="36" t="s">
        <v>316</v>
      </c>
      <c r="C24" s="34">
        <v>22</v>
      </c>
      <c r="D24" s="34">
        <v>82.6</v>
      </c>
      <c r="E24" s="34">
        <v>416.8</v>
      </c>
      <c r="F24" s="34">
        <v>184.6</v>
      </c>
      <c r="G24" s="34">
        <v>222</v>
      </c>
      <c r="H24" s="34">
        <v>187.3</v>
      </c>
      <c r="I24" s="34">
        <v>186.5</v>
      </c>
      <c r="J24" s="34">
        <v>25</v>
      </c>
      <c r="K24" s="34">
        <v>259.2</v>
      </c>
      <c r="L24" s="34">
        <v>398.8</v>
      </c>
      <c r="M24" s="34">
        <v>89.5</v>
      </c>
      <c r="N24" s="34">
        <v>46.1</v>
      </c>
      <c r="O24" s="34">
        <v>175.7</v>
      </c>
      <c r="P24" s="34">
        <v>184.5</v>
      </c>
      <c r="Q24" s="34">
        <v>130.5</v>
      </c>
      <c r="R24" s="34">
        <v>25</v>
      </c>
      <c r="S24" s="34">
        <v>132.9</v>
      </c>
      <c r="T24" s="34">
        <v>578.4</v>
      </c>
      <c r="U24" s="34">
        <v>4976.8</v>
      </c>
      <c r="V24" s="34">
        <v>5521.8</v>
      </c>
      <c r="W24" s="34">
        <v>160.5</v>
      </c>
      <c r="X24" s="34">
        <v>215.8</v>
      </c>
      <c r="Y24" s="34">
        <v>153.5</v>
      </c>
      <c r="Z24" s="34">
        <v>104.4</v>
      </c>
      <c r="AA24" s="34">
        <v>552.70000000000005</v>
      </c>
      <c r="AB24" s="34">
        <v>87.6</v>
      </c>
      <c r="AC24" s="34">
        <v>377.8</v>
      </c>
      <c r="AD24" s="34">
        <v>159.30000000000001</v>
      </c>
      <c r="AE24" s="34">
        <v>111.7</v>
      </c>
      <c r="AF24" s="34">
        <v>466.9</v>
      </c>
      <c r="AG24" s="34">
        <v>945.5</v>
      </c>
      <c r="AH24" s="34">
        <v>190.9</v>
      </c>
      <c r="AI24" s="34">
        <v>112.1</v>
      </c>
      <c r="AJ24" s="34">
        <v>153.69999999999999</v>
      </c>
      <c r="AK24" s="34">
        <v>149.9</v>
      </c>
      <c r="AL24" s="34">
        <v>92.1</v>
      </c>
      <c r="AM24" s="14">
        <v>17880.400000000001</v>
      </c>
      <c r="AP24" s="36" t="s">
        <v>316</v>
      </c>
      <c r="AQ24" s="8" t="s">
        <v>89</v>
      </c>
      <c r="AR24" s="8">
        <v>17879.88</v>
      </c>
      <c r="AS24" s="40">
        <v>5946.4679999999998</v>
      </c>
      <c r="AT24" s="42">
        <v>0</v>
      </c>
      <c r="AW24" s="15">
        <v>0</v>
      </c>
      <c r="AX24" s="44">
        <v>5634</v>
      </c>
      <c r="AY24" s="15">
        <f t="shared" si="0"/>
        <v>29460.348000000002</v>
      </c>
    </row>
    <row r="25" spans="1:51" x14ac:dyDescent="0.2">
      <c r="A25" s="35" t="s">
        <v>317</v>
      </c>
      <c r="B25" s="36" t="s">
        <v>318</v>
      </c>
      <c r="C25" s="34">
        <v>8.1999999999999993</v>
      </c>
      <c r="D25" s="34">
        <v>28.1</v>
      </c>
      <c r="E25" s="34">
        <v>45.1</v>
      </c>
      <c r="F25" s="34">
        <v>21.3</v>
      </c>
      <c r="G25" s="34">
        <v>17.899999999999999</v>
      </c>
      <c r="H25" s="34">
        <v>23.9</v>
      </c>
      <c r="I25" s="34">
        <v>18</v>
      </c>
      <c r="J25" s="34">
        <v>5.5</v>
      </c>
      <c r="K25" s="34">
        <v>33.4</v>
      </c>
      <c r="L25" s="34">
        <v>54.3</v>
      </c>
      <c r="M25" s="34">
        <v>12.8</v>
      </c>
      <c r="N25" s="34">
        <v>6.6</v>
      </c>
      <c r="O25" s="34">
        <v>29.6</v>
      </c>
      <c r="P25" s="34">
        <v>27</v>
      </c>
      <c r="Q25" s="34">
        <v>24.1</v>
      </c>
      <c r="R25" s="34">
        <v>4.5999999999999996</v>
      </c>
      <c r="S25" s="34">
        <v>19.399999999999999</v>
      </c>
      <c r="T25" s="34">
        <v>87.4</v>
      </c>
      <c r="U25" s="34">
        <v>666.4</v>
      </c>
      <c r="V25" s="34">
        <v>161.19999999999999</v>
      </c>
      <c r="W25" s="34">
        <v>200.9</v>
      </c>
      <c r="X25" s="34">
        <v>37.4</v>
      </c>
      <c r="Y25" s="34">
        <v>30.4</v>
      </c>
      <c r="Z25" s="34">
        <v>36.200000000000003</v>
      </c>
      <c r="AA25" s="34">
        <v>276.2</v>
      </c>
      <c r="AB25" s="34">
        <v>41.3</v>
      </c>
      <c r="AC25" s="34">
        <v>126.9</v>
      </c>
      <c r="AD25" s="34">
        <v>33.299999999999997</v>
      </c>
      <c r="AE25" s="34">
        <v>28.4</v>
      </c>
      <c r="AF25" s="34">
        <v>185.8</v>
      </c>
      <c r="AG25" s="34">
        <v>154.6</v>
      </c>
      <c r="AH25" s="34">
        <v>78.3</v>
      </c>
      <c r="AI25" s="34">
        <v>25.7</v>
      </c>
      <c r="AJ25" s="34">
        <v>270.5</v>
      </c>
      <c r="AK25" s="34">
        <v>46.5</v>
      </c>
      <c r="AL25" s="34">
        <v>21.2</v>
      </c>
      <c r="AM25" s="14">
        <v>2888.4</v>
      </c>
      <c r="AP25" s="36" t="s">
        <v>318</v>
      </c>
      <c r="AQ25" s="8" t="s">
        <v>91</v>
      </c>
      <c r="AR25" s="8">
        <v>2890.41</v>
      </c>
      <c r="AS25" s="40">
        <v>13658.800999999999</v>
      </c>
      <c r="AT25" s="42">
        <v>0</v>
      </c>
      <c r="AW25" s="15">
        <v>0</v>
      </c>
      <c r="AX25" s="44">
        <v>0</v>
      </c>
      <c r="AY25" s="15">
        <f t="shared" si="0"/>
        <v>16549.210999999999</v>
      </c>
    </row>
    <row r="26" spans="1:51" x14ac:dyDescent="0.2">
      <c r="A26" s="35" t="s">
        <v>319</v>
      </c>
      <c r="B26" s="36" t="s">
        <v>320</v>
      </c>
      <c r="C26" s="34">
        <v>41.7</v>
      </c>
      <c r="D26" s="34">
        <v>1.9</v>
      </c>
      <c r="E26" s="34">
        <v>50.2</v>
      </c>
      <c r="F26" s="34">
        <v>18.8</v>
      </c>
      <c r="G26" s="34">
        <v>25.3</v>
      </c>
      <c r="H26" s="34">
        <v>10.6</v>
      </c>
      <c r="I26" s="34">
        <v>20.8</v>
      </c>
      <c r="J26" s="34">
        <v>6.4</v>
      </c>
      <c r="K26" s="34">
        <v>17.899999999999999</v>
      </c>
      <c r="L26" s="34">
        <v>27.8</v>
      </c>
      <c r="M26" s="34">
        <v>29.8</v>
      </c>
      <c r="N26" s="34">
        <v>8.9</v>
      </c>
      <c r="O26" s="34">
        <v>22.7</v>
      </c>
      <c r="P26" s="34">
        <v>30.7</v>
      </c>
      <c r="Q26" s="34">
        <v>18.8</v>
      </c>
      <c r="R26" s="34">
        <v>20</v>
      </c>
      <c r="S26" s="34">
        <v>25.4</v>
      </c>
      <c r="T26" s="34">
        <v>85.1</v>
      </c>
      <c r="U26" s="34">
        <v>565.70000000000005</v>
      </c>
      <c r="V26" s="34">
        <v>91.1</v>
      </c>
      <c r="W26" s="34">
        <v>18.7</v>
      </c>
      <c r="X26" s="34">
        <v>736.1</v>
      </c>
      <c r="Y26" s="34">
        <v>86.6</v>
      </c>
      <c r="Z26" s="34">
        <v>197.6</v>
      </c>
      <c r="AA26" s="34">
        <v>1242.0999999999999</v>
      </c>
      <c r="AB26" s="34">
        <v>59.5</v>
      </c>
      <c r="AC26" s="34">
        <v>330.3</v>
      </c>
      <c r="AD26" s="34">
        <v>131.5</v>
      </c>
      <c r="AE26" s="34">
        <v>208.2</v>
      </c>
      <c r="AF26" s="34">
        <v>322</v>
      </c>
      <c r="AG26" s="34">
        <v>363.5</v>
      </c>
      <c r="AH26" s="34">
        <v>110.5</v>
      </c>
      <c r="AI26" s="34">
        <v>45.2</v>
      </c>
      <c r="AJ26" s="34">
        <v>61.2</v>
      </c>
      <c r="AK26" s="34">
        <v>137.5</v>
      </c>
      <c r="AL26" s="34">
        <v>55.7</v>
      </c>
      <c r="AM26" s="14">
        <v>5225.8</v>
      </c>
      <c r="AP26" s="36" t="s">
        <v>320</v>
      </c>
      <c r="AQ26" s="8" t="s">
        <v>93</v>
      </c>
      <c r="AR26" s="8">
        <v>5214.37</v>
      </c>
      <c r="AS26" s="40">
        <v>5039.9669999999996</v>
      </c>
      <c r="AT26" s="42">
        <v>1124.7380000000001</v>
      </c>
      <c r="AU26" s="8">
        <v>139.82</v>
      </c>
      <c r="AW26" s="15">
        <v>1264.558</v>
      </c>
      <c r="AX26" s="44">
        <v>546.65499999999997</v>
      </c>
      <c r="AY26" s="15">
        <f t="shared" si="0"/>
        <v>12065.550000000001</v>
      </c>
    </row>
    <row r="27" spans="1:51" x14ac:dyDescent="0.2">
      <c r="A27" s="35" t="s">
        <v>321</v>
      </c>
      <c r="B27" s="36" t="s">
        <v>322</v>
      </c>
      <c r="C27" s="34">
        <v>6.4</v>
      </c>
      <c r="D27" s="34">
        <v>29.2</v>
      </c>
      <c r="E27" s="34">
        <v>37.799999999999997</v>
      </c>
      <c r="F27" s="34">
        <v>40</v>
      </c>
      <c r="G27" s="34">
        <v>23.6</v>
      </c>
      <c r="H27" s="34">
        <v>18.2</v>
      </c>
      <c r="I27" s="34">
        <v>18</v>
      </c>
      <c r="J27" s="34">
        <v>4</v>
      </c>
      <c r="K27" s="34">
        <v>23.4</v>
      </c>
      <c r="L27" s="34">
        <v>34.6</v>
      </c>
      <c r="M27" s="34">
        <v>14.5</v>
      </c>
      <c r="N27" s="34">
        <v>12.6</v>
      </c>
      <c r="O27" s="34">
        <v>45.2</v>
      </c>
      <c r="P27" s="34">
        <v>30.2</v>
      </c>
      <c r="Q27" s="34">
        <v>24.9</v>
      </c>
      <c r="R27" s="34">
        <v>16.7</v>
      </c>
      <c r="S27" s="34">
        <v>16.3</v>
      </c>
      <c r="T27" s="34">
        <v>126.7</v>
      </c>
      <c r="U27" s="34">
        <v>832</v>
      </c>
      <c r="V27" s="34">
        <v>184.2</v>
      </c>
      <c r="W27" s="34">
        <v>70.900000000000006</v>
      </c>
      <c r="X27" s="34">
        <v>48.3</v>
      </c>
      <c r="Y27" s="34">
        <v>590.5</v>
      </c>
      <c r="Z27" s="34">
        <v>99.7</v>
      </c>
      <c r="AA27" s="34">
        <v>1155.5999999999999</v>
      </c>
      <c r="AB27" s="34">
        <v>61.7</v>
      </c>
      <c r="AC27" s="34">
        <v>227.5</v>
      </c>
      <c r="AD27" s="34">
        <v>109.2</v>
      </c>
      <c r="AE27" s="34">
        <v>43.1</v>
      </c>
      <c r="AF27" s="34">
        <v>314.39999999999998</v>
      </c>
      <c r="AG27" s="34">
        <v>188.3</v>
      </c>
      <c r="AH27" s="34">
        <v>42.2</v>
      </c>
      <c r="AI27" s="34">
        <v>87.2</v>
      </c>
      <c r="AJ27" s="34">
        <v>26.6</v>
      </c>
      <c r="AK27" s="34">
        <v>62.7</v>
      </c>
      <c r="AL27" s="34">
        <v>30.1</v>
      </c>
      <c r="AM27" s="14">
        <v>4696.5</v>
      </c>
      <c r="AN27" s="8">
        <v>0.97333819701215385</v>
      </c>
      <c r="AP27" s="36" t="s">
        <v>322</v>
      </c>
      <c r="AQ27" s="8" t="s">
        <v>95</v>
      </c>
      <c r="AR27" s="8">
        <v>4696.1499999999996</v>
      </c>
      <c r="AS27" s="40">
        <v>3597.5250000000001</v>
      </c>
      <c r="AT27" s="42">
        <v>0</v>
      </c>
      <c r="AW27" s="15">
        <v>0</v>
      </c>
      <c r="AX27" s="44">
        <v>68.099999999999994</v>
      </c>
      <c r="AY27" s="15">
        <f t="shared" si="0"/>
        <v>8361.7749999999996</v>
      </c>
    </row>
    <row r="28" spans="1:51" x14ac:dyDescent="0.2">
      <c r="A28" s="35" t="s">
        <v>323</v>
      </c>
      <c r="B28" s="36" t="s">
        <v>324</v>
      </c>
      <c r="C28" s="34">
        <v>0.2</v>
      </c>
      <c r="D28" s="34">
        <v>3.5</v>
      </c>
      <c r="E28" s="34">
        <v>67.7</v>
      </c>
      <c r="F28" s="34">
        <v>37.9</v>
      </c>
      <c r="G28" s="34">
        <v>35</v>
      </c>
      <c r="H28" s="34">
        <v>46.8</v>
      </c>
      <c r="I28" s="34">
        <v>35.700000000000003</v>
      </c>
      <c r="J28" s="34">
        <v>9.3000000000000007</v>
      </c>
      <c r="K28" s="34">
        <v>34.9</v>
      </c>
      <c r="L28" s="34">
        <v>53.1</v>
      </c>
      <c r="M28" s="34">
        <v>93.8</v>
      </c>
      <c r="N28" s="34">
        <v>16.7</v>
      </c>
      <c r="O28" s="34">
        <v>45.8</v>
      </c>
      <c r="P28" s="34">
        <v>35.9</v>
      </c>
      <c r="Q28" s="34">
        <v>34.1</v>
      </c>
      <c r="R28" s="34">
        <v>31</v>
      </c>
      <c r="S28" s="34">
        <v>33.1</v>
      </c>
      <c r="T28" s="34">
        <v>136.5</v>
      </c>
      <c r="U28" s="34">
        <v>387.5</v>
      </c>
      <c r="V28" s="34">
        <v>102.4</v>
      </c>
      <c r="W28" s="34">
        <v>15.7</v>
      </c>
      <c r="X28" s="34">
        <v>68.900000000000006</v>
      </c>
      <c r="Y28" s="34">
        <v>79.2</v>
      </c>
      <c r="Z28" s="34">
        <v>520.6</v>
      </c>
      <c r="AA28" s="34">
        <v>1523.6</v>
      </c>
      <c r="AB28" s="34">
        <v>49.8</v>
      </c>
      <c r="AC28" s="34">
        <v>140.1</v>
      </c>
      <c r="AD28" s="34">
        <v>119.5</v>
      </c>
      <c r="AE28" s="34">
        <v>39.799999999999997</v>
      </c>
      <c r="AF28" s="34">
        <v>227.8</v>
      </c>
      <c r="AG28" s="34">
        <v>247.6</v>
      </c>
      <c r="AH28" s="34">
        <v>21.8</v>
      </c>
      <c r="AI28" s="34">
        <v>41.2</v>
      </c>
      <c r="AJ28" s="34">
        <v>25.9</v>
      </c>
      <c r="AK28" s="34">
        <v>34</v>
      </c>
      <c r="AL28" s="34">
        <v>19.7</v>
      </c>
      <c r="AM28" s="14">
        <v>4416.1000000000004</v>
      </c>
      <c r="AN28" s="8">
        <v>0.97948410885778703</v>
      </c>
      <c r="AP28" s="36" t="s">
        <v>324</v>
      </c>
      <c r="AQ28" s="8" t="s">
        <v>97</v>
      </c>
      <c r="AR28" s="8">
        <v>4494.96</v>
      </c>
      <c r="AS28" s="40">
        <v>11.99</v>
      </c>
      <c r="AT28" s="42">
        <v>4023.0680000000002</v>
      </c>
      <c r="AU28" s="8">
        <v>26.52</v>
      </c>
      <c r="AW28" s="15">
        <v>4049.5880000000002</v>
      </c>
      <c r="AX28" s="44">
        <v>66.861000000000004</v>
      </c>
      <c r="AY28" s="15">
        <f t="shared" si="0"/>
        <v>8623.3990000000013</v>
      </c>
    </row>
    <row r="29" spans="1:51" x14ac:dyDescent="0.2">
      <c r="A29" s="35" t="s">
        <v>325</v>
      </c>
      <c r="B29" s="36" t="s">
        <v>326</v>
      </c>
      <c r="C29" s="34">
        <v>840.2</v>
      </c>
      <c r="D29" s="34">
        <v>185.2</v>
      </c>
      <c r="E29" s="34">
        <v>335.4</v>
      </c>
      <c r="F29" s="34">
        <v>164.6</v>
      </c>
      <c r="G29" s="34">
        <v>153.30000000000001</v>
      </c>
      <c r="H29" s="34">
        <v>83</v>
      </c>
      <c r="I29" s="34">
        <v>124.6</v>
      </c>
      <c r="J29" s="34">
        <v>27.8</v>
      </c>
      <c r="K29" s="34">
        <v>144.4</v>
      </c>
      <c r="L29" s="34">
        <v>251.2</v>
      </c>
      <c r="M29" s="34">
        <v>106.4</v>
      </c>
      <c r="N29" s="34">
        <v>58.7</v>
      </c>
      <c r="O29" s="34">
        <v>153</v>
      </c>
      <c r="P29" s="34">
        <v>128.5</v>
      </c>
      <c r="Q29" s="34">
        <v>138.19999999999999</v>
      </c>
      <c r="R29" s="34">
        <v>48.1</v>
      </c>
      <c r="S29" s="34">
        <v>188</v>
      </c>
      <c r="T29" s="34">
        <v>840.6</v>
      </c>
      <c r="U29" s="34">
        <v>2303.6</v>
      </c>
      <c r="V29" s="34">
        <v>1309.9000000000001</v>
      </c>
      <c r="W29" s="34">
        <v>250.2</v>
      </c>
      <c r="X29" s="34">
        <v>111.6</v>
      </c>
      <c r="Y29" s="34">
        <v>90</v>
      </c>
      <c r="Z29" s="34">
        <v>57.4</v>
      </c>
      <c r="AA29" s="34">
        <v>8067.3</v>
      </c>
      <c r="AB29" s="34">
        <v>4712.5</v>
      </c>
      <c r="AC29" s="34">
        <v>1150.2</v>
      </c>
      <c r="AD29" s="34">
        <v>170.7</v>
      </c>
      <c r="AE29" s="34">
        <v>162.4</v>
      </c>
      <c r="AF29" s="34">
        <v>438.7</v>
      </c>
      <c r="AG29" s="34">
        <v>1203</v>
      </c>
      <c r="AH29" s="34">
        <v>139.6</v>
      </c>
      <c r="AI29" s="34">
        <v>403.1</v>
      </c>
      <c r="AJ29" s="34">
        <v>64.400000000000006</v>
      </c>
      <c r="AK29" s="34">
        <v>66.599999999999994</v>
      </c>
      <c r="AL29" s="34">
        <v>315.5</v>
      </c>
      <c r="AM29" s="14">
        <v>24987.9</v>
      </c>
      <c r="AN29" s="8">
        <v>0.97770443413336316</v>
      </c>
      <c r="AP29" s="36" t="s">
        <v>326</v>
      </c>
      <c r="AQ29" s="8" t="s">
        <v>99</v>
      </c>
      <c r="AR29" s="8">
        <v>24985.01</v>
      </c>
      <c r="AS29" s="40">
        <v>13286.514999999999</v>
      </c>
      <c r="AT29" s="42">
        <v>0</v>
      </c>
      <c r="AW29" s="15">
        <v>0</v>
      </c>
      <c r="AX29" s="44">
        <v>2577.1</v>
      </c>
      <c r="AY29" s="15">
        <f t="shared" si="0"/>
        <v>40848.624999999993</v>
      </c>
    </row>
    <row r="30" spans="1:51" x14ac:dyDescent="0.2">
      <c r="A30" s="35" t="s">
        <v>327</v>
      </c>
      <c r="B30" s="36" t="s">
        <v>328</v>
      </c>
      <c r="C30" s="34">
        <v>6.4</v>
      </c>
      <c r="D30" s="34">
        <v>47.5</v>
      </c>
      <c r="E30" s="34">
        <v>84.5</v>
      </c>
      <c r="F30" s="34">
        <v>40.9</v>
      </c>
      <c r="G30" s="34">
        <v>64.2</v>
      </c>
      <c r="H30" s="34">
        <v>54.3</v>
      </c>
      <c r="I30" s="34">
        <v>52.8</v>
      </c>
      <c r="J30" s="34">
        <v>21</v>
      </c>
      <c r="K30" s="34">
        <v>83.2</v>
      </c>
      <c r="L30" s="34">
        <v>160.80000000000001</v>
      </c>
      <c r="M30" s="34">
        <v>28.5</v>
      </c>
      <c r="N30" s="34">
        <v>6.8</v>
      </c>
      <c r="O30" s="34">
        <v>57.8</v>
      </c>
      <c r="P30" s="34">
        <v>58.2</v>
      </c>
      <c r="Q30" s="34">
        <v>38.200000000000003</v>
      </c>
      <c r="R30" s="34">
        <v>16.100000000000001</v>
      </c>
      <c r="S30" s="34">
        <v>32.700000000000003</v>
      </c>
      <c r="T30" s="34">
        <v>306.2</v>
      </c>
      <c r="U30" s="34">
        <v>2409.1</v>
      </c>
      <c r="V30" s="34">
        <v>439.5</v>
      </c>
      <c r="W30" s="34">
        <v>170.6</v>
      </c>
      <c r="X30" s="34">
        <v>74.3</v>
      </c>
      <c r="Y30" s="34">
        <v>79.3</v>
      </c>
      <c r="Z30" s="34">
        <v>153.4</v>
      </c>
      <c r="AA30" s="34">
        <v>1722.2</v>
      </c>
      <c r="AB30" s="34">
        <v>1737.5</v>
      </c>
      <c r="AC30" s="34">
        <v>643.9</v>
      </c>
      <c r="AD30" s="34">
        <v>268.8</v>
      </c>
      <c r="AE30" s="34">
        <v>94.4</v>
      </c>
      <c r="AF30" s="34">
        <v>897.7</v>
      </c>
      <c r="AG30" s="34">
        <v>229.5</v>
      </c>
      <c r="AH30" s="34">
        <v>52.7</v>
      </c>
      <c r="AI30" s="34">
        <v>157</v>
      </c>
      <c r="AJ30" s="34">
        <v>177.4</v>
      </c>
      <c r="AK30" s="34">
        <v>75.5</v>
      </c>
      <c r="AL30" s="34">
        <v>60.7</v>
      </c>
      <c r="AM30" s="14">
        <v>10603.6</v>
      </c>
      <c r="AN30" s="8">
        <v>1</v>
      </c>
      <c r="AP30" s="36" t="s">
        <v>328</v>
      </c>
      <c r="AQ30" s="8" t="s">
        <v>101</v>
      </c>
      <c r="AR30" s="8">
        <v>10519.58</v>
      </c>
      <c r="AS30" s="40">
        <v>28263.493999999999</v>
      </c>
      <c r="AT30" s="42">
        <v>1605.0119999999999</v>
      </c>
      <c r="AW30" s="15">
        <v>1605.0119999999999</v>
      </c>
      <c r="AX30" s="44">
        <v>0</v>
      </c>
      <c r="AY30" s="15">
        <f t="shared" si="0"/>
        <v>40388.086000000003</v>
      </c>
    </row>
    <row r="31" spans="1:51" x14ac:dyDescent="0.2">
      <c r="A31" s="35" t="s">
        <v>329</v>
      </c>
      <c r="B31" s="36" t="s">
        <v>330</v>
      </c>
      <c r="C31" s="34">
        <v>201.1</v>
      </c>
      <c r="D31" s="34">
        <v>152.30000000000001</v>
      </c>
      <c r="E31" s="34">
        <v>493.2</v>
      </c>
      <c r="F31" s="34">
        <v>155</v>
      </c>
      <c r="G31" s="34">
        <v>238.5</v>
      </c>
      <c r="H31" s="34">
        <v>159</v>
      </c>
      <c r="I31" s="34">
        <v>141.6</v>
      </c>
      <c r="J31" s="34">
        <v>70.900000000000006</v>
      </c>
      <c r="K31" s="34">
        <v>348</v>
      </c>
      <c r="L31" s="34">
        <v>498.3</v>
      </c>
      <c r="M31" s="34">
        <v>155.1</v>
      </c>
      <c r="N31" s="34">
        <v>77.099999999999994</v>
      </c>
      <c r="O31" s="34">
        <v>292.3</v>
      </c>
      <c r="P31" s="34">
        <v>263.3</v>
      </c>
      <c r="Q31" s="34">
        <v>223.5</v>
      </c>
      <c r="R31" s="34">
        <v>68.400000000000006</v>
      </c>
      <c r="S31" s="34">
        <v>174.4</v>
      </c>
      <c r="T31" s="34">
        <v>1761.5</v>
      </c>
      <c r="U31" s="34">
        <v>2052</v>
      </c>
      <c r="V31" s="34">
        <v>674.8</v>
      </c>
      <c r="W31" s="34">
        <v>177.9</v>
      </c>
      <c r="X31" s="34">
        <v>219.1</v>
      </c>
      <c r="Y31" s="34">
        <v>147.4</v>
      </c>
      <c r="Z31" s="34">
        <v>179.6</v>
      </c>
      <c r="AA31" s="34">
        <v>1245.2</v>
      </c>
      <c r="AB31" s="34">
        <v>432.9</v>
      </c>
      <c r="AC31" s="34">
        <v>3331.7</v>
      </c>
      <c r="AD31" s="34">
        <v>617.6</v>
      </c>
      <c r="AE31" s="34">
        <v>143.6</v>
      </c>
      <c r="AF31" s="34">
        <v>1079.3</v>
      </c>
      <c r="AG31" s="34">
        <v>625.6</v>
      </c>
      <c r="AH31" s="34">
        <v>109.5</v>
      </c>
      <c r="AI31" s="34">
        <v>165.6</v>
      </c>
      <c r="AJ31" s="34">
        <v>119.9</v>
      </c>
      <c r="AK31" s="34">
        <v>194.6</v>
      </c>
      <c r="AL31" s="34">
        <v>50.2</v>
      </c>
      <c r="AM31" s="14">
        <v>17040</v>
      </c>
      <c r="AN31" s="8">
        <v>0.95178979371787531</v>
      </c>
      <c r="AP31" s="36" t="s">
        <v>330</v>
      </c>
      <c r="AQ31" s="8" t="s">
        <v>103</v>
      </c>
      <c r="AR31" s="8">
        <v>17099.900000000001</v>
      </c>
      <c r="AS31" s="40">
        <v>1375.1210000000001</v>
      </c>
      <c r="AT31" s="42">
        <v>3905.5349999999999</v>
      </c>
      <c r="AU31" s="8">
        <v>-58.02</v>
      </c>
      <c r="AW31" s="15">
        <v>3847.5149999999999</v>
      </c>
      <c r="AX31" s="44">
        <v>3140.7649999999999</v>
      </c>
      <c r="AY31" s="15">
        <f t="shared" si="0"/>
        <v>25463.300999999999</v>
      </c>
    </row>
    <row r="32" spans="1:51" x14ac:dyDescent="0.2">
      <c r="A32" s="35" t="s">
        <v>331</v>
      </c>
      <c r="B32" s="36" t="s">
        <v>332</v>
      </c>
      <c r="C32" s="34">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65</v>
      </c>
      <c r="AE32" s="34">
        <v>0</v>
      </c>
      <c r="AF32" s="34">
        <v>0</v>
      </c>
      <c r="AG32" s="34">
        <v>0</v>
      </c>
      <c r="AH32" s="34">
        <v>0</v>
      </c>
      <c r="AI32" s="34">
        <v>0</v>
      </c>
      <c r="AJ32" s="34">
        <v>0</v>
      </c>
      <c r="AK32" s="34">
        <v>0</v>
      </c>
      <c r="AL32" s="34">
        <v>0</v>
      </c>
      <c r="AM32" s="14">
        <v>65</v>
      </c>
      <c r="AN32" s="8">
        <v>0.86405985826828269</v>
      </c>
      <c r="AP32" s="36" t="s">
        <v>332</v>
      </c>
      <c r="AQ32" s="8" t="s">
        <v>105</v>
      </c>
      <c r="AR32" s="8">
        <v>65.010000000000005</v>
      </c>
      <c r="AS32" s="40">
        <v>0</v>
      </c>
      <c r="AT32" s="42">
        <v>7577.8069999999998</v>
      </c>
      <c r="AW32" s="15">
        <v>7577.8069999999998</v>
      </c>
      <c r="AX32" s="44">
        <v>661.2</v>
      </c>
      <c r="AY32" s="15">
        <f t="shared" si="0"/>
        <v>8304.0169999999998</v>
      </c>
    </row>
    <row r="33" spans="1:51" x14ac:dyDescent="0.2">
      <c r="A33" s="35" t="s">
        <v>333</v>
      </c>
      <c r="B33" s="36" t="s">
        <v>334</v>
      </c>
      <c r="C33" s="34">
        <v>90.3</v>
      </c>
      <c r="D33" s="34">
        <v>15.4</v>
      </c>
      <c r="E33" s="34">
        <v>486.2</v>
      </c>
      <c r="F33" s="34">
        <v>188.6</v>
      </c>
      <c r="G33" s="34">
        <v>95.3</v>
      </c>
      <c r="H33" s="34">
        <v>42.4</v>
      </c>
      <c r="I33" s="34">
        <v>181.9</v>
      </c>
      <c r="J33" s="34">
        <v>100.7</v>
      </c>
      <c r="K33" s="34">
        <v>45.1</v>
      </c>
      <c r="L33" s="34">
        <v>58.1</v>
      </c>
      <c r="M33" s="34">
        <v>41.3</v>
      </c>
      <c r="N33" s="34">
        <v>25.7</v>
      </c>
      <c r="O33" s="34">
        <v>32.4</v>
      </c>
      <c r="P33" s="34">
        <v>311.39999999999998</v>
      </c>
      <c r="Q33" s="34">
        <v>126</v>
      </c>
      <c r="R33" s="34">
        <v>12.2</v>
      </c>
      <c r="S33" s="34">
        <v>28.1</v>
      </c>
      <c r="T33" s="34">
        <v>126.7</v>
      </c>
      <c r="U33" s="34">
        <v>899.5</v>
      </c>
      <c r="V33" s="34">
        <v>125.2</v>
      </c>
      <c r="W33" s="34">
        <v>25.3</v>
      </c>
      <c r="X33" s="34">
        <v>70.3</v>
      </c>
      <c r="Y33" s="34">
        <v>93.2</v>
      </c>
      <c r="Z33" s="34">
        <v>42.5</v>
      </c>
      <c r="AA33" s="34">
        <v>758.5</v>
      </c>
      <c r="AB33" s="34">
        <v>21.4</v>
      </c>
      <c r="AC33" s="34">
        <v>86.1</v>
      </c>
      <c r="AD33" s="34">
        <v>73.599999999999994</v>
      </c>
      <c r="AE33" s="34">
        <v>439.6</v>
      </c>
      <c r="AF33" s="34">
        <v>258.7</v>
      </c>
      <c r="AG33" s="34">
        <v>302.89999999999998</v>
      </c>
      <c r="AH33" s="34">
        <v>52</v>
      </c>
      <c r="AI33" s="34">
        <v>118.1</v>
      </c>
      <c r="AJ33" s="34">
        <v>65.400000000000006</v>
      </c>
      <c r="AK33" s="34">
        <v>137.5</v>
      </c>
      <c r="AL33" s="34">
        <v>21.1</v>
      </c>
      <c r="AM33" s="14">
        <v>5598.7</v>
      </c>
      <c r="AN33" s="8">
        <v>0.93210241935244698</v>
      </c>
      <c r="AP33" s="36" t="s">
        <v>334</v>
      </c>
      <c r="AQ33" s="8" t="s">
        <v>107</v>
      </c>
      <c r="AR33" s="8">
        <v>5597.91</v>
      </c>
      <c r="AS33" s="40">
        <v>955.96</v>
      </c>
      <c r="AT33" s="42">
        <v>0</v>
      </c>
      <c r="AW33" s="15">
        <v>0</v>
      </c>
      <c r="AX33" s="44">
        <v>285.63900000000001</v>
      </c>
      <c r="AY33" s="15">
        <f t="shared" si="0"/>
        <v>6839.509</v>
      </c>
    </row>
    <row r="34" spans="1:51" x14ac:dyDescent="0.2">
      <c r="A34" s="35" t="s">
        <v>335</v>
      </c>
      <c r="B34" s="36" t="s">
        <v>336</v>
      </c>
      <c r="C34" s="34">
        <v>150.80000000000001</v>
      </c>
      <c r="D34" s="34">
        <v>185.2</v>
      </c>
      <c r="E34" s="34">
        <v>839.3</v>
      </c>
      <c r="F34" s="34">
        <v>384.4</v>
      </c>
      <c r="G34" s="34">
        <v>407.3</v>
      </c>
      <c r="H34" s="34">
        <v>293.2</v>
      </c>
      <c r="I34" s="34">
        <v>327.60000000000002</v>
      </c>
      <c r="J34" s="34">
        <v>108.3</v>
      </c>
      <c r="K34" s="34">
        <v>831.3</v>
      </c>
      <c r="L34" s="34">
        <v>1263.7</v>
      </c>
      <c r="M34" s="34">
        <v>271.60000000000002</v>
      </c>
      <c r="N34" s="34">
        <v>208.3</v>
      </c>
      <c r="O34" s="34">
        <v>753.2</v>
      </c>
      <c r="P34" s="34">
        <v>774.3</v>
      </c>
      <c r="Q34" s="34">
        <v>602.70000000000005</v>
      </c>
      <c r="R34" s="34">
        <v>145.30000000000001</v>
      </c>
      <c r="S34" s="34">
        <v>847</v>
      </c>
      <c r="T34" s="34">
        <v>3010.1</v>
      </c>
      <c r="U34" s="34">
        <v>3700</v>
      </c>
      <c r="V34" s="34">
        <v>1781.1</v>
      </c>
      <c r="W34" s="34">
        <v>216.1</v>
      </c>
      <c r="X34" s="34">
        <v>283.3</v>
      </c>
      <c r="Y34" s="34">
        <v>315.8</v>
      </c>
      <c r="Z34" s="34">
        <v>311.2</v>
      </c>
      <c r="AA34" s="34">
        <v>3765.6</v>
      </c>
      <c r="AB34" s="34">
        <v>784.9</v>
      </c>
      <c r="AC34" s="34">
        <v>1696.3</v>
      </c>
      <c r="AD34" s="34">
        <v>956.8</v>
      </c>
      <c r="AE34" s="34">
        <v>744.6</v>
      </c>
      <c r="AF34" s="34">
        <v>3645</v>
      </c>
      <c r="AG34" s="34">
        <v>1740.2</v>
      </c>
      <c r="AH34" s="34">
        <v>372.2</v>
      </c>
      <c r="AI34" s="34">
        <v>568.70000000000005</v>
      </c>
      <c r="AJ34" s="34">
        <v>399.5</v>
      </c>
      <c r="AK34" s="34">
        <v>363.6</v>
      </c>
      <c r="AL34" s="34">
        <v>328</v>
      </c>
      <c r="AM34" s="14">
        <v>33376.5</v>
      </c>
      <c r="AN34" s="8">
        <v>0.95332447275039911</v>
      </c>
      <c r="AP34" s="36" t="s">
        <v>336</v>
      </c>
      <c r="AQ34" s="8" t="s">
        <v>109</v>
      </c>
      <c r="AR34" s="8">
        <v>33511.31</v>
      </c>
      <c r="AS34" s="40">
        <v>1377.143</v>
      </c>
      <c r="AT34" s="42">
        <v>0</v>
      </c>
      <c r="AW34" s="15">
        <v>0</v>
      </c>
      <c r="AX34" s="44">
        <v>1675.6310000000001</v>
      </c>
      <c r="AY34" s="15">
        <f t="shared" si="0"/>
        <v>36564.083999999995</v>
      </c>
    </row>
    <row r="35" spans="1:51" x14ac:dyDescent="0.2">
      <c r="A35" s="35" t="s">
        <v>337</v>
      </c>
      <c r="B35" s="36" t="s">
        <v>338</v>
      </c>
      <c r="C35" s="34">
        <v>0</v>
      </c>
      <c r="D35" s="34">
        <v>0</v>
      </c>
      <c r="E35" s="3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34">
        <v>0</v>
      </c>
      <c r="AF35" s="34">
        <v>0</v>
      </c>
      <c r="AG35" s="34">
        <v>0</v>
      </c>
      <c r="AH35" s="34">
        <v>0</v>
      </c>
      <c r="AI35" s="34">
        <v>0</v>
      </c>
      <c r="AJ35" s="34">
        <v>0</v>
      </c>
      <c r="AK35" s="34">
        <v>0</v>
      </c>
      <c r="AL35" s="34">
        <v>0</v>
      </c>
      <c r="AM35" s="14">
        <v>0</v>
      </c>
      <c r="AP35" s="36"/>
    </row>
    <row r="36" spans="1:51" x14ac:dyDescent="0.2">
      <c r="A36" s="35" t="s">
        <v>339</v>
      </c>
      <c r="B36" s="36" t="s">
        <v>340</v>
      </c>
      <c r="C36" s="34">
        <v>25</v>
      </c>
      <c r="D36" s="34">
        <v>20.7</v>
      </c>
      <c r="E36" s="34">
        <v>55.1</v>
      </c>
      <c r="F36" s="34">
        <v>50.2</v>
      </c>
      <c r="G36" s="34">
        <v>52.2</v>
      </c>
      <c r="H36" s="34">
        <v>26.2</v>
      </c>
      <c r="I36" s="34">
        <v>44.4</v>
      </c>
      <c r="J36" s="34">
        <v>13</v>
      </c>
      <c r="K36" s="34">
        <v>64</v>
      </c>
      <c r="L36" s="34">
        <v>92.9</v>
      </c>
      <c r="M36" s="34">
        <v>47.7</v>
      </c>
      <c r="N36" s="34">
        <v>27</v>
      </c>
      <c r="O36" s="34">
        <v>58</v>
      </c>
      <c r="P36" s="34">
        <v>71.3</v>
      </c>
      <c r="Q36" s="34">
        <v>61.7</v>
      </c>
      <c r="R36" s="34">
        <v>38.799999999999997</v>
      </c>
      <c r="S36" s="34">
        <v>21.3</v>
      </c>
      <c r="T36" s="34">
        <v>120.1</v>
      </c>
      <c r="U36" s="34">
        <v>252.4</v>
      </c>
      <c r="V36" s="34">
        <v>234.8</v>
      </c>
      <c r="W36" s="34">
        <v>19.3</v>
      </c>
      <c r="X36" s="34">
        <v>24.1</v>
      </c>
      <c r="Y36" s="34">
        <v>12.5</v>
      </c>
      <c r="Z36" s="34">
        <v>47.5</v>
      </c>
      <c r="AA36" s="34">
        <v>248.5</v>
      </c>
      <c r="AB36" s="34">
        <v>9.6</v>
      </c>
      <c r="AC36" s="34">
        <v>90.3</v>
      </c>
      <c r="AD36" s="34">
        <v>22</v>
      </c>
      <c r="AE36" s="34">
        <v>53.7</v>
      </c>
      <c r="AF36" s="34">
        <v>90.8</v>
      </c>
      <c r="AG36" s="34">
        <v>137.4</v>
      </c>
      <c r="AH36" s="34">
        <v>338.7</v>
      </c>
      <c r="AI36" s="34">
        <v>142.19999999999999</v>
      </c>
      <c r="AJ36" s="34">
        <v>11.7</v>
      </c>
      <c r="AK36" s="34">
        <v>29.4</v>
      </c>
      <c r="AL36" s="34">
        <v>9.1999999999999993</v>
      </c>
      <c r="AM36" s="14">
        <v>2663.7</v>
      </c>
      <c r="AP36" s="36"/>
    </row>
    <row r="37" spans="1:51" x14ac:dyDescent="0.2">
      <c r="A37" s="35" t="s">
        <v>341</v>
      </c>
      <c r="B37" s="36" t="s">
        <v>342</v>
      </c>
      <c r="C37" s="34">
        <v>0</v>
      </c>
      <c r="D37" s="34">
        <v>0.3</v>
      </c>
      <c r="E37" s="34">
        <v>6</v>
      </c>
      <c r="F37" s="34">
        <v>2.6</v>
      </c>
      <c r="G37" s="34">
        <v>1.3</v>
      </c>
      <c r="H37" s="34">
        <v>3.2</v>
      </c>
      <c r="I37" s="34">
        <v>1.6</v>
      </c>
      <c r="J37" s="34">
        <v>0.2</v>
      </c>
      <c r="K37" s="34">
        <v>1.7</v>
      </c>
      <c r="L37" s="34">
        <v>5.0999999999999996</v>
      </c>
      <c r="M37" s="34">
        <v>0.6</v>
      </c>
      <c r="N37" s="34">
        <v>0.5</v>
      </c>
      <c r="O37" s="34">
        <v>2.4</v>
      </c>
      <c r="P37" s="34">
        <v>3.2</v>
      </c>
      <c r="Q37" s="34">
        <v>1.7</v>
      </c>
      <c r="R37" s="34">
        <v>1</v>
      </c>
      <c r="S37" s="34">
        <v>1.4</v>
      </c>
      <c r="T37" s="34">
        <v>12.7</v>
      </c>
      <c r="U37" s="34">
        <v>10.1</v>
      </c>
      <c r="V37" s="34">
        <v>8.8000000000000007</v>
      </c>
      <c r="W37" s="34">
        <v>4.8</v>
      </c>
      <c r="X37" s="34">
        <v>1.4</v>
      </c>
      <c r="Y37" s="34">
        <v>1.6</v>
      </c>
      <c r="Z37" s="34">
        <v>2</v>
      </c>
      <c r="AA37" s="34">
        <v>44.2</v>
      </c>
      <c r="AB37" s="34">
        <v>1.2</v>
      </c>
      <c r="AC37" s="34">
        <v>2.7</v>
      </c>
      <c r="AD37" s="34">
        <v>6.5</v>
      </c>
      <c r="AE37" s="34">
        <v>2.8</v>
      </c>
      <c r="AF37" s="34">
        <v>14.3</v>
      </c>
      <c r="AG37" s="34">
        <v>95.7</v>
      </c>
      <c r="AH37" s="34">
        <v>1.9</v>
      </c>
      <c r="AI37" s="34">
        <v>157.19999999999999</v>
      </c>
      <c r="AJ37" s="34">
        <v>34.9</v>
      </c>
      <c r="AK37" s="34">
        <v>2.5</v>
      </c>
      <c r="AL37" s="34">
        <v>0.5</v>
      </c>
      <c r="AM37" s="14">
        <v>438.6</v>
      </c>
      <c r="AP37" s="36"/>
    </row>
    <row r="38" spans="1:51" x14ac:dyDescent="0.2">
      <c r="A38" s="35" t="s">
        <v>343</v>
      </c>
      <c r="B38" s="36" t="s">
        <v>344</v>
      </c>
      <c r="C38" s="34">
        <v>0</v>
      </c>
      <c r="D38" s="34">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c r="AA38" s="34">
        <v>0</v>
      </c>
      <c r="AB38" s="34">
        <v>0</v>
      </c>
      <c r="AC38" s="34">
        <v>0</v>
      </c>
      <c r="AD38" s="34">
        <v>0</v>
      </c>
      <c r="AE38" s="34">
        <v>0</v>
      </c>
      <c r="AF38" s="34">
        <v>0</v>
      </c>
      <c r="AG38" s="34">
        <v>0</v>
      </c>
      <c r="AH38" s="34">
        <v>0</v>
      </c>
      <c r="AI38" s="34">
        <v>0</v>
      </c>
      <c r="AJ38" s="34">
        <v>0</v>
      </c>
      <c r="AK38" s="34">
        <v>0</v>
      </c>
      <c r="AL38" s="34">
        <v>0</v>
      </c>
      <c r="AM38" s="14">
        <v>0</v>
      </c>
      <c r="AP38" s="36"/>
    </row>
    <row r="39" spans="1:51" x14ac:dyDescent="0.2">
      <c r="A39" s="35" t="s">
        <v>345</v>
      </c>
      <c r="B39" s="36" t="s">
        <v>346</v>
      </c>
      <c r="C39" s="34">
        <v>0</v>
      </c>
      <c r="D39" s="34">
        <v>0</v>
      </c>
      <c r="E39" s="34">
        <v>12.9</v>
      </c>
      <c r="F39" s="34">
        <v>4.0999999999999996</v>
      </c>
      <c r="G39" s="34">
        <v>5.6</v>
      </c>
      <c r="H39" s="34">
        <v>4.8</v>
      </c>
      <c r="I39" s="34">
        <v>4.5999999999999996</v>
      </c>
      <c r="J39" s="34">
        <v>1.5</v>
      </c>
      <c r="K39" s="34">
        <v>8.1999999999999993</v>
      </c>
      <c r="L39" s="34">
        <v>13.1</v>
      </c>
      <c r="M39" s="34">
        <v>3.2</v>
      </c>
      <c r="N39" s="34">
        <v>1.9</v>
      </c>
      <c r="O39" s="34">
        <v>8.6999999999999993</v>
      </c>
      <c r="P39" s="34">
        <v>9.5</v>
      </c>
      <c r="Q39" s="34">
        <v>7.5</v>
      </c>
      <c r="R39" s="34">
        <v>1.5</v>
      </c>
      <c r="S39" s="34">
        <v>5.3</v>
      </c>
      <c r="T39" s="34">
        <v>16.600000000000001</v>
      </c>
      <c r="U39" s="34">
        <v>373.9</v>
      </c>
      <c r="V39" s="34">
        <v>39.299999999999997</v>
      </c>
      <c r="W39" s="34">
        <v>47.9</v>
      </c>
      <c r="X39" s="34">
        <v>9.1999999999999993</v>
      </c>
      <c r="Y39" s="34">
        <v>5.0999999999999996</v>
      </c>
      <c r="Z39" s="34">
        <v>9.9</v>
      </c>
      <c r="AA39" s="34">
        <v>1.4</v>
      </c>
      <c r="AB39" s="34">
        <v>11</v>
      </c>
      <c r="AC39" s="34">
        <v>38</v>
      </c>
      <c r="AD39" s="34">
        <v>11.5</v>
      </c>
      <c r="AE39" s="34">
        <v>8.9</v>
      </c>
      <c r="AF39" s="34">
        <v>50.1</v>
      </c>
      <c r="AG39" s="34">
        <v>53.4</v>
      </c>
      <c r="AH39" s="34">
        <v>9.6999999999999993</v>
      </c>
      <c r="AI39" s="34">
        <v>7.5</v>
      </c>
      <c r="AJ39" s="34">
        <v>27.4</v>
      </c>
      <c r="AK39" s="34">
        <v>207</v>
      </c>
      <c r="AL39" s="34">
        <v>19.399999999999999</v>
      </c>
      <c r="AM39" s="14">
        <v>1039.5999999999999</v>
      </c>
      <c r="AP39" s="36"/>
    </row>
    <row r="40" spans="1:51" x14ac:dyDescent="0.2">
      <c r="A40" s="35" t="s">
        <v>347</v>
      </c>
      <c r="B40" s="36" t="s">
        <v>348</v>
      </c>
      <c r="C40" s="34">
        <v>40.4</v>
      </c>
      <c r="D40" s="34">
        <v>0</v>
      </c>
      <c r="E40" s="34">
        <v>118.9</v>
      </c>
      <c r="F40" s="34">
        <v>14.5</v>
      </c>
      <c r="G40" s="34">
        <v>17.2</v>
      </c>
      <c r="H40" s="34">
        <v>10.1</v>
      </c>
      <c r="I40" s="34">
        <v>23.3</v>
      </c>
      <c r="J40" s="34">
        <v>5.7</v>
      </c>
      <c r="K40" s="34">
        <v>33.9</v>
      </c>
      <c r="L40" s="34">
        <v>35.5</v>
      </c>
      <c r="M40" s="34">
        <v>28.4</v>
      </c>
      <c r="N40" s="34">
        <v>23</v>
      </c>
      <c r="O40" s="34">
        <v>84</v>
      </c>
      <c r="P40" s="34">
        <v>218.2</v>
      </c>
      <c r="Q40" s="34">
        <v>109.5</v>
      </c>
      <c r="R40" s="34">
        <v>8</v>
      </c>
      <c r="S40" s="34">
        <v>14.5</v>
      </c>
      <c r="T40" s="34">
        <v>90.6</v>
      </c>
      <c r="U40" s="34">
        <v>171.7</v>
      </c>
      <c r="V40" s="34">
        <v>51</v>
      </c>
      <c r="W40" s="34">
        <v>13.1</v>
      </c>
      <c r="X40" s="34">
        <v>30.5</v>
      </c>
      <c r="Y40" s="34">
        <v>11.4</v>
      </c>
      <c r="Z40" s="34">
        <v>11</v>
      </c>
      <c r="AA40" s="34">
        <v>80.400000000000006</v>
      </c>
      <c r="AB40" s="34">
        <v>10.4</v>
      </c>
      <c r="AC40" s="34">
        <v>37.700000000000003</v>
      </c>
      <c r="AD40" s="34">
        <v>18.7</v>
      </c>
      <c r="AE40" s="34">
        <v>32</v>
      </c>
      <c r="AF40" s="34">
        <v>71</v>
      </c>
      <c r="AG40" s="34">
        <v>3.7</v>
      </c>
      <c r="AH40" s="34">
        <v>7.6</v>
      </c>
      <c r="AI40" s="34">
        <v>9.5</v>
      </c>
      <c r="AJ40" s="34">
        <v>10.7</v>
      </c>
      <c r="AK40" s="34">
        <v>8.9</v>
      </c>
      <c r="AL40" s="34">
        <v>123.9</v>
      </c>
      <c r="AM40" s="14">
        <v>1578.9</v>
      </c>
      <c r="AP40" s="36"/>
    </row>
    <row r="41" spans="1:51" x14ac:dyDescent="0.2">
      <c r="A41" s="8" t="s">
        <v>167</v>
      </c>
      <c r="B41" s="8" t="s">
        <v>349</v>
      </c>
      <c r="C41" s="14">
        <v>22511.7</v>
      </c>
      <c r="D41" s="14">
        <v>3009.2</v>
      </c>
      <c r="E41" s="14">
        <v>38639.599999999999</v>
      </c>
      <c r="F41" s="14">
        <v>13665</v>
      </c>
      <c r="G41" s="14">
        <v>9834.2999999999993</v>
      </c>
      <c r="H41" s="14">
        <v>22682.799999999999</v>
      </c>
      <c r="I41" s="14">
        <v>14763.7</v>
      </c>
      <c r="J41" s="14">
        <v>1934</v>
      </c>
      <c r="K41" s="14">
        <v>12544.8</v>
      </c>
      <c r="L41" s="14">
        <v>23028.3</v>
      </c>
      <c r="M41" s="14">
        <v>8133.8</v>
      </c>
      <c r="N41" s="14">
        <v>4444</v>
      </c>
      <c r="O41" s="14">
        <v>12309.2</v>
      </c>
      <c r="P41" s="14">
        <v>17216.5</v>
      </c>
      <c r="Q41" s="14">
        <v>13930.1</v>
      </c>
      <c r="R41" s="14">
        <v>7052.1</v>
      </c>
      <c r="S41" s="14">
        <v>5625.7</v>
      </c>
      <c r="T41" s="14">
        <v>44524.7</v>
      </c>
      <c r="U41" s="14">
        <v>35410.5</v>
      </c>
      <c r="V41" s="14">
        <v>20085.900000000001</v>
      </c>
      <c r="W41" s="14">
        <v>8563.1</v>
      </c>
      <c r="X41" s="14">
        <v>5311.2</v>
      </c>
      <c r="Y41" s="14">
        <v>2483</v>
      </c>
      <c r="Z41" s="14">
        <v>2483.1</v>
      </c>
      <c r="AA41" s="14">
        <v>22540.2</v>
      </c>
      <c r="AB41" s="14">
        <v>9956.7000000000007</v>
      </c>
      <c r="AC41" s="14">
        <v>10548.4</v>
      </c>
      <c r="AD41" s="14">
        <v>4452.3999999999996</v>
      </c>
      <c r="AE41" s="14">
        <v>3118</v>
      </c>
      <c r="AF41" s="14">
        <v>11484.7</v>
      </c>
      <c r="AG41" s="14">
        <v>12177.8</v>
      </c>
      <c r="AH41" s="14">
        <v>3459.4</v>
      </c>
      <c r="AI41" s="14">
        <v>5683.4</v>
      </c>
      <c r="AJ41" s="14">
        <v>3125.5</v>
      </c>
      <c r="AK41" s="14">
        <v>3569.8</v>
      </c>
      <c r="AL41" s="14">
        <v>2616.3000000000002</v>
      </c>
      <c r="AM41" s="14">
        <v>442918.9</v>
      </c>
    </row>
    <row r="43" spans="1:51" x14ac:dyDescent="0.2">
      <c r="A43" s="8" t="s">
        <v>13</v>
      </c>
      <c r="B43" s="8" t="s">
        <v>13</v>
      </c>
      <c r="C43" s="8" t="s">
        <v>14</v>
      </c>
      <c r="D43" s="8" t="s">
        <v>15</v>
      </c>
      <c r="E43" s="8" t="s">
        <v>16</v>
      </c>
      <c r="F43" s="8" t="s">
        <v>17</v>
      </c>
      <c r="G43" s="8" t="s">
        <v>18</v>
      </c>
      <c r="H43" s="8" t="s">
        <v>19</v>
      </c>
      <c r="I43" s="8" t="s">
        <v>20</v>
      </c>
      <c r="J43" s="8" t="s">
        <v>21</v>
      </c>
      <c r="K43" s="8" t="s">
        <v>22</v>
      </c>
      <c r="L43" s="8" t="s">
        <v>23</v>
      </c>
      <c r="M43" s="8" t="s">
        <v>24</v>
      </c>
      <c r="N43" s="8" t="s">
        <v>25</v>
      </c>
      <c r="O43" s="8" t="s">
        <v>26</v>
      </c>
      <c r="P43" s="8" t="s">
        <v>27</v>
      </c>
      <c r="Q43" s="8" t="s">
        <v>28</v>
      </c>
      <c r="R43" s="8" t="s">
        <v>29</v>
      </c>
      <c r="S43" s="8" t="s">
        <v>30</v>
      </c>
      <c r="T43" s="8" t="s">
        <v>31</v>
      </c>
      <c r="U43" s="8" t="s">
        <v>32</v>
      </c>
      <c r="V43" s="8" t="s">
        <v>33</v>
      </c>
      <c r="W43" s="8" t="s">
        <v>34</v>
      </c>
      <c r="X43" s="8" t="s">
        <v>35</v>
      </c>
      <c r="Y43" s="8" t="s">
        <v>36</v>
      </c>
      <c r="Z43" s="8" t="s">
        <v>37</v>
      </c>
      <c r="AA43" s="8" t="s">
        <v>38</v>
      </c>
      <c r="AB43" s="8" t="s">
        <v>39</v>
      </c>
      <c r="AC43" s="8" t="s">
        <v>40</v>
      </c>
      <c r="AD43" s="8" t="s">
        <v>41</v>
      </c>
      <c r="AE43" s="8" t="s">
        <v>42</v>
      </c>
      <c r="AF43" s="8" t="s">
        <v>43</v>
      </c>
      <c r="AG43" s="8" t="s">
        <v>44</v>
      </c>
      <c r="AH43" s="8" t="s">
        <v>45</v>
      </c>
      <c r="AI43" s="8" t="s">
        <v>46</v>
      </c>
      <c r="AJ43" s="8" t="s">
        <v>47</v>
      </c>
      <c r="AK43" s="8" t="s">
        <v>48</v>
      </c>
      <c r="AL43" s="8" t="s">
        <v>49</v>
      </c>
      <c r="AM43" s="8" t="s">
        <v>126</v>
      </c>
    </row>
    <row r="44" spans="1:51" x14ac:dyDescent="0.2">
      <c r="A44" s="8" t="s">
        <v>111</v>
      </c>
      <c r="B44" s="8" t="s">
        <v>112</v>
      </c>
      <c r="C44" s="8">
        <v>22383.66</v>
      </c>
      <c r="D44" s="8">
        <v>3038.9</v>
      </c>
      <c r="E44" s="8">
        <v>37773.730000000003</v>
      </c>
      <c r="F44" s="8">
        <v>14066.48</v>
      </c>
      <c r="G44" s="8">
        <v>9746.35</v>
      </c>
      <c r="H44" s="8">
        <v>22918.11</v>
      </c>
      <c r="I44" s="8">
        <v>14940.91</v>
      </c>
      <c r="J44" s="8">
        <v>1902.06</v>
      </c>
      <c r="K44" s="8">
        <v>12736.07</v>
      </c>
      <c r="L44" s="8">
        <v>22917.33</v>
      </c>
      <c r="M44" s="8">
        <v>8391.83</v>
      </c>
      <c r="N44" s="8">
        <v>4660.83</v>
      </c>
      <c r="O44" s="8">
        <v>12253.9</v>
      </c>
      <c r="P44" s="8">
        <v>18603.46</v>
      </c>
      <c r="Q44" s="8">
        <v>13847.89</v>
      </c>
      <c r="R44" s="8">
        <v>6999.09</v>
      </c>
      <c r="S44" s="8">
        <v>5679.86</v>
      </c>
      <c r="T44" s="8">
        <v>44039.72</v>
      </c>
      <c r="U44" s="8">
        <v>35321.599999999999</v>
      </c>
      <c r="V44" s="8">
        <v>19582.54</v>
      </c>
      <c r="W44" s="8">
        <v>8160.84</v>
      </c>
      <c r="X44" s="8">
        <v>5187.66</v>
      </c>
      <c r="Y44" s="8">
        <v>2527.39</v>
      </c>
      <c r="Z44" s="8">
        <v>2458.2399999999998</v>
      </c>
      <c r="AA44" s="8">
        <v>22410.92</v>
      </c>
      <c r="AB44" s="8">
        <v>10013.64</v>
      </c>
      <c r="AC44" s="8">
        <v>11239.92</v>
      </c>
      <c r="AD44" s="8">
        <v>4370.75</v>
      </c>
      <c r="AE44" s="8">
        <v>3020.38</v>
      </c>
      <c r="AF44" s="8">
        <v>11357.89</v>
      </c>
      <c r="AG44" s="8">
        <v>12108.21</v>
      </c>
      <c r="AH44" s="8">
        <v>3270.36</v>
      </c>
      <c r="AI44" s="8">
        <v>5383.7</v>
      </c>
      <c r="AJ44" s="8">
        <v>3087</v>
      </c>
      <c r="AK44" s="8">
        <v>3684.02</v>
      </c>
      <c r="AL44" s="8">
        <v>2410.42</v>
      </c>
      <c r="AM44" s="8">
        <v>442495.69</v>
      </c>
    </row>
    <row r="45" spans="1:51" x14ac:dyDescent="0.2">
      <c r="A45" s="8" t="s">
        <v>113</v>
      </c>
      <c r="B45" s="8" t="s">
        <v>114</v>
      </c>
      <c r="C45" s="8">
        <v>16425.400000000001</v>
      </c>
      <c r="D45" s="8">
        <v>2080.6999999999998</v>
      </c>
      <c r="E45" s="8">
        <v>14316.8</v>
      </c>
      <c r="F45" s="8">
        <v>5800</v>
      </c>
      <c r="G45" s="8">
        <v>4773.6000000000004</v>
      </c>
      <c r="H45" s="8">
        <v>1824</v>
      </c>
      <c r="I45" s="8">
        <v>6418.8</v>
      </c>
      <c r="J45" s="8">
        <v>2186.3000000000002</v>
      </c>
      <c r="K45" s="8">
        <v>8003.8</v>
      </c>
      <c r="L45" s="8">
        <v>8418.5</v>
      </c>
      <c r="M45" s="8">
        <v>5532</v>
      </c>
      <c r="N45" s="8">
        <v>3043.7</v>
      </c>
      <c r="O45" s="8">
        <v>5343.6</v>
      </c>
      <c r="P45" s="8">
        <v>6619.9</v>
      </c>
      <c r="Q45" s="8">
        <v>9626</v>
      </c>
      <c r="R45" s="8">
        <v>8687.6</v>
      </c>
      <c r="S45" s="8">
        <v>1227.5999999999999</v>
      </c>
      <c r="T45" s="8">
        <v>30267.200000000001</v>
      </c>
      <c r="U45" s="8">
        <v>47326.9</v>
      </c>
      <c r="V45" s="8">
        <v>18627.7</v>
      </c>
      <c r="W45" s="8">
        <v>7200.1</v>
      </c>
      <c r="X45" s="8">
        <v>4213.8</v>
      </c>
      <c r="Y45" s="8">
        <v>5757.5</v>
      </c>
      <c r="Z45" s="8">
        <v>5710.5</v>
      </c>
      <c r="AA45" s="8">
        <v>15968.5</v>
      </c>
      <c r="AB45" s="8">
        <v>31262.5</v>
      </c>
      <c r="AC45" s="8">
        <v>9393</v>
      </c>
      <c r="AD45" s="8">
        <v>6376.6</v>
      </c>
      <c r="AE45" s="8">
        <v>2771.3</v>
      </c>
      <c r="AF45" s="8">
        <v>21022.799999999999</v>
      </c>
      <c r="AG45" s="8">
        <v>33955.199999999997</v>
      </c>
      <c r="AH45" s="8">
        <v>20935</v>
      </c>
      <c r="AI45" s="8">
        <v>17400</v>
      </c>
      <c r="AJ45" s="8">
        <v>6669.4</v>
      </c>
      <c r="AK45" s="8">
        <v>3114.4</v>
      </c>
      <c r="AL45" s="8">
        <v>5425.6</v>
      </c>
      <c r="AM45" s="8">
        <v>404455.9</v>
      </c>
    </row>
    <row r="46" spans="1:51" x14ac:dyDescent="0.2">
      <c r="A46" s="8" t="s">
        <v>115</v>
      </c>
      <c r="B46" s="8" t="s">
        <v>116</v>
      </c>
      <c r="C46" s="8">
        <v>38809.08</v>
      </c>
      <c r="D46" s="8">
        <v>5119.57</v>
      </c>
      <c r="E46" s="8">
        <v>52090.58</v>
      </c>
      <c r="F46" s="8">
        <v>19866.439999999999</v>
      </c>
      <c r="G46" s="8">
        <v>14519.93</v>
      </c>
      <c r="H46" s="8">
        <v>24742.11</v>
      </c>
      <c r="I46" s="8">
        <v>21359.73</v>
      </c>
      <c r="J46" s="8">
        <v>4088.39</v>
      </c>
      <c r="K46" s="8">
        <v>20739.87</v>
      </c>
      <c r="L46" s="8">
        <v>31335.87</v>
      </c>
      <c r="M46" s="8">
        <v>13923.78</v>
      </c>
      <c r="N46" s="8">
        <v>7704.55</v>
      </c>
      <c r="O46" s="8">
        <v>17597.48</v>
      </c>
      <c r="P46" s="8">
        <v>25223.39</v>
      </c>
      <c r="Q46" s="8">
        <v>23473.88</v>
      </c>
      <c r="R46" s="8">
        <v>15686.66</v>
      </c>
      <c r="S46" s="8">
        <v>6907.41</v>
      </c>
      <c r="T46" s="8">
        <v>74306.899999999994</v>
      </c>
      <c r="U46" s="8">
        <v>82648.47</v>
      </c>
      <c r="V46" s="8">
        <v>38210.239999999998</v>
      </c>
      <c r="W46" s="8">
        <v>15360.93</v>
      </c>
      <c r="X46" s="8">
        <v>9401.49</v>
      </c>
      <c r="Y46" s="8">
        <v>8284.8700000000008</v>
      </c>
      <c r="Z46" s="8">
        <v>8168.72</v>
      </c>
      <c r="AA46" s="8">
        <v>38379.42</v>
      </c>
      <c r="AB46" s="8">
        <v>41276.129999999997</v>
      </c>
      <c r="AC46" s="8">
        <v>20632.89</v>
      </c>
      <c r="AD46" s="8">
        <v>10747.39</v>
      </c>
      <c r="AE46" s="8">
        <v>5791.66</v>
      </c>
      <c r="AF46" s="8">
        <v>32380.67</v>
      </c>
      <c r="AG46" s="8">
        <v>46063.39</v>
      </c>
      <c r="AH46" s="8">
        <v>24205.33</v>
      </c>
      <c r="AI46" s="8">
        <v>22783.69</v>
      </c>
      <c r="AJ46" s="8">
        <v>9756.3799999999992</v>
      </c>
      <c r="AK46" s="8">
        <v>6798.37</v>
      </c>
      <c r="AL46" s="8">
        <v>7835.99</v>
      </c>
      <c r="AM46" s="8">
        <v>846951.63</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opLeftCell="AJ1" workbookViewId="0">
      <selection activeCell="AM44" sqref="AM44"/>
    </sheetView>
  </sheetViews>
  <sheetFormatPr baseColWidth="10" defaultColWidth="11.44140625" defaultRowHeight="10.199999999999999" x14ac:dyDescent="0.2"/>
  <cols>
    <col min="1" max="2" width="11.44140625" style="8"/>
    <col min="3" max="40" width="8.6640625" style="8" customWidth="1"/>
    <col min="41" max="16384" width="11.44140625" style="8"/>
  </cols>
  <sheetData>
    <row r="1" spans="1:51" x14ac:dyDescent="0.2">
      <c r="A1" s="8" t="s">
        <v>141</v>
      </c>
      <c r="AP1" s="8" t="s">
        <v>156</v>
      </c>
    </row>
    <row r="2" spans="1:51" x14ac:dyDescent="0.2">
      <c r="A2" s="8" t="s">
        <v>143</v>
      </c>
      <c r="AP2" s="8" t="s">
        <v>158</v>
      </c>
    </row>
    <row r="4" spans="1:51" x14ac:dyDescent="0.2">
      <c r="A4" s="8" t="s">
        <v>13</v>
      </c>
      <c r="B4" s="8" t="s">
        <v>13</v>
      </c>
      <c r="C4" s="8" t="s">
        <v>14</v>
      </c>
      <c r="D4" s="8" t="s">
        <v>15</v>
      </c>
      <c r="E4" s="8" t="s">
        <v>16</v>
      </c>
      <c r="F4" s="8" t="s">
        <v>17</v>
      </c>
      <c r="G4" s="8" t="s">
        <v>18</v>
      </c>
      <c r="H4" s="8" t="s">
        <v>19</v>
      </c>
      <c r="I4" s="8" t="s">
        <v>20</v>
      </c>
      <c r="J4" s="8" t="s">
        <v>21</v>
      </c>
      <c r="K4" s="8" t="s">
        <v>22</v>
      </c>
      <c r="L4" s="8" t="s">
        <v>23</v>
      </c>
      <c r="M4" s="8" t="s">
        <v>24</v>
      </c>
      <c r="N4" s="8" t="s">
        <v>25</v>
      </c>
      <c r="O4" s="8" t="s">
        <v>26</v>
      </c>
      <c r="P4" s="8" t="s">
        <v>27</v>
      </c>
      <c r="Q4" s="8" t="s">
        <v>28</v>
      </c>
      <c r="R4" s="8" t="s">
        <v>29</v>
      </c>
      <c r="S4" s="8" t="s">
        <v>30</v>
      </c>
      <c r="T4" s="8" t="s">
        <v>31</v>
      </c>
      <c r="U4" s="8" t="s">
        <v>32</v>
      </c>
      <c r="V4" s="8" t="s">
        <v>33</v>
      </c>
      <c r="W4" s="8" t="s">
        <v>34</v>
      </c>
      <c r="X4" s="8" t="s">
        <v>35</v>
      </c>
      <c r="Y4" s="8" t="s">
        <v>36</v>
      </c>
      <c r="Z4" s="8" t="s">
        <v>37</v>
      </c>
      <c r="AA4" s="8" t="s">
        <v>38</v>
      </c>
      <c r="AB4" s="8" t="s">
        <v>39</v>
      </c>
      <c r="AC4" s="8" t="s">
        <v>40</v>
      </c>
      <c r="AD4" s="8" t="s">
        <v>41</v>
      </c>
      <c r="AE4" s="8" t="s">
        <v>42</v>
      </c>
      <c r="AF4" s="8" t="s">
        <v>43</v>
      </c>
      <c r="AG4" s="8" t="s">
        <v>44</v>
      </c>
      <c r="AH4" s="8" t="s">
        <v>45</v>
      </c>
      <c r="AI4" s="8" t="s">
        <v>46</v>
      </c>
      <c r="AJ4" s="8" t="s">
        <v>47</v>
      </c>
      <c r="AK4" s="8" t="s">
        <v>48</v>
      </c>
      <c r="AL4" s="8" t="s">
        <v>49</v>
      </c>
      <c r="AM4" s="8" t="s">
        <v>126</v>
      </c>
      <c r="AP4" s="8" t="s">
        <v>13</v>
      </c>
      <c r="AQ4" s="8" t="s">
        <v>13</v>
      </c>
      <c r="AR4" s="8" t="s">
        <v>111</v>
      </c>
      <c r="AS4" s="8" t="s">
        <v>118</v>
      </c>
      <c r="AT4" s="8" t="s">
        <v>119</v>
      </c>
      <c r="AU4" s="8" t="s">
        <v>120</v>
      </c>
      <c r="AV4" s="8" t="s">
        <v>121</v>
      </c>
      <c r="AW4" s="8" t="s">
        <v>122</v>
      </c>
      <c r="AX4" s="8" t="s">
        <v>123</v>
      </c>
      <c r="AY4" s="8" t="s">
        <v>124</v>
      </c>
    </row>
    <row r="5" spans="1:51" x14ac:dyDescent="0.2">
      <c r="A5" s="8" t="s">
        <v>50</v>
      </c>
      <c r="B5" s="8" t="s">
        <v>51</v>
      </c>
      <c r="C5" s="8">
        <v>14391.3</v>
      </c>
      <c r="E5" s="8">
        <v>29186.9</v>
      </c>
      <c r="F5" s="8">
        <v>815.4</v>
      </c>
      <c r="G5" s="8">
        <v>2052.6999999999998</v>
      </c>
      <c r="I5" s="8">
        <v>34.6</v>
      </c>
      <c r="K5" s="8">
        <v>254</v>
      </c>
      <c r="O5" s="8">
        <v>0.6</v>
      </c>
      <c r="R5" s="8">
        <v>2.6</v>
      </c>
      <c r="S5" s="8">
        <v>0.5</v>
      </c>
      <c r="T5" s="8">
        <v>181.9</v>
      </c>
      <c r="U5" s="8">
        <v>0.3</v>
      </c>
      <c r="W5" s="8">
        <v>885.2</v>
      </c>
      <c r="X5" s="8">
        <v>8.1999999999999993</v>
      </c>
      <c r="Y5" s="8">
        <v>0.3</v>
      </c>
      <c r="AA5" s="8">
        <v>1.2</v>
      </c>
      <c r="AD5" s="8">
        <v>1</v>
      </c>
      <c r="AF5" s="8">
        <v>22.5</v>
      </c>
      <c r="AG5" s="8">
        <v>176.3</v>
      </c>
      <c r="AH5" s="8">
        <v>218.2</v>
      </c>
      <c r="AI5" s="8">
        <v>6</v>
      </c>
      <c r="AJ5" s="8">
        <v>19.399999999999999</v>
      </c>
      <c r="AK5" s="8">
        <v>47</v>
      </c>
      <c r="AL5" s="8">
        <v>4.5999999999999996</v>
      </c>
      <c r="AM5" s="8">
        <v>48310.7</v>
      </c>
      <c r="AP5" s="8" t="s">
        <v>50</v>
      </c>
      <c r="AQ5" s="8" t="s">
        <v>51</v>
      </c>
      <c r="AR5" s="8">
        <v>48310.46</v>
      </c>
      <c r="AS5" s="8">
        <v>15029.55</v>
      </c>
      <c r="AT5" s="8">
        <v>954.72</v>
      </c>
      <c r="AU5" s="8">
        <v>-1676.01</v>
      </c>
      <c r="AW5" s="8">
        <v>-721.29</v>
      </c>
      <c r="AX5" s="8">
        <v>9346.0300000000007</v>
      </c>
      <c r="AY5" s="8">
        <v>71964.75</v>
      </c>
    </row>
    <row r="6" spans="1:51" x14ac:dyDescent="0.2">
      <c r="A6" s="8" t="s">
        <v>54</v>
      </c>
      <c r="B6" s="8" t="s">
        <v>55</v>
      </c>
      <c r="C6" s="8">
        <v>5777.5</v>
      </c>
      <c r="D6" s="9">
        <v>133.4</v>
      </c>
      <c r="E6" s="9">
        <v>19483.3</v>
      </c>
      <c r="F6" s="9">
        <v>1205</v>
      </c>
      <c r="G6" s="9">
        <v>174.8</v>
      </c>
      <c r="H6" s="9">
        <v>125.3</v>
      </c>
      <c r="I6" s="9">
        <v>1671.5</v>
      </c>
      <c r="J6" s="9">
        <v>185.3</v>
      </c>
      <c r="K6" s="9">
        <v>145.69999999999999</v>
      </c>
      <c r="L6" s="9">
        <v>218.9</v>
      </c>
      <c r="M6" s="9">
        <v>42</v>
      </c>
      <c r="N6" s="9">
        <v>35.700000000000003</v>
      </c>
      <c r="O6" s="9">
        <v>96</v>
      </c>
      <c r="P6" s="9">
        <v>112.3</v>
      </c>
      <c r="Q6" s="9">
        <v>143.6</v>
      </c>
      <c r="R6" s="8">
        <v>23</v>
      </c>
      <c r="S6" s="8">
        <v>112.7</v>
      </c>
      <c r="T6" s="8">
        <v>363.6</v>
      </c>
      <c r="U6" s="8">
        <v>1155.9000000000001</v>
      </c>
      <c r="V6" s="8">
        <v>351.6</v>
      </c>
      <c r="W6" s="8">
        <v>9322</v>
      </c>
      <c r="X6" s="8">
        <v>221.9</v>
      </c>
      <c r="Y6" s="8">
        <v>49.8</v>
      </c>
      <c r="Z6" s="8">
        <v>72.900000000000006</v>
      </c>
      <c r="AA6" s="8">
        <v>82.4</v>
      </c>
      <c r="AB6" s="8">
        <v>115.1</v>
      </c>
      <c r="AC6" s="8">
        <v>353.2</v>
      </c>
      <c r="AD6" s="8">
        <v>567.1</v>
      </c>
      <c r="AE6" s="8">
        <v>228.9</v>
      </c>
      <c r="AF6" s="8">
        <v>519.6</v>
      </c>
      <c r="AG6" s="8">
        <v>733.1</v>
      </c>
      <c r="AH6" s="8">
        <v>1312.7</v>
      </c>
      <c r="AI6" s="8">
        <v>1152.4000000000001</v>
      </c>
      <c r="AJ6" s="8">
        <v>443</v>
      </c>
      <c r="AK6" s="8">
        <v>776.7</v>
      </c>
      <c r="AL6" s="8">
        <v>106.9</v>
      </c>
      <c r="AM6" s="8">
        <v>47614.8</v>
      </c>
      <c r="AP6" s="8" t="s">
        <v>52</v>
      </c>
      <c r="AQ6" s="8" t="s">
        <v>53</v>
      </c>
      <c r="AR6" s="8">
        <v>34032.620000000003</v>
      </c>
      <c r="AS6" s="8">
        <v>9.5</v>
      </c>
      <c r="AU6" s="8">
        <v>495.43</v>
      </c>
      <c r="AW6" s="8">
        <v>495.43</v>
      </c>
      <c r="AX6" s="8">
        <v>682.83</v>
      </c>
      <c r="AY6" s="8">
        <v>35220.370000000003</v>
      </c>
    </row>
    <row r="7" spans="1:51" x14ac:dyDescent="0.2">
      <c r="A7" s="8" t="s">
        <v>60</v>
      </c>
      <c r="B7" s="8" t="s">
        <v>61</v>
      </c>
      <c r="C7" s="8">
        <v>2808.6</v>
      </c>
      <c r="D7" s="9">
        <v>422</v>
      </c>
      <c r="E7" s="9">
        <v>619</v>
      </c>
      <c r="F7" s="9">
        <v>317.5</v>
      </c>
      <c r="G7" s="9">
        <v>320.8</v>
      </c>
      <c r="H7" s="9">
        <v>3970.9</v>
      </c>
      <c r="I7" s="9">
        <v>6069.3</v>
      </c>
      <c r="J7" s="9">
        <v>41.7</v>
      </c>
      <c r="K7" s="9">
        <v>506</v>
      </c>
      <c r="L7" s="9">
        <v>902.9</v>
      </c>
      <c r="M7" s="9">
        <v>119.5</v>
      </c>
      <c r="N7" s="9">
        <v>91</v>
      </c>
      <c r="O7" s="9">
        <v>285.2</v>
      </c>
      <c r="P7" s="9">
        <v>382.7</v>
      </c>
      <c r="Q7" s="9">
        <v>292.60000000000002</v>
      </c>
      <c r="R7" s="8">
        <v>336.3</v>
      </c>
      <c r="S7" s="8">
        <v>433.4</v>
      </c>
      <c r="T7" s="8">
        <v>2681.4</v>
      </c>
      <c r="U7" s="8">
        <v>3659.7</v>
      </c>
      <c r="V7" s="8">
        <v>10382.700000000001</v>
      </c>
      <c r="W7" s="8">
        <v>81.2</v>
      </c>
      <c r="X7" s="8">
        <v>234.2</v>
      </c>
      <c r="Y7" s="8">
        <v>247.2</v>
      </c>
      <c r="Z7" s="8">
        <v>128.69999999999999</v>
      </c>
      <c r="AA7" s="8">
        <v>701.7</v>
      </c>
      <c r="AB7" s="8">
        <v>69.900000000000006</v>
      </c>
      <c r="AC7" s="8">
        <v>464.7</v>
      </c>
      <c r="AD7" s="8">
        <v>103.5</v>
      </c>
      <c r="AE7" s="8">
        <v>276.10000000000002</v>
      </c>
      <c r="AF7" s="8">
        <v>755.6</v>
      </c>
      <c r="AG7" s="8">
        <v>1080.4000000000001</v>
      </c>
      <c r="AH7" s="8">
        <v>176.6</v>
      </c>
      <c r="AI7" s="8">
        <v>187.7</v>
      </c>
      <c r="AJ7" s="8">
        <v>120.6</v>
      </c>
      <c r="AK7" s="8">
        <v>374.7</v>
      </c>
      <c r="AL7" s="8">
        <v>124</v>
      </c>
      <c r="AM7" s="8">
        <v>39770</v>
      </c>
      <c r="AP7" s="8" t="s">
        <v>54</v>
      </c>
      <c r="AQ7" s="8" t="s">
        <v>55</v>
      </c>
      <c r="AR7" s="8">
        <v>47614.38</v>
      </c>
      <c r="AS7" s="8">
        <v>70563.740000000005</v>
      </c>
      <c r="AU7" s="8">
        <v>540.89</v>
      </c>
      <c r="AW7" s="8">
        <v>540.89</v>
      </c>
      <c r="AX7" s="8">
        <v>12705.77</v>
      </c>
      <c r="AY7" s="8">
        <v>131424.76999999999</v>
      </c>
    </row>
    <row r="8" spans="1:51" x14ac:dyDescent="0.2">
      <c r="A8" s="8" t="s">
        <v>70</v>
      </c>
      <c r="B8" s="8" t="s">
        <v>71</v>
      </c>
      <c r="D8" s="9">
        <v>43.7</v>
      </c>
      <c r="E8" s="9">
        <v>45.5</v>
      </c>
      <c r="F8" s="9">
        <v>58.9</v>
      </c>
      <c r="G8" s="9">
        <v>126</v>
      </c>
      <c r="H8" s="9">
        <v>142.4</v>
      </c>
      <c r="I8" s="9">
        <v>93.3</v>
      </c>
      <c r="J8" s="9">
        <v>5.3</v>
      </c>
      <c r="K8" s="9">
        <v>211.7</v>
      </c>
      <c r="L8" s="9">
        <v>597</v>
      </c>
      <c r="M8" s="9">
        <v>6314</v>
      </c>
      <c r="N8" s="9">
        <v>1677.9</v>
      </c>
      <c r="O8" s="9">
        <v>1630.2</v>
      </c>
      <c r="P8" s="9">
        <v>3152.2</v>
      </c>
      <c r="Q8" s="9">
        <v>1445.2</v>
      </c>
      <c r="R8" s="8">
        <v>118.9</v>
      </c>
      <c r="S8" s="8">
        <v>75.599999999999994</v>
      </c>
      <c r="T8" s="8">
        <v>1392.1</v>
      </c>
      <c r="U8" s="8">
        <v>1077.0999999999999</v>
      </c>
      <c r="V8" s="8">
        <v>172.7</v>
      </c>
      <c r="W8" s="8">
        <v>21.5</v>
      </c>
      <c r="X8" s="8">
        <v>102</v>
      </c>
      <c r="Y8" s="8">
        <v>297.10000000000002</v>
      </c>
      <c r="Z8" s="8">
        <v>478.5</v>
      </c>
      <c r="AA8" s="8">
        <v>203.2</v>
      </c>
      <c r="AB8" s="8">
        <v>31</v>
      </c>
      <c r="AC8" s="8">
        <v>371.2</v>
      </c>
      <c r="AD8" s="8">
        <v>690.1</v>
      </c>
      <c r="AE8" s="8">
        <v>111.2</v>
      </c>
      <c r="AF8" s="8">
        <v>525.5</v>
      </c>
      <c r="AG8" s="8">
        <v>435.2</v>
      </c>
      <c r="AH8" s="8">
        <v>123.7</v>
      </c>
      <c r="AI8" s="8">
        <v>517</v>
      </c>
      <c r="AJ8" s="8">
        <v>102.3</v>
      </c>
      <c r="AK8" s="8">
        <v>247.8</v>
      </c>
      <c r="AL8" s="8">
        <v>755</v>
      </c>
      <c r="AM8" s="8">
        <v>23392</v>
      </c>
      <c r="AP8" s="8" t="s">
        <v>56</v>
      </c>
      <c r="AQ8" s="8" t="s">
        <v>57</v>
      </c>
      <c r="AR8" s="8">
        <v>17563.89</v>
      </c>
      <c r="AS8" s="8">
        <v>33642.629999999997</v>
      </c>
      <c r="AU8" s="8">
        <v>737.85</v>
      </c>
      <c r="AW8" s="8">
        <v>737.85</v>
      </c>
      <c r="AX8" s="8">
        <v>7542.76</v>
      </c>
      <c r="AY8" s="8">
        <v>59487.12</v>
      </c>
    </row>
    <row r="9" spans="1:51" x14ac:dyDescent="0.2">
      <c r="A9" s="8" t="s">
        <v>72</v>
      </c>
      <c r="B9" s="8" t="s">
        <v>73</v>
      </c>
      <c r="C9" s="8">
        <v>21.8</v>
      </c>
      <c r="D9" s="9">
        <v>37.799999999999997</v>
      </c>
      <c r="E9" s="9">
        <v>77.599999999999994</v>
      </c>
      <c r="F9" s="9">
        <v>67.5</v>
      </c>
      <c r="G9" s="9">
        <v>156.30000000000001</v>
      </c>
      <c r="H9" s="9">
        <v>136.1</v>
      </c>
      <c r="I9" s="9">
        <v>125.2</v>
      </c>
      <c r="J9" s="9">
        <v>6.6</v>
      </c>
      <c r="K9" s="9">
        <v>123.7</v>
      </c>
      <c r="L9" s="9">
        <v>768.6</v>
      </c>
      <c r="M9" s="9">
        <v>926</v>
      </c>
      <c r="N9" s="9">
        <v>1085.3</v>
      </c>
      <c r="O9" s="9">
        <v>931.3</v>
      </c>
      <c r="P9" s="9">
        <v>1001.1</v>
      </c>
      <c r="Q9" s="9">
        <v>499.9</v>
      </c>
      <c r="R9" s="8">
        <v>111.1</v>
      </c>
      <c r="S9" s="8">
        <v>83.6</v>
      </c>
      <c r="T9" s="8">
        <v>1966.7</v>
      </c>
      <c r="U9" s="8">
        <v>724.2</v>
      </c>
      <c r="V9" s="8">
        <v>118.1</v>
      </c>
      <c r="W9" s="8">
        <v>24.6</v>
      </c>
      <c r="X9" s="8">
        <v>31.2</v>
      </c>
      <c r="Y9" s="8">
        <v>120.1</v>
      </c>
      <c r="Z9" s="8">
        <v>114.1</v>
      </c>
      <c r="AA9" s="8">
        <v>28.4</v>
      </c>
      <c r="AB9" s="8">
        <v>256.7</v>
      </c>
      <c r="AC9" s="8">
        <v>237.2</v>
      </c>
      <c r="AD9" s="8">
        <v>131.80000000000001</v>
      </c>
      <c r="AE9" s="8">
        <v>25.2</v>
      </c>
      <c r="AF9" s="8">
        <v>179.7</v>
      </c>
      <c r="AG9" s="8">
        <v>35</v>
      </c>
      <c r="AH9" s="8">
        <v>9</v>
      </c>
      <c r="AI9" s="8">
        <v>12.1</v>
      </c>
      <c r="AJ9" s="8">
        <v>2.9</v>
      </c>
      <c r="AK9" s="8">
        <v>31.7</v>
      </c>
      <c r="AL9" s="8">
        <v>113.2</v>
      </c>
      <c r="AM9" s="8">
        <v>10321.4</v>
      </c>
      <c r="AP9" s="8" t="s">
        <v>58</v>
      </c>
      <c r="AQ9" s="8" t="s">
        <v>59</v>
      </c>
      <c r="AR9" s="8">
        <v>26512.45</v>
      </c>
      <c r="AS9" s="8">
        <v>3238.85</v>
      </c>
      <c r="AU9" s="8">
        <v>-115.66</v>
      </c>
      <c r="AW9" s="8">
        <v>-115.66</v>
      </c>
      <c r="AX9" s="8">
        <v>3371.67</v>
      </c>
      <c r="AY9" s="8">
        <v>33007.32</v>
      </c>
    </row>
    <row r="10" spans="1:51" x14ac:dyDescent="0.2">
      <c r="A10" s="8" t="s">
        <v>74</v>
      </c>
      <c r="B10" s="8" t="s">
        <v>75</v>
      </c>
      <c r="C10" s="8">
        <v>131.9</v>
      </c>
      <c r="D10" s="9">
        <v>623.70000000000005</v>
      </c>
      <c r="E10" s="9">
        <v>384.1</v>
      </c>
      <c r="F10" s="9">
        <v>346.2</v>
      </c>
      <c r="G10" s="9">
        <v>201.7</v>
      </c>
      <c r="H10" s="9">
        <v>265.39999999999998</v>
      </c>
      <c r="I10" s="9">
        <v>188.7</v>
      </c>
      <c r="J10" s="9">
        <v>16.100000000000001</v>
      </c>
      <c r="K10" s="9">
        <v>408.6</v>
      </c>
      <c r="L10" s="9">
        <v>1043.4000000000001</v>
      </c>
      <c r="M10" s="9">
        <v>530.9</v>
      </c>
      <c r="N10" s="9">
        <v>285.10000000000002</v>
      </c>
      <c r="O10" s="9">
        <v>3271.1</v>
      </c>
      <c r="P10" s="9">
        <v>3124.3</v>
      </c>
      <c r="Q10" s="9">
        <v>2253.1999999999998</v>
      </c>
      <c r="R10" s="8">
        <v>319.7</v>
      </c>
      <c r="S10" s="8">
        <v>495.9</v>
      </c>
      <c r="T10" s="8">
        <v>2802</v>
      </c>
      <c r="U10" s="8">
        <v>1427.7</v>
      </c>
      <c r="V10" s="8">
        <v>207.1</v>
      </c>
      <c r="W10" s="8">
        <v>23.5</v>
      </c>
      <c r="X10" s="8">
        <v>76.099999999999994</v>
      </c>
      <c r="Y10" s="8">
        <v>23</v>
      </c>
      <c r="Z10" s="8">
        <v>24.7</v>
      </c>
      <c r="AA10" s="8">
        <v>26.6</v>
      </c>
      <c r="AB10" s="8">
        <v>18.3</v>
      </c>
      <c r="AC10" s="8">
        <v>158.9</v>
      </c>
      <c r="AD10" s="8">
        <v>62.5</v>
      </c>
      <c r="AE10" s="8">
        <v>40.1</v>
      </c>
      <c r="AF10" s="8">
        <v>239.4</v>
      </c>
      <c r="AG10" s="8">
        <v>205.8</v>
      </c>
      <c r="AH10" s="8">
        <v>33.299999999999997</v>
      </c>
      <c r="AI10" s="8">
        <v>53.2</v>
      </c>
      <c r="AJ10" s="8">
        <v>80.3</v>
      </c>
      <c r="AK10" s="8">
        <v>74.099999999999994</v>
      </c>
      <c r="AL10" s="8">
        <v>124.1</v>
      </c>
      <c r="AM10" s="8">
        <v>19590.7</v>
      </c>
      <c r="AP10" s="8" t="s">
        <v>60</v>
      </c>
      <c r="AQ10" s="8" t="s">
        <v>61</v>
      </c>
      <c r="AR10" s="8">
        <v>39769.86</v>
      </c>
      <c r="AS10" s="8">
        <v>26771.040000000001</v>
      </c>
      <c r="AU10" s="8">
        <v>867.76</v>
      </c>
      <c r="AW10" s="8">
        <v>867.76</v>
      </c>
      <c r="AX10" s="8">
        <v>4552.42</v>
      </c>
      <c r="AY10" s="8">
        <v>71961.08</v>
      </c>
    </row>
    <row r="11" spans="1:51" x14ac:dyDescent="0.2">
      <c r="A11" s="8" t="s">
        <v>76</v>
      </c>
      <c r="B11" s="8" t="s">
        <v>77</v>
      </c>
      <c r="C11" s="8">
        <v>64.3</v>
      </c>
      <c r="D11" s="9">
        <v>3.9</v>
      </c>
      <c r="E11" s="9">
        <v>20.6</v>
      </c>
      <c r="F11" s="9">
        <v>30.2</v>
      </c>
      <c r="G11" s="9">
        <v>29.8</v>
      </c>
      <c r="H11" s="9">
        <v>24.9</v>
      </c>
      <c r="I11" s="9">
        <v>19</v>
      </c>
      <c r="J11" s="9">
        <v>0.3</v>
      </c>
      <c r="K11" s="9">
        <v>24.8</v>
      </c>
      <c r="L11" s="9">
        <v>81.8</v>
      </c>
      <c r="M11" s="9">
        <v>20.399999999999999</v>
      </c>
      <c r="N11" s="9">
        <v>8.1999999999999993</v>
      </c>
      <c r="O11" s="9">
        <v>337.8</v>
      </c>
      <c r="P11" s="9">
        <v>5187</v>
      </c>
      <c r="Q11" s="9">
        <v>170.2</v>
      </c>
      <c r="R11" s="8">
        <v>8.9</v>
      </c>
      <c r="S11" s="8">
        <v>73.5</v>
      </c>
      <c r="T11" s="8">
        <v>45.8</v>
      </c>
      <c r="U11" s="8">
        <v>1444.3</v>
      </c>
      <c r="V11" s="8">
        <v>1277.4000000000001</v>
      </c>
      <c r="W11" s="8">
        <v>12.8</v>
      </c>
      <c r="X11" s="8">
        <v>39.299999999999997</v>
      </c>
      <c r="Y11" s="8">
        <v>8.1999999999999993</v>
      </c>
      <c r="Z11" s="8">
        <v>5.5</v>
      </c>
      <c r="AA11" s="8">
        <v>25.3</v>
      </c>
      <c r="AB11" s="8">
        <v>5.7</v>
      </c>
      <c r="AC11" s="8">
        <v>30.8</v>
      </c>
      <c r="AD11" s="8">
        <v>356.6</v>
      </c>
      <c r="AE11" s="8">
        <v>14.6</v>
      </c>
      <c r="AF11" s="8">
        <v>96.7</v>
      </c>
      <c r="AG11" s="8">
        <v>496.5</v>
      </c>
      <c r="AH11" s="8">
        <v>8</v>
      </c>
      <c r="AI11" s="8">
        <v>34</v>
      </c>
      <c r="AJ11" s="8">
        <v>37.799999999999997</v>
      </c>
      <c r="AK11" s="8">
        <v>37.9</v>
      </c>
      <c r="AL11" s="8">
        <v>55.1</v>
      </c>
      <c r="AM11" s="8">
        <v>10137.9</v>
      </c>
      <c r="AP11" s="8" t="s">
        <v>62</v>
      </c>
      <c r="AQ11" s="8" t="s">
        <v>63</v>
      </c>
      <c r="AR11" s="8">
        <v>35221.660000000003</v>
      </c>
      <c r="AS11" s="8">
        <v>7872.07</v>
      </c>
      <c r="AU11" s="8">
        <v>-110.88</v>
      </c>
      <c r="AW11" s="8">
        <v>-110.88</v>
      </c>
      <c r="AX11" s="8">
        <v>14326.29</v>
      </c>
      <c r="AY11" s="8">
        <v>57309.14</v>
      </c>
    </row>
    <row r="12" spans="1:51" x14ac:dyDescent="0.2">
      <c r="A12" s="8" t="s">
        <v>56</v>
      </c>
      <c r="B12" s="8" t="s">
        <v>57</v>
      </c>
      <c r="C12" s="8">
        <v>84.9</v>
      </c>
      <c r="D12" s="9">
        <v>10.9</v>
      </c>
      <c r="E12" s="9">
        <v>86</v>
      </c>
      <c r="F12" s="9">
        <v>12306</v>
      </c>
      <c r="G12" s="9">
        <v>701.2</v>
      </c>
      <c r="H12" s="9">
        <v>14</v>
      </c>
      <c r="I12" s="9">
        <v>127.7</v>
      </c>
      <c r="J12" s="9">
        <v>29.2</v>
      </c>
      <c r="K12" s="9">
        <v>229.8</v>
      </c>
      <c r="L12" s="9">
        <v>94.2</v>
      </c>
      <c r="M12" s="9">
        <v>97.2</v>
      </c>
      <c r="N12" s="9">
        <v>46</v>
      </c>
      <c r="O12" s="9">
        <v>112.2</v>
      </c>
      <c r="P12" s="9">
        <v>551.9</v>
      </c>
      <c r="Q12" s="9">
        <v>471.6</v>
      </c>
      <c r="R12" s="8">
        <v>6.3</v>
      </c>
      <c r="S12" s="8">
        <v>40.5</v>
      </c>
      <c r="T12" s="8">
        <v>401.1</v>
      </c>
      <c r="U12" s="8">
        <v>956.2</v>
      </c>
      <c r="V12" s="8">
        <v>49</v>
      </c>
      <c r="W12" s="8">
        <v>55.6</v>
      </c>
      <c r="X12" s="8">
        <v>175.3</v>
      </c>
      <c r="Y12" s="8">
        <v>18.600000000000001</v>
      </c>
      <c r="Z12" s="8">
        <v>2.7</v>
      </c>
      <c r="AA12" s="8">
        <v>41.9</v>
      </c>
      <c r="AB12" s="8">
        <v>56.9</v>
      </c>
      <c r="AC12" s="8">
        <v>29.8</v>
      </c>
      <c r="AD12" s="8">
        <v>25.1</v>
      </c>
      <c r="AE12" s="8">
        <v>20.6</v>
      </c>
      <c r="AF12" s="8">
        <v>51.9</v>
      </c>
      <c r="AG12" s="8">
        <v>258.7</v>
      </c>
      <c r="AH12" s="8">
        <v>46</v>
      </c>
      <c r="AI12" s="8">
        <v>141</v>
      </c>
      <c r="AJ12" s="8">
        <v>46.4</v>
      </c>
      <c r="AK12" s="8">
        <v>114.5</v>
      </c>
      <c r="AL12" s="8">
        <v>62.7</v>
      </c>
      <c r="AM12" s="8">
        <v>17563.599999999999</v>
      </c>
      <c r="AP12" s="8" t="s">
        <v>64</v>
      </c>
      <c r="AQ12" s="8" t="s">
        <v>65</v>
      </c>
      <c r="AR12" s="8">
        <v>4591.45</v>
      </c>
      <c r="AS12" s="8">
        <v>9741.0400000000009</v>
      </c>
      <c r="AU12" s="8">
        <v>470.05</v>
      </c>
      <c r="AW12" s="8">
        <v>470.05</v>
      </c>
      <c r="AX12" s="8">
        <v>2035.09</v>
      </c>
      <c r="AY12" s="8">
        <v>16837.62</v>
      </c>
    </row>
    <row r="13" spans="1:51" x14ac:dyDescent="0.2">
      <c r="A13" s="8" t="s">
        <v>58</v>
      </c>
      <c r="B13" s="8" t="s">
        <v>59</v>
      </c>
      <c r="C13" s="8">
        <v>374.5</v>
      </c>
      <c r="D13" s="9">
        <v>142.69999999999999</v>
      </c>
      <c r="E13" s="9">
        <v>924.1</v>
      </c>
      <c r="F13" s="9">
        <v>643.6</v>
      </c>
      <c r="G13" s="9">
        <v>6482.4</v>
      </c>
      <c r="H13" s="9">
        <v>24.3</v>
      </c>
      <c r="I13" s="9">
        <v>422.7</v>
      </c>
      <c r="J13" s="9">
        <v>177</v>
      </c>
      <c r="K13" s="9">
        <v>716.3</v>
      </c>
      <c r="L13" s="9">
        <v>199.7</v>
      </c>
      <c r="M13" s="9">
        <v>179.5</v>
      </c>
      <c r="N13" s="9">
        <v>120.7</v>
      </c>
      <c r="O13" s="9">
        <v>197</v>
      </c>
      <c r="P13" s="9">
        <v>599.29999999999995</v>
      </c>
      <c r="Q13" s="9">
        <v>1011.6</v>
      </c>
      <c r="R13" s="8">
        <v>16.100000000000001</v>
      </c>
      <c r="S13" s="8">
        <v>214.7</v>
      </c>
      <c r="T13" s="8">
        <v>2657.9</v>
      </c>
      <c r="U13" s="8">
        <v>1931.3</v>
      </c>
      <c r="V13" s="8">
        <v>161.9</v>
      </c>
      <c r="W13" s="8">
        <v>64.5</v>
      </c>
      <c r="X13" s="8">
        <v>3870.6</v>
      </c>
      <c r="Y13" s="8">
        <v>155.5</v>
      </c>
      <c r="Z13" s="8">
        <v>96</v>
      </c>
      <c r="AA13" s="8">
        <v>944.2</v>
      </c>
      <c r="AB13" s="8">
        <v>367.6</v>
      </c>
      <c r="AC13" s="8">
        <v>996.7</v>
      </c>
      <c r="AD13" s="8">
        <v>250.9</v>
      </c>
      <c r="AE13" s="8">
        <v>97.8</v>
      </c>
      <c r="AF13" s="8">
        <v>726.1</v>
      </c>
      <c r="AG13" s="8">
        <v>741.9</v>
      </c>
      <c r="AH13" s="8">
        <v>284</v>
      </c>
      <c r="AI13" s="8">
        <v>70.099999999999994</v>
      </c>
      <c r="AJ13" s="8">
        <v>183.3</v>
      </c>
      <c r="AK13" s="8">
        <v>340.3</v>
      </c>
      <c r="AL13" s="8">
        <v>125.6</v>
      </c>
      <c r="AM13" s="8">
        <v>26512.400000000001</v>
      </c>
      <c r="AP13" s="8" t="s">
        <v>66</v>
      </c>
      <c r="AQ13" s="8" t="s">
        <v>67</v>
      </c>
      <c r="AR13" s="8">
        <v>34720.730000000003</v>
      </c>
      <c r="AS13" s="8">
        <v>4952.93</v>
      </c>
      <c r="AU13" s="8">
        <v>-923.2</v>
      </c>
      <c r="AW13" s="8">
        <v>-923.2</v>
      </c>
      <c r="AX13" s="8">
        <v>7199.62</v>
      </c>
      <c r="AY13" s="8">
        <v>45950.07</v>
      </c>
    </row>
    <row r="14" spans="1:51" x14ac:dyDescent="0.2">
      <c r="A14" s="8" t="s">
        <v>62</v>
      </c>
      <c r="B14" s="8" t="s">
        <v>63</v>
      </c>
      <c r="C14" s="8">
        <v>5561.2</v>
      </c>
      <c r="D14" s="9">
        <v>278.89999999999998</v>
      </c>
      <c r="E14" s="9">
        <v>644.5</v>
      </c>
      <c r="F14" s="9">
        <v>2138.3000000000002</v>
      </c>
      <c r="G14" s="9">
        <v>1439.1</v>
      </c>
      <c r="H14" s="9">
        <v>903.5</v>
      </c>
      <c r="I14" s="9">
        <v>7871.7</v>
      </c>
      <c r="J14" s="9">
        <v>766.8</v>
      </c>
      <c r="K14" s="9">
        <v>5825.8</v>
      </c>
      <c r="L14" s="9">
        <v>1388.4</v>
      </c>
      <c r="M14" s="9">
        <v>157.6</v>
      </c>
      <c r="N14" s="9">
        <v>367.7</v>
      </c>
      <c r="O14" s="9">
        <v>525.4</v>
      </c>
      <c r="P14" s="9">
        <v>930.9</v>
      </c>
      <c r="Q14" s="9">
        <v>685.7</v>
      </c>
      <c r="R14" s="8">
        <v>899</v>
      </c>
      <c r="S14" s="8">
        <v>160.6</v>
      </c>
      <c r="T14" s="8">
        <v>1553.1</v>
      </c>
      <c r="U14" s="8">
        <v>802.2</v>
      </c>
      <c r="V14" s="8">
        <v>108.2</v>
      </c>
      <c r="W14" s="8">
        <v>85.2</v>
      </c>
      <c r="X14" s="8">
        <v>324.7</v>
      </c>
      <c r="Y14" s="8">
        <v>13.6</v>
      </c>
      <c r="Z14" s="8">
        <v>48.1</v>
      </c>
      <c r="AA14" s="8">
        <v>26.1</v>
      </c>
      <c r="AB14" s="8">
        <v>382.6</v>
      </c>
      <c r="AC14" s="8">
        <v>117.8</v>
      </c>
      <c r="AD14" s="8">
        <v>184.7</v>
      </c>
      <c r="AE14" s="8">
        <v>82.3</v>
      </c>
      <c r="AF14" s="8">
        <v>224.1</v>
      </c>
      <c r="AG14" s="8">
        <v>158.6</v>
      </c>
      <c r="AH14" s="8">
        <v>98.7</v>
      </c>
      <c r="AI14" s="8">
        <v>198.4</v>
      </c>
      <c r="AJ14" s="8">
        <v>38.1</v>
      </c>
      <c r="AK14" s="8">
        <v>135.5</v>
      </c>
      <c r="AL14" s="8">
        <v>94.8</v>
      </c>
      <c r="AM14" s="8">
        <v>35221.9</v>
      </c>
      <c r="AP14" s="8" t="s">
        <v>68</v>
      </c>
      <c r="AQ14" s="8" t="s">
        <v>69</v>
      </c>
      <c r="AR14" s="8">
        <v>45899.47</v>
      </c>
      <c r="AS14" s="8">
        <v>2216.33</v>
      </c>
      <c r="AT14" s="8">
        <v>2460.39</v>
      </c>
      <c r="AU14" s="8">
        <v>-77.75</v>
      </c>
      <c r="AV14" s="8">
        <v>219.07</v>
      </c>
      <c r="AW14" s="8">
        <v>2601.7199999999998</v>
      </c>
      <c r="AX14" s="8">
        <v>16160.69</v>
      </c>
      <c r="AY14" s="8">
        <v>66878.2</v>
      </c>
    </row>
    <row r="15" spans="1:51" x14ac:dyDescent="0.2">
      <c r="A15" s="8" t="s">
        <v>64</v>
      </c>
      <c r="B15" s="8" t="s">
        <v>65</v>
      </c>
      <c r="C15" s="8">
        <v>608.9</v>
      </c>
      <c r="D15" s="9"/>
      <c r="E15" s="9">
        <v>81.8</v>
      </c>
      <c r="F15" s="9">
        <v>11.1</v>
      </c>
      <c r="G15" s="9">
        <v>1.4</v>
      </c>
      <c r="H15" s="9">
        <v>2.8</v>
      </c>
      <c r="I15" s="9">
        <v>188.4</v>
      </c>
      <c r="J15" s="9">
        <v>1226.5</v>
      </c>
      <c r="K15" s="9">
        <v>10.1</v>
      </c>
      <c r="L15" s="9">
        <v>1.7</v>
      </c>
      <c r="M15" s="9">
        <v>1.1000000000000001</v>
      </c>
      <c r="N15" s="9">
        <v>0.7</v>
      </c>
      <c r="O15" s="9">
        <v>1.5</v>
      </c>
      <c r="P15" s="9">
        <v>2.1</v>
      </c>
      <c r="Q15" s="9">
        <v>17.100000000000001</v>
      </c>
      <c r="R15" s="8">
        <v>1.5</v>
      </c>
      <c r="S15" s="8">
        <v>2.8</v>
      </c>
      <c r="T15" s="8">
        <v>4</v>
      </c>
      <c r="U15" s="8">
        <v>22.5</v>
      </c>
      <c r="V15" s="8">
        <v>6.4</v>
      </c>
      <c r="W15" s="8">
        <v>0.6</v>
      </c>
      <c r="X15" s="8">
        <v>0.2</v>
      </c>
      <c r="Y15" s="8">
        <v>0.3</v>
      </c>
      <c r="Z15" s="8">
        <v>1.9</v>
      </c>
      <c r="AA15" s="8">
        <v>12</v>
      </c>
      <c r="AB15" s="8">
        <v>0.3</v>
      </c>
      <c r="AC15" s="8">
        <v>9.5</v>
      </c>
      <c r="AD15" s="8">
        <v>9.1</v>
      </c>
      <c r="AE15" s="8">
        <v>170.5</v>
      </c>
      <c r="AF15" s="8">
        <v>42.5</v>
      </c>
      <c r="AG15" s="8">
        <v>5.4</v>
      </c>
      <c r="AH15" s="8">
        <v>6.9</v>
      </c>
      <c r="AI15" s="8">
        <v>1945.3</v>
      </c>
      <c r="AJ15" s="8">
        <v>182.8</v>
      </c>
      <c r="AK15" s="8">
        <v>3.6</v>
      </c>
      <c r="AL15" s="8">
        <v>7.9</v>
      </c>
      <c r="AM15" s="8">
        <v>4591.2</v>
      </c>
      <c r="AP15" s="8" t="s">
        <v>70</v>
      </c>
      <c r="AQ15" s="8" t="s">
        <v>71</v>
      </c>
      <c r="AR15" s="8">
        <v>23392.05</v>
      </c>
      <c r="AS15" s="8">
        <v>5815.26</v>
      </c>
      <c r="AT15" s="8">
        <v>4380.37</v>
      </c>
      <c r="AU15" s="8">
        <v>207.22</v>
      </c>
      <c r="AW15" s="8">
        <v>4587.59</v>
      </c>
      <c r="AX15" s="8">
        <v>9709.94</v>
      </c>
      <c r="AY15" s="8">
        <v>43504.84</v>
      </c>
    </row>
    <row r="16" spans="1:51" x14ac:dyDescent="0.2">
      <c r="A16" s="8" t="s">
        <v>66</v>
      </c>
      <c r="B16" s="8" t="s">
        <v>67</v>
      </c>
      <c r="C16" s="8">
        <v>549.20000000000005</v>
      </c>
      <c r="D16" s="9">
        <v>621.9</v>
      </c>
      <c r="E16" s="9">
        <v>1272</v>
      </c>
      <c r="F16" s="9">
        <v>743.1</v>
      </c>
      <c r="G16" s="9">
        <v>456.2</v>
      </c>
      <c r="H16" s="9">
        <v>537.4</v>
      </c>
      <c r="I16" s="9">
        <v>979.3</v>
      </c>
      <c r="J16" s="9">
        <v>161.30000000000001</v>
      </c>
      <c r="K16" s="9">
        <v>4607.8999999999996</v>
      </c>
      <c r="L16" s="9">
        <v>1032.9000000000001</v>
      </c>
      <c r="M16" s="9">
        <v>865.4</v>
      </c>
      <c r="N16" s="9">
        <v>677.6</v>
      </c>
      <c r="O16" s="9">
        <v>1263.5999999999999</v>
      </c>
      <c r="P16" s="9">
        <v>2920.1</v>
      </c>
      <c r="Q16" s="9">
        <v>1379.8</v>
      </c>
      <c r="R16" s="8">
        <v>106</v>
      </c>
      <c r="S16" s="8">
        <v>295.3</v>
      </c>
      <c r="T16" s="8">
        <v>11941.4</v>
      </c>
      <c r="U16" s="8">
        <v>2184.5</v>
      </c>
      <c r="V16" s="8">
        <v>316.60000000000002</v>
      </c>
      <c r="W16" s="8">
        <v>40.700000000000003</v>
      </c>
      <c r="X16" s="8">
        <v>201.6</v>
      </c>
      <c r="Y16" s="8">
        <v>49.3</v>
      </c>
      <c r="Z16" s="8">
        <v>36.200000000000003</v>
      </c>
      <c r="AA16" s="8">
        <v>50</v>
      </c>
      <c r="AB16" s="8">
        <v>116.7</v>
      </c>
      <c r="AC16" s="8">
        <v>253.7</v>
      </c>
      <c r="AD16" s="8">
        <v>121.5</v>
      </c>
      <c r="AE16" s="8">
        <v>90.4</v>
      </c>
      <c r="AF16" s="8">
        <v>320</v>
      </c>
      <c r="AG16" s="8">
        <v>21.4</v>
      </c>
      <c r="AH16" s="8">
        <v>67.2</v>
      </c>
      <c r="AI16" s="8">
        <v>212.8</v>
      </c>
      <c r="AJ16" s="8">
        <v>45</v>
      </c>
      <c r="AK16" s="8">
        <v>52</v>
      </c>
      <c r="AL16" s="8">
        <v>130.80000000000001</v>
      </c>
      <c r="AM16" s="8">
        <v>34720.800000000003</v>
      </c>
      <c r="AP16" s="8" t="s">
        <v>72</v>
      </c>
      <c r="AQ16" s="8" t="s">
        <v>73</v>
      </c>
      <c r="AR16" s="8">
        <v>10321.27</v>
      </c>
      <c r="AS16" s="8">
        <v>5488.52</v>
      </c>
      <c r="AT16" s="8">
        <v>1985.48</v>
      </c>
      <c r="AU16" s="8">
        <v>-227</v>
      </c>
      <c r="AW16" s="8">
        <v>1758.48</v>
      </c>
      <c r="AX16" s="8">
        <v>4655.1499999999996</v>
      </c>
      <c r="AY16" s="8">
        <v>22223.43</v>
      </c>
    </row>
    <row r="17" spans="1:51" x14ac:dyDescent="0.2">
      <c r="A17" s="8" t="s">
        <v>68</v>
      </c>
      <c r="B17" s="8" t="s">
        <v>69</v>
      </c>
      <c r="C17" s="8">
        <v>281.7</v>
      </c>
      <c r="D17" s="9">
        <v>208.1</v>
      </c>
      <c r="E17" s="9">
        <v>464.6</v>
      </c>
      <c r="F17" s="9">
        <v>445.9</v>
      </c>
      <c r="G17" s="9">
        <v>368.9</v>
      </c>
      <c r="H17" s="9">
        <v>677.7</v>
      </c>
      <c r="I17" s="9">
        <v>580.5</v>
      </c>
      <c r="J17" s="9">
        <v>85.9</v>
      </c>
      <c r="K17" s="9">
        <v>846.5</v>
      </c>
      <c r="L17" s="9">
        <v>15094.3</v>
      </c>
      <c r="M17" s="9">
        <v>1089</v>
      </c>
      <c r="N17" s="9">
        <v>1671.7</v>
      </c>
      <c r="O17" s="9">
        <v>4354.1000000000004</v>
      </c>
      <c r="P17" s="9">
        <v>5525.8</v>
      </c>
      <c r="Q17" s="9">
        <v>3075.1</v>
      </c>
      <c r="R17" s="8">
        <v>132.30000000000001</v>
      </c>
      <c r="S17" s="8">
        <v>1221.8</v>
      </c>
      <c r="T17" s="8">
        <v>7619.9</v>
      </c>
      <c r="U17" s="8">
        <v>468.6</v>
      </c>
      <c r="V17" s="8">
        <v>166.4</v>
      </c>
      <c r="W17" s="8">
        <v>33.5</v>
      </c>
      <c r="X17" s="8">
        <v>64.400000000000006</v>
      </c>
      <c r="Y17" s="8">
        <v>36.200000000000003</v>
      </c>
      <c r="Z17" s="8">
        <v>25.6</v>
      </c>
      <c r="AA17" s="8">
        <v>4.5</v>
      </c>
      <c r="AB17" s="8">
        <v>179.8</v>
      </c>
      <c r="AC17" s="8">
        <v>73.2</v>
      </c>
      <c r="AD17" s="8">
        <v>32.1</v>
      </c>
      <c r="AE17" s="8">
        <v>27.5</v>
      </c>
      <c r="AF17" s="8">
        <v>294.2</v>
      </c>
      <c r="AG17" s="8">
        <v>407.1</v>
      </c>
      <c r="AH17" s="8">
        <v>10.4</v>
      </c>
      <c r="AI17" s="8">
        <v>76.900000000000006</v>
      </c>
      <c r="AJ17" s="8">
        <v>51.9</v>
      </c>
      <c r="AK17" s="8">
        <v>39.4</v>
      </c>
      <c r="AL17" s="8">
        <v>164.2</v>
      </c>
      <c r="AM17" s="8">
        <v>45899.7</v>
      </c>
      <c r="AP17" s="8" t="s">
        <v>74</v>
      </c>
      <c r="AQ17" s="8" t="s">
        <v>75</v>
      </c>
      <c r="AR17" s="8">
        <v>19590.419999999998</v>
      </c>
      <c r="AS17" s="8">
        <v>979.43</v>
      </c>
      <c r="AT17" s="8">
        <v>11717.12</v>
      </c>
      <c r="AU17" s="8">
        <v>-127.44</v>
      </c>
      <c r="AW17" s="8">
        <v>11589.68</v>
      </c>
      <c r="AX17" s="8">
        <v>12843.56</v>
      </c>
      <c r="AY17" s="8">
        <v>45003.09</v>
      </c>
    </row>
    <row r="18" spans="1:51" x14ac:dyDescent="0.2">
      <c r="A18" s="8" t="s">
        <v>78</v>
      </c>
      <c r="B18" s="8" t="s">
        <v>79</v>
      </c>
      <c r="C18" s="8">
        <v>1113.8</v>
      </c>
      <c r="D18" s="9">
        <v>165.3</v>
      </c>
      <c r="E18" s="9">
        <v>152.5</v>
      </c>
      <c r="F18" s="9">
        <v>66</v>
      </c>
      <c r="G18" s="9">
        <v>195.5</v>
      </c>
      <c r="H18" s="9">
        <v>68.7</v>
      </c>
      <c r="I18" s="9">
        <v>120.9</v>
      </c>
      <c r="J18" s="9">
        <v>24.4</v>
      </c>
      <c r="K18" s="9">
        <v>81.7</v>
      </c>
      <c r="L18" s="9">
        <v>415.3</v>
      </c>
      <c r="M18" s="9">
        <v>488.9</v>
      </c>
      <c r="N18" s="9">
        <v>127.8</v>
      </c>
      <c r="O18" s="9">
        <v>580.4</v>
      </c>
      <c r="P18" s="9">
        <v>1949.2</v>
      </c>
      <c r="Q18" s="9">
        <v>4694.8</v>
      </c>
      <c r="R18" s="8">
        <v>24.9</v>
      </c>
      <c r="S18" s="8">
        <v>67.599999999999994</v>
      </c>
      <c r="T18" s="8">
        <v>1186.7</v>
      </c>
      <c r="U18" s="8">
        <v>2137.8000000000002</v>
      </c>
      <c r="V18" s="8">
        <v>366.8</v>
      </c>
      <c r="W18" s="8">
        <v>45.7</v>
      </c>
      <c r="X18" s="8">
        <v>103.5</v>
      </c>
      <c r="Y18" s="8">
        <v>43.7</v>
      </c>
      <c r="Z18" s="8">
        <v>20</v>
      </c>
      <c r="AA18" s="8">
        <v>152</v>
      </c>
      <c r="AB18" s="8">
        <v>14.9</v>
      </c>
      <c r="AC18" s="8">
        <v>90.2</v>
      </c>
      <c r="AD18" s="8">
        <v>205.6</v>
      </c>
      <c r="AE18" s="8">
        <v>64.599999999999994</v>
      </c>
      <c r="AF18" s="8">
        <v>166.4</v>
      </c>
      <c r="AG18" s="8">
        <v>800.9</v>
      </c>
      <c r="AH18" s="8">
        <v>41</v>
      </c>
      <c r="AI18" s="8">
        <v>1309</v>
      </c>
      <c r="AJ18" s="8">
        <v>187.4</v>
      </c>
      <c r="AK18" s="8">
        <v>452</v>
      </c>
      <c r="AL18" s="8">
        <v>101.6</v>
      </c>
      <c r="AM18" s="8">
        <v>17827.5</v>
      </c>
      <c r="AP18" s="8" t="s">
        <v>76</v>
      </c>
      <c r="AQ18" s="8" t="s">
        <v>77</v>
      </c>
      <c r="AR18" s="8">
        <v>10137.94</v>
      </c>
      <c r="AS18" s="8">
        <v>26565.09</v>
      </c>
      <c r="AT18" s="8">
        <v>11126.2</v>
      </c>
      <c r="AU18" s="8">
        <v>-571.79</v>
      </c>
      <c r="AW18" s="8">
        <v>10554.41</v>
      </c>
      <c r="AX18" s="8">
        <v>21852.16</v>
      </c>
      <c r="AY18" s="8">
        <v>69109.61</v>
      </c>
    </row>
    <row r="19" spans="1:51" x14ac:dyDescent="0.2">
      <c r="A19" s="8" t="s">
        <v>52</v>
      </c>
      <c r="B19" s="8" t="s">
        <v>53</v>
      </c>
      <c r="C19" s="8">
        <v>109.6</v>
      </c>
      <c r="D19" s="9">
        <v>194.1</v>
      </c>
      <c r="E19" s="9">
        <v>344.3</v>
      </c>
      <c r="F19" s="9">
        <v>76.599999999999994</v>
      </c>
      <c r="G19" s="9">
        <v>99.8</v>
      </c>
      <c r="H19" s="9">
        <v>22300.1</v>
      </c>
      <c r="I19" s="9">
        <v>1410.9</v>
      </c>
      <c r="J19" s="9">
        <v>10.5</v>
      </c>
      <c r="K19" s="9">
        <v>710.2</v>
      </c>
      <c r="L19" s="9">
        <v>2052.9</v>
      </c>
      <c r="M19" s="9">
        <v>18</v>
      </c>
      <c r="N19" s="9">
        <v>15</v>
      </c>
      <c r="O19" s="9">
        <v>25.7</v>
      </c>
      <c r="P19" s="9">
        <v>47.1</v>
      </c>
      <c r="Q19" s="9">
        <v>42.8</v>
      </c>
      <c r="R19" s="8">
        <v>5631.7</v>
      </c>
      <c r="S19" s="8">
        <v>20.7</v>
      </c>
      <c r="T19" s="8">
        <v>693.3</v>
      </c>
      <c r="U19" s="8">
        <v>25.3</v>
      </c>
      <c r="V19" s="8">
        <v>8.6999999999999993</v>
      </c>
      <c r="W19" s="8">
        <v>35.5</v>
      </c>
      <c r="X19" s="8">
        <v>1.2</v>
      </c>
      <c r="Y19" s="8">
        <v>5.4</v>
      </c>
      <c r="Z19" s="8">
        <v>1.4</v>
      </c>
      <c r="AA19" s="8">
        <v>15.4</v>
      </c>
      <c r="AB19" s="8">
        <v>0.3</v>
      </c>
      <c r="AC19" s="8">
        <v>5.6</v>
      </c>
      <c r="AD19" s="8">
        <v>7.2</v>
      </c>
      <c r="AE19" s="8">
        <v>2.2000000000000002</v>
      </c>
      <c r="AF19" s="8">
        <v>21.8</v>
      </c>
      <c r="AG19" s="8">
        <v>68</v>
      </c>
      <c r="AH19" s="8">
        <v>5.2</v>
      </c>
      <c r="AI19" s="8">
        <v>10</v>
      </c>
      <c r="AJ19" s="8">
        <v>2.5</v>
      </c>
      <c r="AK19" s="8">
        <v>4.4000000000000004</v>
      </c>
      <c r="AL19" s="8">
        <v>9.1</v>
      </c>
      <c r="AM19" s="8">
        <v>34032.5</v>
      </c>
      <c r="AP19" s="8" t="s">
        <v>78</v>
      </c>
      <c r="AQ19" s="8" t="s">
        <v>79</v>
      </c>
      <c r="AR19" s="8">
        <v>17827.599999999999</v>
      </c>
      <c r="AS19" s="8">
        <v>16854.099999999999</v>
      </c>
      <c r="AT19" s="8">
        <v>11940.26</v>
      </c>
      <c r="AU19" s="8">
        <v>-153.16</v>
      </c>
      <c r="AV19" s="8">
        <v>347.16</v>
      </c>
      <c r="AW19" s="8">
        <v>12134.26</v>
      </c>
      <c r="AX19" s="8">
        <v>4454.62</v>
      </c>
      <c r="AY19" s="8">
        <v>51270.58</v>
      </c>
    </row>
    <row r="20" spans="1:51" x14ac:dyDescent="0.2">
      <c r="A20" s="8" t="s">
        <v>80</v>
      </c>
      <c r="B20" s="8" t="s">
        <v>81</v>
      </c>
      <c r="C20" s="8">
        <v>345</v>
      </c>
      <c r="D20" s="8">
        <v>166.8</v>
      </c>
      <c r="E20" s="8">
        <v>606</v>
      </c>
      <c r="F20" s="8">
        <v>338.3</v>
      </c>
      <c r="G20" s="8">
        <v>616.9</v>
      </c>
      <c r="H20" s="8">
        <v>1258.4000000000001</v>
      </c>
      <c r="I20" s="8">
        <v>1208.4000000000001</v>
      </c>
      <c r="J20" s="8">
        <v>46.9</v>
      </c>
      <c r="K20" s="8">
        <v>687.8</v>
      </c>
      <c r="L20" s="8">
        <v>1785.2</v>
      </c>
      <c r="M20" s="8">
        <v>124.5</v>
      </c>
      <c r="N20" s="8">
        <v>73</v>
      </c>
      <c r="O20" s="8">
        <v>178.1</v>
      </c>
      <c r="P20" s="8">
        <v>342.4</v>
      </c>
      <c r="Q20" s="8">
        <v>73.3</v>
      </c>
      <c r="R20" s="8">
        <v>5225.8999999999996</v>
      </c>
      <c r="S20" s="8">
        <v>94.3</v>
      </c>
      <c r="T20" s="8">
        <v>100.1</v>
      </c>
      <c r="U20" s="8">
        <v>1064.5999999999999</v>
      </c>
      <c r="V20" s="8">
        <v>381.4</v>
      </c>
      <c r="W20" s="8">
        <v>275</v>
      </c>
      <c r="X20" s="8">
        <v>378.1</v>
      </c>
      <c r="Y20" s="8">
        <v>130</v>
      </c>
      <c r="Z20" s="8">
        <v>38</v>
      </c>
      <c r="AA20" s="8">
        <v>314.10000000000002</v>
      </c>
      <c r="AB20" s="8">
        <v>158.6</v>
      </c>
      <c r="AC20" s="8">
        <v>264.5</v>
      </c>
      <c r="AD20" s="8">
        <v>107.2</v>
      </c>
      <c r="AE20" s="8">
        <v>90.1</v>
      </c>
      <c r="AF20" s="8">
        <v>93.8</v>
      </c>
      <c r="AG20" s="8">
        <v>1160.9000000000001</v>
      </c>
      <c r="AH20" s="8">
        <v>333.6</v>
      </c>
      <c r="AI20" s="8">
        <v>250.8</v>
      </c>
      <c r="AJ20" s="8">
        <v>226.6</v>
      </c>
      <c r="AK20" s="8">
        <v>340.8</v>
      </c>
      <c r="AL20" s="8">
        <v>63.6</v>
      </c>
      <c r="AM20" s="8">
        <v>18943</v>
      </c>
      <c r="AP20" s="8" t="s">
        <v>80</v>
      </c>
      <c r="AQ20" s="8" t="s">
        <v>81</v>
      </c>
      <c r="AR20" s="8">
        <v>18943.03</v>
      </c>
      <c r="AS20" s="8">
        <v>17241.39</v>
      </c>
      <c r="AX20" s="8">
        <v>788.4</v>
      </c>
      <c r="AY20" s="8">
        <v>36972.83</v>
      </c>
    </row>
    <row r="21" spans="1:51" x14ac:dyDescent="0.2">
      <c r="A21" s="8" t="s">
        <v>82</v>
      </c>
      <c r="B21" s="8" t="s">
        <v>83</v>
      </c>
      <c r="C21" s="8">
        <v>145.69999999999999</v>
      </c>
      <c r="D21" s="8">
        <v>72</v>
      </c>
      <c r="E21" s="8">
        <v>289.3</v>
      </c>
      <c r="F21" s="8">
        <v>306.89999999999998</v>
      </c>
      <c r="G21" s="8">
        <v>328.1</v>
      </c>
      <c r="H21" s="8">
        <v>466.1</v>
      </c>
      <c r="I21" s="8">
        <v>211.4</v>
      </c>
      <c r="J21" s="8">
        <v>34</v>
      </c>
      <c r="K21" s="8">
        <v>240.9</v>
      </c>
      <c r="L21" s="8">
        <v>1757.3</v>
      </c>
      <c r="M21" s="8">
        <v>59.6</v>
      </c>
      <c r="N21" s="8">
        <v>37.799999999999997</v>
      </c>
      <c r="O21" s="8">
        <v>112.1</v>
      </c>
      <c r="P21" s="8">
        <v>189.8</v>
      </c>
      <c r="Q21" s="8">
        <v>97.2</v>
      </c>
      <c r="R21" s="8">
        <v>61.5</v>
      </c>
      <c r="S21" s="8">
        <v>2140.1</v>
      </c>
      <c r="T21" s="8">
        <v>375.7</v>
      </c>
      <c r="U21" s="8">
        <v>497.6</v>
      </c>
      <c r="V21" s="8">
        <v>134</v>
      </c>
      <c r="W21" s="8">
        <v>78.5</v>
      </c>
      <c r="X21" s="8">
        <v>144</v>
      </c>
      <c r="Y21" s="8">
        <v>49.9</v>
      </c>
      <c r="Z21" s="8">
        <v>49.8</v>
      </c>
      <c r="AA21" s="8">
        <v>89</v>
      </c>
      <c r="AB21" s="8">
        <v>174</v>
      </c>
      <c r="AC21" s="8">
        <v>155.80000000000001</v>
      </c>
      <c r="AD21" s="8">
        <v>87</v>
      </c>
      <c r="AE21" s="8">
        <v>99.9</v>
      </c>
      <c r="AF21" s="8">
        <v>190.5</v>
      </c>
      <c r="AG21" s="8">
        <v>1421.3</v>
      </c>
      <c r="AH21" s="8">
        <v>153</v>
      </c>
      <c r="AI21" s="8">
        <v>188.7</v>
      </c>
      <c r="AJ21" s="8">
        <v>76.2</v>
      </c>
      <c r="AK21" s="8">
        <v>91.6</v>
      </c>
      <c r="AL21" s="8">
        <v>21.4</v>
      </c>
      <c r="AM21" s="8">
        <v>10627.7</v>
      </c>
      <c r="AP21" s="8" t="s">
        <v>82</v>
      </c>
      <c r="AQ21" s="8" t="s">
        <v>83</v>
      </c>
      <c r="AR21" s="8">
        <v>10627.8</v>
      </c>
      <c r="AS21" s="8">
        <v>2553.71</v>
      </c>
      <c r="AX21" s="8">
        <v>773.1</v>
      </c>
      <c r="AY21" s="8">
        <v>13954.61</v>
      </c>
    </row>
    <row r="22" spans="1:51" x14ac:dyDescent="0.2">
      <c r="A22" s="8" t="s">
        <v>84</v>
      </c>
      <c r="B22" s="8" t="s">
        <v>85</v>
      </c>
      <c r="C22" s="8">
        <v>208.6</v>
      </c>
      <c r="D22" s="8">
        <v>87.5</v>
      </c>
      <c r="E22" s="8">
        <v>51.4</v>
      </c>
      <c r="F22" s="8">
        <v>62.2</v>
      </c>
      <c r="G22" s="8">
        <v>46.8</v>
      </c>
      <c r="H22" s="8">
        <v>196.3</v>
      </c>
      <c r="I22" s="8">
        <v>32.700000000000003</v>
      </c>
      <c r="J22" s="8">
        <v>4.4000000000000004</v>
      </c>
      <c r="K22" s="8">
        <v>59.5</v>
      </c>
      <c r="L22" s="8">
        <v>150.9</v>
      </c>
      <c r="M22" s="8">
        <v>48.2</v>
      </c>
      <c r="N22" s="8">
        <v>34.5</v>
      </c>
      <c r="O22" s="8">
        <v>370.8</v>
      </c>
      <c r="P22" s="8">
        <v>168.5</v>
      </c>
      <c r="Q22" s="8">
        <v>102.3</v>
      </c>
      <c r="R22" s="8">
        <v>236.1</v>
      </c>
      <c r="S22" s="8">
        <v>150</v>
      </c>
      <c r="T22" s="8">
        <v>11981.8</v>
      </c>
      <c r="U22" s="8">
        <v>148.69999999999999</v>
      </c>
      <c r="V22" s="8">
        <v>208.7</v>
      </c>
      <c r="W22" s="8">
        <v>12.9</v>
      </c>
      <c r="X22" s="8">
        <v>103.8</v>
      </c>
      <c r="Y22" s="8">
        <v>109.4</v>
      </c>
      <c r="Z22" s="8">
        <v>20.8</v>
      </c>
      <c r="AA22" s="8">
        <v>687</v>
      </c>
      <c r="AB22" s="8">
        <v>1163.7</v>
      </c>
      <c r="AC22" s="8">
        <v>72.599999999999994</v>
      </c>
      <c r="AD22" s="8">
        <v>336.4</v>
      </c>
      <c r="AE22" s="8">
        <v>26.7</v>
      </c>
      <c r="AF22" s="8">
        <v>204.1</v>
      </c>
      <c r="AG22" s="8">
        <v>2151.8000000000002</v>
      </c>
      <c r="AH22" s="8">
        <v>309.8</v>
      </c>
      <c r="AI22" s="8">
        <v>242.7</v>
      </c>
      <c r="AJ22" s="8">
        <v>227.1</v>
      </c>
      <c r="AK22" s="8">
        <v>253.7</v>
      </c>
      <c r="AL22" s="8">
        <v>27.3</v>
      </c>
      <c r="AM22" s="8">
        <v>20299.7</v>
      </c>
      <c r="AP22" s="8" t="s">
        <v>84</v>
      </c>
      <c r="AQ22" s="8" t="s">
        <v>85</v>
      </c>
      <c r="AR22" s="8">
        <v>20299.7</v>
      </c>
      <c r="AS22" s="8">
        <v>5096.54</v>
      </c>
      <c r="AT22" s="8">
        <v>81233.429999999993</v>
      </c>
      <c r="AU22" s="8">
        <v>47.3</v>
      </c>
      <c r="AW22" s="8">
        <v>81280.73</v>
      </c>
      <c r="AY22" s="8">
        <v>106676.97</v>
      </c>
    </row>
    <row r="23" spans="1:51" x14ac:dyDescent="0.2">
      <c r="A23" s="8" t="s">
        <v>86</v>
      </c>
      <c r="B23" s="8" t="s">
        <v>87</v>
      </c>
      <c r="C23" s="8">
        <v>111.3</v>
      </c>
      <c r="D23" s="8">
        <v>141.19999999999999</v>
      </c>
      <c r="E23" s="8">
        <v>315.10000000000002</v>
      </c>
      <c r="F23" s="8">
        <v>154.69999999999999</v>
      </c>
      <c r="G23" s="8">
        <v>142.5</v>
      </c>
      <c r="H23" s="8">
        <v>208.4</v>
      </c>
      <c r="I23" s="8">
        <v>116.3</v>
      </c>
      <c r="J23" s="8">
        <v>76.400000000000006</v>
      </c>
      <c r="K23" s="8">
        <v>336.8</v>
      </c>
      <c r="L23" s="8">
        <v>317.7</v>
      </c>
      <c r="M23" s="8">
        <v>79.7</v>
      </c>
      <c r="N23" s="8">
        <v>50.5</v>
      </c>
      <c r="O23" s="8">
        <v>246.4</v>
      </c>
      <c r="P23" s="8">
        <v>327.39999999999998</v>
      </c>
      <c r="Q23" s="8">
        <v>171.3</v>
      </c>
      <c r="R23" s="8">
        <v>46</v>
      </c>
      <c r="S23" s="8">
        <v>83.6</v>
      </c>
      <c r="T23" s="8">
        <v>248.4</v>
      </c>
      <c r="U23" s="8">
        <v>5323.5</v>
      </c>
      <c r="V23" s="8">
        <v>625</v>
      </c>
      <c r="W23" s="8">
        <v>59</v>
      </c>
      <c r="X23" s="8">
        <v>155.30000000000001</v>
      </c>
      <c r="Y23" s="8">
        <v>57.7</v>
      </c>
      <c r="Z23" s="8">
        <v>80</v>
      </c>
      <c r="AA23" s="8">
        <v>131.1</v>
      </c>
      <c r="AB23" s="8">
        <v>96.8</v>
      </c>
      <c r="AC23" s="8">
        <v>245.5</v>
      </c>
      <c r="AD23" s="8">
        <v>61.6</v>
      </c>
      <c r="AE23" s="8">
        <v>66.400000000000006</v>
      </c>
      <c r="AF23" s="8">
        <v>182.1</v>
      </c>
      <c r="AG23" s="8">
        <v>105.5</v>
      </c>
      <c r="AH23" s="8">
        <v>15.1</v>
      </c>
      <c r="AI23" s="8">
        <v>26.4</v>
      </c>
      <c r="AJ23" s="8">
        <v>21.6</v>
      </c>
      <c r="AK23" s="8">
        <v>96.8</v>
      </c>
      <c r="AL23" s="8">
        <v>16.8</v>
      </c>
      <c r="AM23" s="8">
        <v>10539.9</v>
      </c>
      <c r="AP23" s="8" t="s">
        <v>86</v>
      </c>
      <c r="AQ23" s="8" t="s">
        <v>87</v>
      </c>
      <c r="AR23" s="8">
        <v>10540.32</v>
      </c>
      <c r="AS23" s="8">
        <v>4564.1400000000003</v>
      </c>
      <c r="AX23" s="8">
        <v>1544.77</v>
      </c>
      <c r="AY23" s="8">
        <v>16649.23</v>
      </c>
    </row>
    <row r="24" spans="1:51" x14ac:dyDescent="0.2">
      <c r="A24" s="8" t="s">
        <v>88</v>
      </c>
      <c r="B24" s="8" t="s">
        <v>89</v>
      </c>
      <c r="C24" s="8">
        <v>38.799999999999997</v>
      </c>
      <c r="D24" s="8">
        <v>133.1</v>
      </c>
      <c r="E24" s="8">
        <v>692</v>
      </c>
      <c r="F24" s="8">
        <v>329.9</v>
      </c>
      <c r="G24" s="8">
        <v>404.3</v>
      </c>
      <c r="H24" s="8">
        <v>366.8</v>
      </c>
      <c r="I24" s="8">
        <v>346.8</v>
      </c>
      <c r="J24" s="8">
        <v>51.8</v>
      </c>
      <c r="K24" s="8">
        <v>421.2</v>
      </c>
      <c r="L24" s="8">
        <v>587.29999999999995</v>
      </c>
      <c r="M24" s="8">
        <v>151.4</v>
      </c>
      <c r="N24" s="8">
        <v>81.3</v>
      </c>
      <c r="O24" s="8">
        <v>270</v>
      </c>
      <c r="P24" s="8">
        <v>364.8</v>
      </c>
      <c r="Q24" s="8">
        <v>198.2</v>
      </c>
      <c r="R24" s="8">
        <v>80.5</v>
      </c>
      <c r="S24" s="8">
        <v>212.2</v>
      </c>
      <c r="T24" s="8">
        <v>793.6</v>
      </c>
      <c r="U24" s="8">
        <v>7957.3</v>
      </c>
      <c r="V24" s="8">
        <v>9517.2000000000007</v>
      </c>
      <c r="W24" s="8">
        <v>257.10000000000002</v>
      </c>
      <c r="X24" s="8">
        <v>422.2</v>
      </c>
      <c r="Y24" s="8">
        <v>318.60000000000002</v>
      </c>
      <c r="Z24" s="8">
        <v>205.2</v>
      </c>
      <c r="AA24" s="8">
        <v>1156.5999999999999</v>
      </c>
      <c r="AB24" s="8">
        <v>155.80000000000001</v>
      </c>
      <c r="AC24" s="8">
        <v>737.1</v>
      </c>
      <c r="AD24" s="8">
        <v>343.4</v>
      </c>
      <c r="AE24" s="8">
        <v>182.9</v>
      </c>
      <c r="AF24" s="8">
        <v>769.8</v>
      </c>
      <c r="AG24" s="8">
        <v>1825.8</v>
      </c>
      <c r="AH24" s="8">
        <v>361.8</v>
      </c>
      <c r="AI24" s="8">
        <v>216.5</v>
      </c>
      <c r="AJ24" s="8">
        <v>197.1</v>
      </c>
      <c r="AK24" s="8">
        <v>283.60000000000002</v>
      </c>
      <c r="AL24" s="8">
        <v>141.6</v>
      </c>
      <c r="AM24" s="8">
        <v>30573.599999999999</v>
      </c>
      <c r="AP24" s="8" t="s">
        <v>88</v>
      </c>
      <c r="AQ24" s="8" t="s">
        <v>89</v>
      </c>
      <c r="AR24" s="8">
        <v>30574.04</v>
      </c>
      <c r="AS24" s="8">
        <v>11294.06</v>
      </c>
      <c r="AX24" s="8">
        <v>8949.5</v>
      </c>
      <c r="AY24" s="8">
        <v>50817.599999999999</v>
      </c>
    </row>
    <row r="25" spans="1:51" x14ac:dyDescent="0.2">
      <c r="A25" s="8" t="s">
        <v>90</v>
      </c>
      <c r="B25" s="8" t="s">
        <v>91</v>
      </c>
      <c r="C25" s="8">
        <v>16.100000000000001</v>
      </c>
      <c r="D25" s="8">
        <v>51.2</v>
      </c>
      <c r="E25" s="8">
        <v>85.2</v>
      </c>
      <c r="F25" s="8">
        <v>43.4</v>
      </c>
      <c r="G25" s="8">
        <v>36.299999999999997</v>
      </c>
      <c r="H25" s="8">
        <v>51.8</v>
      </c>
      <c r="I25" s="8">
        <v>37.5</v>
      </c>
      <c r="J25" s="8">
        <v>13.2</v>
      </c>
      <c r="K25" s="8">
        <v>62.2</v>
      </c>
      <c r="L25" s="8">
        <v>88.3</v>
      </c>
      <c r="M25" s="8">
        <v>24</v>
      </c>
      <c r="N25" s="8">
        <v>12.5</v>
      </c>
      <c r="O25" s="8">
        <v>51.5</v>
      </c>
      <c r="P25" s="8">
        <v>59.5</v>
      </c>
      <c r="Q25" s="8">
        <v>40.9</v>
      </c>
      <c r="R25" s="8">
        <v>12.8</v>
      </c>
      <c r="S25" s="8">
        <v>30.9</v>
      </c>
      <c r="T25" s="8">
        <v>133.6</v>
      </c>
      <c r="U25" s="8">
        <v>1219.7</v>
      </c>
      <c r="V25" s="8">
        <v>306</v>
      </c>
      <c r="W25" s="8">
        <v>357.2</v>
      </c>
      <c r="X25" s="8">
        <v>76.900000000000006</v>
      </c>
      <c r="Y25" s="8">
        <v>67.8</v>
      </c>
      <c r="Z25" s="8">
        <v>73.5</v>
      </c>
      <c r="AA25" s="8">
        <v>607.4</v>
      </c>
      <c r="AB25" s="8">
        <v>70.599999999999994</v>
      </c>
      <c r="AC25" s="8">
        <v>259.5</v>
      </c>
      <c r="AD25" s="8">
        <v>74.400000000000006</v>
      </c>
      <c r="AE25" s="8">
        <v>49.8</v>
      </c>
      <c r="AF25" s="8">
        <v>312.7</v>
      </c>
      <c r="AG25" s="8">
        <v>318</v>
      </c>
      <c r="AH25" s="8">
        <v>162.19999999999999</v>
      </c>
      <c r="AI25" s="8">
        <v>52.7</v>
      </c>
      <c r="AJ25" s="8">
        <v>393.1</v>
      </c>
      <c r="AK25" s="8">
        <v>93.4</v>
      </c>
      <c r="AL25" s="8">
        <v>32.9</v>
      </c>
      <c r="AM25" s="8">
        <v>5378.7</v>
      </c>
      <c r="AP25" s="8" t="s">
        <v>90</v>
      </c>
      <c r="AQ25" s="8" t="s">
        <v>91</v>
      </c>
      <c r="AR25" s="8">
        <v>5378.3</v>
      </c>
      <c r="AS25" s="8">
        <v>23868.21</v>
      </c>
      <c r="AY25" s="8">
        <v>29246.51</v>
      </c>
    </row>
    <row r="26" spans="1:51" x14ac:dyDescent="0.2">
      <c r="A26" s="8" t="s">
        <v>92</v>
      </c>
      <c r="B26" s="8" t="s">
        <v>93</v>
      </c>
      <c r="C26" s="8">
        <v>66.5</v>
      </c>
      <c r="D26" s="8">
        <v>3.1</v>
      </c>
      <c r="E26" s="8">
        <v>78.099999999999994</v>
      </c>
      <c r="F26" s="8">
        <v>31.9</v>
      </c>
      <c r="G26" s="8">
        <v>45.4</v>
      </c>
      <c r="H26" s="8">
        <v>22</v>
      </c>
      <c r="I26" s="8">
        <v>37.6</v>
      </c>
      <c r="J26" s="8">
        <v>12.3</v>
      </c>
      <c r="K26" s="8">
        <v>29.3</v>
      </c>
      <c r="L26" s="8">
        <v>39.1</v>
      </c>
      <c r="M26" s="8">
        <v>46.6</v>
      </c>
      <c r="N26" s="8">
        <v>14.2</v>
      </c>
      <c r="O26" s="8">
        <v>33.5</v>
      </c>
      <c r="P26" s="8">
        <v>58.3</v>
      </c>
      <c r="Q26" s="8">
        <v>26.1</v>
      </c>
      <c r="R26" s="8">
        <v>60.3</v>
      </c>
      <c r="S26" s="8">
        <v>35.4</v>
      </c>
      <c r="T26" s="8">
        <v>112.3</v>
      </c>
      <c r="U26" s="8">
        <v>862.4</v>
      </c>
      <c r="V26" s="8">
        <v>135.69999999999999</v>
      </c>
      <c r="W26" s="8">
        <v>29.6</v>
      </c>
      <c r="X26" s="8">
        <v>1283.9000000000001</v>
      </c>
      <c r="Y26" s="8">
        <v>164.5</v>
      </c>
      <c r="Z26" s="8">
        <v>352</v>
      </c>
      <c r="AA26" s="8">
        <v>2248.6999999999998</v>
      </c>
      <c r="AB26" s="8">
        <v>102.9</v>
      </c>
      <c r="AC26" s="8">
        <v>570.79999999999995</v>
      </c>
      <c r="AD26" s="8">
        <v>258.2</v>
      </c>
      <c r="AE26" s="8">
        <v>311.10000000000002</v>
      </c>
      <c r="AF26" s="8">
        <v>468.8</v>
      </c>
      <c r="AG26" s="8">
        <v>637.79999999999995</v>
      </c>
      <c r="AH26" s="8">
        <v>186.8</v>
      </c>
      <c r="AI26" s="8">
        <v>78.099999999999994</v>
      </c>
      <c r="AJ26" s="8">
        <v>74.900000000000006</v>
      </c>
      <c r="AK26" s="8">
        <v>248.7</v>
      </c>
      <c r="AL26" s="8">
        <v>76.5</v>
      </c>
      <c r="AM26" s="8">
        <v>8843.4</v>
      </c>
      <c r="AP26" s="8" t="s">
        <v>92</v>
      </c>
      <c r="AQ26" s="8" t="s">
        <v>93</v>
      </c>
      <c r="AR26" s="8">
        <v>8843.4699999999993</v>
      </c>
      <c r="AS26" s="8">
        <v>10280.85</v>
      </c>
      <c r="AT26" s="8">
        <v>2456.1799999999998</v>
      </c>
      <c r="AU26" s="8">
        <v>12.96</v>
      </c>
      <c r="AW26" s="8">
        <v>2469.14</v>
      </c>
      <c r="AX26" s="8">
        <v>893.73</v>
      </c>
      <c r="AY26" s="8">
        <v>22487.19</v>
      </c>
    </row>
    <row r="27" spans="1:51" x14ac:dyDescent="0.2">
      <c r="A27" s="8" t="s">
        <v>94</v>
      </c>
      <c r="B27" s="8" t="s">
        <v>95</v>
      </c>
      <c r="C27" s="8">
        <v>11.2</v>
      </c>
      <c r="D27" s="8">
        <v>50.7</v>
      </c>
      <c r="E27" s="8">
        <v>68.900000000000006</v>
      </c>
      <c r="F27" s="8">
        <v>78.900000000000006</v>
      </c>
      <c r="G27" s="8">
        <v>48.2</v>
      </c>
      <c r="H27" s="8">
        <v>44.8</v>
      </c>
      <c r="I27" s="8">
        <v>37.6</v>
      </c>
      <c r="J27" s="8">
        <v>9.1999999999999993</v>
      </c>
      <c r="K27" s="8">
        <v>42.6</v>
      </c>
      <c r="L27" s="8">
        <v>58.6</v>
      </c>
      <c r="M27" s="8">
        <v>25.6</v>
      </c>
      <c r="N27" s="8">
        <v>23.7</v>
      </c>
      <c r="O27" s="8">
        <v>80.2</v>
      </c>
      <c r="P27" s="8">
        <v>68.099999999999994</v>
      </c>
      <c r="Q27" s="8">
        <v>41.4</v>
      </c>
      <c r="R27" s="8">
        <v>57.5</v>
      </c>
      <c r="S27" s="8">
        <v>27.2</v>
      </c>
      <c r="T27" s="8">
        <v>187.8</v>
      </c>
      <c r="U27" s="8">
        <v>1463</v>
      </c>
      <c r="V27" s="8">
        <v>334.7</v>
      </c>
      <c r="W27" s="8">
        <v>111.2</v>
      </c>
      <c r="X27" s="8">
        <v>98.7</v>
      </c>
      <c r="Y27" s="8">
        <v>1243.0999999999999</v>
      </c>
      <c r="Z27" s="8">
        <v>197.3</v>
      </c>
      <c r="AA27" s="8">
        <v>2509</v>
      </c>
      <c r="AB27" s="8">
        <v>101.5</v>
      </c>
      <c r="AC27" s="8">
        <v>448.1</v>
      </c>
      <c r="AD27" s="8">
        <v>256.2</v>
      </c>
      <c r="AE27" s="8">
        <v>74.5</v>
      </c>
      <c r="AF27" s="8">
        <v>516.9</v>
      </c>
      <c r="AG27" s="8">
        <v>359.9</v>
      </c>
      <c r="AH27" s="8">
        <v>90.8</v>
      </c>
      <c r="AI27" s="8">
        <v>177.8</v>
      </c>
      <c r="AJ27" s="8">
        <v>33.1</v>
      </c>
      <c r="AK27" s="8">
        <v>123.9</v>
      </c>
      <c r="AL27" s="8">
        <v>45</v>
      </c>
      <c r="AM27" s="8">
        <v>9146.9</v>
      </c>
      <c r="AN27" s="8">
        <v>0.97333819701215385</v>
      </c>
      <c r="AP27" s="8" t="s">
        <v>94</v>
      </c>
      <c r="AQ27" s="8" t="s">
        <v>95</v>
      </c>
      <c r="AR27" s="8">
        <v>9146.76</v>
      </c>
      <c r="AS27" s="8">
        <v>7396.02</v>
      </c>
      <c r="AX27" s="8">
        <v>145.6</v>
      </c>
      <c r="AY27" s="8">
        <v>16688.38</v>
      </c>
    </row>
    <row r="28" spans="1:51" x14ac:dyDescent="0.2">
      <c r="A28" s="8" t="s">
        <v>96</v>
      </c>
      <c r="B28" s="8" t="s">
        <v>97</v>
      </c>
      <c r="C28" s="8">
        <v>0.3</v>
      </c>
      <c r="D28" s="8">
        <v>4.9000000000000004</v>
      </c>
      <c r="E28" s="8">
        <v>97.7</v>
      </c>
      <c r="F28" s="8">
        <v>57.4</v>
      </c>
      <c r="G28" s="8">
        <v>54.8</v>
      </c>
      <c r="H28" s="8">
        <v>85.4</v>
      </c>
      <c r="I28" s="8">
        <v>58</v>
      </c>
      <c r="J28" s="8">
        <v>16.3</v>
      </c>
      <c r="K28" s="8">
        <v>50.8</v>
      </c>
      <c r="L28" s="8">
        <v>66.3</v>
      </c>
      <c r="M28" s="8">
        <v>133.4</v>
      </c>
      <c r="N28" s="8">
        <v>23.9</v>
      </c>
      <c r="O28" s="8">
        <v>59.8</v>
      </c>
      <c r="P28" s="8">
        <v>63.8</v>
      </c>
      <c r="Q28" s="8">
        <v>43</v>
      </c>
      <c r="R28" s="8">
        <v>84.5</v>
      </c>
      <c r="S28" s="8">
        <v>43.6</v>
      </c>
      <c r="T28" s="8">
        <v>159</v>
      </c>
      <c r="U28" s="8">
        <v>532.4</v>
      </c>
      <c r="V28" s="8">
        <v>142.30000000000001</v>
      </c>
      <c r="W28" s="8">
        <v>22.2</v>
      </c>
      <c r="X28" s="8">
        <v>116</v>
      </c>
      <c r="Y28" s="8">
        <v>140.4</v>
      </c>
      <c r="Z28" s="8">
        <v>850.1</v>
      </c>
      <c r="AA28" s="8">
        <v>2589.8000000000002</v>
      </c>
      <c r="AB28" s="8">
        <v>73.099999999999994</v>
      </c>
      <c r="AC28" s="8">
        <v>227.3</v>
      </c>
      <c r="AD28" s="8">
        <v>189.5</v>
      </c>
      <c r="AE28" s="8">
        <v>54.9</v>
      </c>
      <c r="AF28" s="8">
        <v>280.8</v>
      </c>
      <c r="AG28" s="8">
        <v>371.6</v>
      </c>
      <c r="AH28" s="8">
        <v>33.299999999999997</v>
      </c>
      <c r="AI28" s="8">
        <v>60.2</v>
      </c>
      <c r="AJ28" s="8">
        <v>28.2</v>
      </c>
      <c r="AK28" s="8">
        <v>56.7</v>
      </c>
      <c r="AL28" s="8">
        <v>26.3</v>
      </c>
      <c r="AM28" s="8">
        <v>6898</v>
      </c>
      <c r="AN28" s="8">
        <v>0.97948410885778703</v>
      </c>
      <c r="AP28" s="8" t="s">
        <v>96</v>
      </c>
      <c r="AQ28" s="8" t="s">
        <v>97</v>
      </c>
      <c r="AR28" s="8">
        <v>6897.82</v>
      </c>
      <c r="AS28" s="8">
        <v>48.9</v>
      </c>
      <c r="AT28" s="8">
        <v>7959.29</v>
      </c>
      <c r="AU28" s="8">
        <v>29.26</v>
      </c>
      <c r="AW28" s="8">
        <v>7988.55</v>
      </c>
      <c r="AX28" s="8">
        <v>63</v>
      </c>
      <c r="AY28" s="8">
        <v>14998.27</v>
      </c>
    </row>
    <row r="29" spans="1:51" x14ac:dyDescent="0.2">
      <c r="A29" s="8" t="s">
        <v>98</v>
      </c>
      <c r="B29" s="8" t="s">
        <v>99</v>
      </c>
      <c r="C29" s="8">
        <v>1466.8</v>
      </c>
      <c r="D29" s="8">
        <v>332.9</v>
      </c>
      <c r="E29" s="8">
        <v>721.7</v>
      </c>
      <c r="F29" s="8">
        <v>340.7</v>
      </c>
      <c r="G29" s="8">
        <v>285.8</v>
      </c>
      <c r="H29" s="8">
        <v>204.3</v>
      </c>
      <c r="I29" s="8">
        <v>277.10000000000002</v>
      </c>
      <c r="J29" s="8">
        <v>62.5</v>
      </c>
      <c r="K29" s="8">
        <v>274</v>
      </c>
      <c r="L29" s="8">
        <v>457.2</v>
      </c>
      <c r="M29" s="8">
        <v>189</v>
      </c>
      <c r="N29" s="8">
        <v>106.3</v>
      </c>
      <c r="O29" s="8">
        <v>252.2</v>
      </c>
      <c r="P29" s="8">
        <v>283.60000000000002</v>
      </c>
      <c r="Q29" s="8">
        <v>222.6</v>
      </c>
      <c r="R29" s="8">
        <v>170.8</v>
      </c>
      <c r="S29" s="8">
        <v>373.7</v>
      </c>
      <c r="T29" s="8">
        <v>1496.2</v>
      </c>
      <c r="U29" s="8">
        <v>4517.8999999999996</v>
      </c>
      <c r="V29" s="8">
        <v>2316.6</v>
      </c>
      <c r="W29" s="8">
        <v>440.1</v>
      </c>
      <c r="X29" s="8">
        <v>248.1</v>
      </c>
      <c r="Y29" s="8">
        <v>235.1</v>
      </c>
      <c r="Z29" s="8">
        <v>126.3</v>
      </c>
      <c r="AA29" s="8">
        <v>17498.2</v>
      </c>
      <c r="AB29" s="8">
        <v>8080.4</v>
      </c>
      <c r="AC29" s="8">
        <v>2362.8000000000002</v>
      </c>
      <c r="AD29" s="8">
        <v>418.7</v>
      </c>
      <c r="AE29" s="8">
        <v>321.7</v>
      </c>
      <c r="AF29" s="8">
        <v>833.3</v>
      </c>
      <c r="AG29" s="8">
        <v>2686.8</v>
      </c>
      <c r="AH29" s="8">
        <v>328.6</v>
      </c>
      <c r="AI29" s="8">
        <v>1045.9000000000001</v>
      </c>
      <c r="AJ29" s="8">
        <v>121.6</v>
      </c>
      <c r="AK29" s="8">
        <v>168.2</v>
      </c>
      <c r="AL29" s="8">
        <v>569.70000000000005</v>
      </c>
      <c r="AM29" s="8">
        <v>49837.4</v>
      </c>
      <c r="AP29" s="8" t="s">
        <v>98</v>
      </c>
      <c r="AQ29" s="8" t="s">
        <v>99</v>
      </c>
      <c r="AR29" s="8">
        <v>49837.16</v>
      </c>
      <c r="AS29" s="8">
        <v>28833.05</v>
      </c>
      <c r="AX29" s="8">
        <v>6642.3</v>
      </c>
      <c r="AY29" s="8">
        <v>85312.51</v>
      </c>
    </row>
    <row r="30" spans="1:51" x14ac:dyDescent="0.2">
      <c r="A30" s="8" t="s">
        <v>100</v>
      </c>
      <c r="B30" s="8" t="s">
        <v>101</v>
      </c>
      <c r="C30" s="8">
        <v>10</v>
      </c>
      <c r="D30" s="8">
        <v>76.5</v>
      </c>
      <c r="E30" s="8">
        <v>134.69999999999999</v>
      </c>
      <c r="F30" s="8">
        <v>72.900000000000006</v>
      </c>
      <c r="G30" s="8">
        <v>113.9</v>
      </c>
      <c r="H30" s="8">
        <v>117.1</v>
      </c>
      <c r="I30" s="8">
        <v>97.3</v>
      </c>
      <c r="J30" s="8">
        <v>41.2</v>
      </c>
      <c r="K30" s="8">
        <v>138.6</v>
      </c>
      <c r="L30" s="8">
        <v>236.7</v>
      </c>
      <c r="M30" s="8">
        <v>48.1</v>
      </c>
      <c r="N30" s="8">
        <v>11.6</v>
      </c>
      <c r="O30" s="8">
        <v>86.2</v>
      </c>
      <c r="P30" s="8">
        <v>111.7</v>
      </c>
      <c r="Q30" s="8">
        <v>54.7</v>
      </c>
      <c r="R30" s="8">
        <v>48</v>
      </c>
      <c r="S30" s="8">
        <v>45.4</v>
      </c>
      <c r="T30" s="8">
        <v>371.3</v>
      </c>
      <c r="U30" s="8">
        <v>3788.1</v>
      </c>
      <c r="V30" s="8">
        <v>710.5</v>
      </c>
      <c r="W30" s="8">
        <v>256.3</v>
      </c>
      <c r="X30" s="8">
        <v>134</v>
      </c>
      <c r="Y30" s="8">
        <v>154.4</v>
      </c>
      <c r="Z30" s="8">
        <v>268.2</v>
      </c>
      <c r="AA30" s="8">
        <v>3656.9</v>
      </c>
      <c r="AB30" s="8">
        <v>2800.5</v>
      </c>
      <c r="AC30" s="8">
        <v>1124.0999999999999</v>
      </c>
      <c r="AD30" s="8">
        <v>570</v>
      </c>
      <c r="AE30" s="8">
        <v>144.6</v>
      </c>
      <c r="AF30" s="8">
        <v>1284.3</v>
      </c>
      <c r="AG30" s="8">
        <v>429.4</v>
      </c>
      <c r="AH30" s="8">
        <v>92.5</v>
      </c>
      <c r="AI30" s="8">
        <v>273.5</v>
      </c>
      <c r="AJ30" s="8">
        <v>232.1</v>
      </c>
      <c r="AK30" s="8">
        <v>137.69999999999999</v>
      </c>
      <c r="AL30" s="8">
        <v>89.1</v>
      </c>
      <c r="AM30" s="8">
        <v>17962.099999999999</v>
      </c>
      <c r="AP30" s="8" t="s">
        <v>100</v>
      </c>
      <c r="AQ30" s="8" t="s">
        <v>101</v>
      </c>
      <c r="AR30" s="8">
        <v>17962.11</v>
      </c>
      <c r="AS30" s="8">
        <v>57979.71</v>
      </c>
      <c r="AT30" s="8">
        <v>1805.34</v>
      </c>
      <c r="AW30" s="8">
        <v>1805.34</v>
      </c>
      <c r="AY30" s="8">
        <v>77747.16</v>
      </c>
    </row>
    <row r="31" spans="1:51" x14ac:dyDescent="0.2">
      <c r="A31" s="8" t="s">
        <v>102</v>
      </c>
      <c r="B31" s="8" t="s">
        <v>103</v>
      </c>
      <c r="C31" s="8">
        <v>341.6</v>
      </c>
      <c r="D31" s="8">
        <v>247.5</v>
      </c>
      <c r="E31" s="8">
        <v>799.9</v>
      </c>
      <c r="F31" s="8">
        <v>266.2</v>
      </c>
      <c r="G31" s="8">
        <v>419</v>
      </c>
      <c r="H31" s="8">
        <v>320.3</v>
      </c>
      <c r="I31" s="8">
        <v>260.60000000000002</v>
      </c>
      <c r="J31" s="8">
        <v>137.69999999999999</v>
      </c>
      <c r="K31" s="8">
        <v>574.29999999999995</v>
      </c>
      <c r="L31" s="8">
        <v>724.5</v>
      </c>
      <c r="M31" s="8">
        <v>242</v>
      </c>
      <c r="N31" s="8">
        <v>122.3</v>
      </c>
      <c r="O31" s="8">
        <v>434</v>
      </c>
      <c r="P31" s="8">
        <v>513.29999999999995</v>
      </c>
      <c r="Q31" s="8">
        <v>315.60000000000002</v>
      </c>
      <c r="R31" s="8">
        <v>210.8</v>
      </c>
      <c r="S31" s="8">
        <v>271</v>
      </c>
      <c r="T31" s="8">
        <v>2321.1</v>
      </c>
      <c r="U31" s="8">
        <v>3200.2</v>
      </c>
      <c r="V31" s="8">
        <v>1077</v>
      </c>
      <c r="W31" s="8">
        <v>283.2</v>
      </c>
      <c r="X31" s="8">
        <v>398.6</v>
      </c>
      <c r="Y31" s="8">
        <v>294.3</v>
      </c>
      <c r="Z31" s="8">
        <v>328.3</v>
      </c>
      <c r="AA31" s="8">
        <v>2440.6999999999998</v>
      </c>
      <c r="AB31" s="8">
        <v>706.7</v>
      </c>
      <c r="AC31" s="8">
        <v>6061.9</v>
      </c>
      <c r="AD31" s="8">
        <v>1116.9000000000001</v>
      </c>
      <c r="AE31" s="8">
        <v>232.3</v>
      </c>
      <c r="AF31" s="8">
        <v>1529.3</v>
      </c>
      <c r="AG31" s="8">
        <v>1107.2</v>
      </c>
      <c r="AH31" s="8">
        <v>193.1</v>
      </c>
      <c r="AI31" s="8">
        <v>277.10000000000002</v>
      </c>
      <c r="AJ31" s="8">
        <v>151.69999999999999</v>
      </c>
      <c r="AK31" s="8">
        <v>342.4</v>
      </c>
      <c r="AL31" s="8">
        <v>75.599999999999994</v>
      </c>
      <c r="AM31" s="8">
        <v>28338.2</v>
      </c>
      <c r="AN31" s="8">
        <v>0.95178979371787531</v>
      </c>
      <c r="AP31" s="8" t="s">
        <v>102</v>
      </c>
      <c r="AQ31" s="8" t="s">
        <v>103</v>
      </c>
      <c r="AR31" s="8">
        <v>28338.07</v>
      </c>
      <c r="AS31" s="8">
        <v>2219.73</v>
      </c>
      <c r="AT31" s="8">
        <v>6193.84</v>
      </c>
      <c r="AU31" s="8">
        <v>-132.87</v>
      </c>
      <c r="AW31" s="8">
        <v>6060.97</v>
      </c>
      <c r="AX31" s="8">
        <v>6867.3</v>
      </c>
      <c r="AY31" s="8">
        <v>43486.080000000002</v>
      </c>
    </row>
    <row r="32" spans="1:51" x14ac:dyDescent="0.2">
      <c r="A32" s="8" t="s">
        <v>104</v>
      </c>
      <c r="B32" s="8" t="s">
        <v>105</v>
      </c>
      <c r="AD32" s="8">
        <v>236.8</v>
      </c>
      <c r="AM32" s="8">
        <v>236.8</v>
      </c>
      <c r="AN32" s="8">
        <v>0.86405985826828269</v>
      </c>
      <c r="AP32" s="8" t="s">
        <v>104</v>
      </c>
      <c r="AQ32" s="8" t="s">
        <v>105</v>
      </c>
      <c r="AR32" s="8">
        <v>236.75</v>
      </c>
      <c r="AS32" s="8">
        <v>4648.32</v>
      </c>
      <c r="AT32" s="8">
        <v>15641.59</v>
      </c>
      <c r="AW32" s="8">
        <v>15641.59</v>
      </c>
      <c r="AX32" s="8">
        <v>1397.9</v>
      </c>
      <c r="AY32" s="8">
        <v>21924.560000000001</v>
      </c>
    </row>
    <row r="33" spans="1:51" x14ac:dyDescent="0.2">
      <c r="A33" s="8" t="s">
        <v>106</v>
      </c>
      <c r="B33" s="8" t="s">
        <v>107</v>
      </c>
      <c r="C33" s="8">
        <v>144.30000000000001</v>
      </c>
      <c r="D33" s="8">
        <v>21.9</v>
      </c>
      <c r="E33" s="8">
        <v>735.1</v>
      </c>
      <c r="F33" s="8">
        <v>284.2</v>
      </c>
      <c r="G33" s="8">
        <v>147.9</v>
      </c>
      <c r="H33" s="8">
        <v>82.5</v>
      </c>
      <c r="I33" s="8">
        <v>302.7</v>
      </c>
      <c r="J33" s="8">
        <v>184.3</v>
      </c>
      <c r="K33" s="8">
        <v>66.2</v>
      </c>
      <c r="L33" s="8">
        <v>74.3</v>
      </c>
      <c r="M33" s="8">
        <v>60.1</v>
      </c>
      <c r="N33" s="8">
        <v>38</v>
      </c>
      <c r="O33" s="8">
        <v>43.5</v>
      </c>
      <c r="P33" s="8">
        <v>521.9</v>
      </c>
      <c r="Q33" s="8">
        <v>176.9</v>
      </c>
      <c r="R33" s="8">
        <v>33.799999999999997</v>
      </c>
      <c r="S33" s="8">
        <v>37</v>
      </c>
      <c r="T33" s="8">
        <v>151</v>
      </c>
      <c r="U33" s="8">
        <v>1278.9000000000001</v>
      </c>
      <c r="V33" s="8">
        <v>169.6</v>
      </c>
      <c r="W33" s="8">
        <v>36.200000000000003</v>
      </c>
      <c r="X33" s="8">
        <v>118.8</v>
      </c>
      <c r="Y33" s="8">
        <v>167.8</v>
      </c>
      <c r="Z33" s="8">
        <v>71.2</v>
      </c>
      <c r="AA33" s="8">
        <v>1373.1</v>
      </c>
      <c r="AB33" s="8">
        <v>32.4</v>
      </c>
      <c r="AC33" s="8">
        <v>144.30000000000001</v>
      </c>
      <c r="AD33" s="8">
        <v>119.8</v>
      </c>
      <c r="AE33" s="8">
        <v>603.5</v>
      </c>
      <c r="AF33" s="8">
        <v>319.2</v>
      </c>
      <c r="AG33" s="8">
        <v>487.2</v>
      </c>
      <c r="AH33" s="8">
        <v>82.6</v>
      </c>
      <c r="AI33" s="8">
        <v>197</v>
      </c>
      <c r="AJ33" s="8">
        <v>77.3</v>
      </c>
      <c r="AK33" s="8">
        <v>222.7</v>
      </c>
      <c r="AL33" s="8">
        <v>29</v>
      </c>
      <c r="AM33" s="8">
        <v>8636.2000000000007</v>
      </c>
      <c r="AN33" s="8">
        <v>0.93210241935244698</v>
      </c>
      <c r="AP33" s="8" t="s">
        <v>106</v>
      </c>
      <c r="AQ33" s="8" t="s">
        <v>107</v>
      </c>
      <c r="AR33" s="8">
        <v>8636.24</v>
      </c>
      <c r="AS33" s="8">
        <v>1501.57</v>
      </c>
      <c r="AX33" s="8">
        <v>660.03</v>
      </c>
      <c r="AY33" s="8">
        <v>10797.84</v>
      </c>
    </row>
    <row r="34" spans="1:51" x14ac:dyDescent="0.2">
      <c r="A34" s="8" t="s">
        <v>108</v>
      </c>
      <c r="B34" s="8" t="s">
        <v>109</v>
      </c>
      <c r="C34" s="8">
        <v>209.6</v>
      </c>
      <c r="D34" s="8">
        <v>248.2</v>
      </c>
      <c r="E34" s="8">
        <v>1202.9000000000001</v>
      </c>
      <c r="F34" s="8">
        <v>548.70000000000005</v>
      </c>
      <c r="G34" s="8">
        <v>597.29999999999995</v>
      </c>
      <c r="H34" s="8">
        <v>557.79999999999995</v>
      </c>
      <c r="I34" s="8">
        <v>494.2</v>
      </c>
      <c r="J34" s="8">
        <v>180.9</v>
      </c>
      <c r="K34" s="8">
        <v>1112.5999999999999</v>
      </c>
      <c r="L34" s="8">
        <v>1567</v>
      </c>
      <c r="M34" s="8">
        <v>363.5</v>
      </c>
      <c r="N34" s="8">
        <v>281.39999999999998</v>
      </c>
      <c r="O34" s="8">
        <v>952.2</v>
      </c>
      <c r="P34" s="8">
        <v>1217</v>
      </c>
      <c r="Q34" s="8">
        <v>740.7</v>
      </c>
      <c r="R34" s="8">
        <v>385.4</v>
      </c>
      <c r="S34" s="8">
        <v>1040.0999999999999</v>
      </c>
      <c r="T34" s="8">
        <v>3400.8</v>
      </c>
      <c r="U34" s="8">
        <v>5123.1000000000004</v>
      </c>
      <c r="V34" s="8">
        <v>2453.6999999999998</v>
      </c>
      <c r="W34" s="8">
        <v>291</v>
      </c>
      <c r="X34" s="8">
        <v>443.7</v>
      </c>
      <c r="Y34" s="8">
        <v>518.20000000000005</v>
      </c>
      <c r="Z34" s="8">
        <v>455.8</v>
      </c>
      <c r="AA34" s="8">
        <v>6263.5</v>
      </c>
      <c r="AB34" s="8">
        <v>1168</v>
      </c>
      <c r="AC34" s="8">
        <v>2543.9</v>
      </c>
      <c r="AD34" s="8">
        <v>1480</v>
      </c>
      <c r="AE34" s="8">
        <v>936.5</v>
      </c>
      <c r="AF34" s="8">
        <v>4445.6000000000004</v>
      </c>
      <c r="AG34" s="8">
        <v>2632.4</v>
      </c>
      <c r="AH34" s="8">
        <v>561.29999999999995</v>
      </c>
      <c r="AI34" s="8">
        <v>870.5</v>
      </c>
      <c r="AJ34" s="8">
        <v>415.2</v>
      </c>
      <c r="AK34" s="8">
        <v>542.9</v>
      </c>
      <c r="AL34" s="8">
        <v>382.7</v>
      </c>
      <c r="AM34" s="8">
        <v>46628.3</v>
      </c>
      <c r="AN34" s="8">
        <v>0.95332447275039911</v>
      </c>
      <c r="AP34" s="8" t="s">
        <v>108</v>
      </c>
      <c r="AQ34" s="8" t="s">
        <v>109</v>
      </c>
      <c r="AR34" s="8">
        <v>46628</v>
      </c>
      <c r="AS34" s="8">
        <v>2948.57</v>
      </c>
      <c r="AX34" s="8">
        <v>3477.7</v>
      </c>
      <c r="AY34" s="8">
        <v>53054.27</v>
      </c>
    </row>
    <row r="35" spans="1:51" x14ac:dyDescent="0.2">
      <c r="A35" s="8" t="s">
        <v>127</v>
      </c>
      <c r="B35" s="8" t="s">
        <v>128</v>
      </c>
      <c r="E35" s="8">
        <v>22.2</v>
      </c>
      <c r="F35" s="8">
        <v>8.6999999999999993</v>
      </c>
      <c r="G35" s="8">
        <v>12.2</v>
      </c>
      <c r="H35" s="8">
        <v>11.2</v>
      </c>
      <c r="I35" s="8">
        <v>9.6</v>
      </c>
      <c r="J35" s="8">
        <v>3.7</v>
      </c>
      <c r="K35" s="8">
        <v>15.6</v>
      </c>
      <c r="L35" s="8">
        <v>21.9</v>
      </c>
      <c r="M35" s="8">
        <v>6</v>
      </c>
      <c r="N35" s="8">
        <v>3.5</v>
      </c>
      <c r="O35" s="8">
        <v>15.2</v>
      </c>
      <c r="P35" s="8">
        <v>19.399999999999999</v>
      </c>
      <c r="Q35" s="8">
        <v>12.2</v>
      </c>
      <c r="R35" s="8">
        <v>5.0999999999999996</v>
      </c>
      <c r="S35" s="8">
        <v>9</v>
      </c>
      <c r="T35" s="8">
        <v>27.2</v>
      </c>
      <c r="U35" s="8">
        <v>698</v>
      </c>
      <c r="V35" s="8">
        <v>74.8</v>
      </c>
      <c r="W35" s="8">
        <v>86.1</v>
      </c>
      <c r="X35" s="8">
        <v>20.399999999999999</v>
      </c>
      <c r="Y35" s="8">
        <v>11.3</v>
      </c>
      <c r="Z35" s="8">
        <v>21.6</v>
      </c>
      <c r="AA35" s="8">
        <v>3</v>
      </c>
      <c r="AB35" s="8">
        <v>23.3</v>
      </c>
      <c r="AC35" s="8">
        <v>81.7</v>
      </c>
      <c r="AD35" s="8">
        <v>28.2</v>
      </c>
      <c r="AE35" s="8">
        <v>16.2</v>
      </c>
      <c r="AF35" s="8">
        <v>89.8</v>
      </c>
      <c r="AG35" s="8">
        <v>117.6</v>
      </c>
      <c r="AH35" s="8">
        <v>21.6</v>
      </c>
      <c r="AI35" s="8">
        <v>15.8</v>
      </c>
      <c r="AJ35" s="8">
        <v>40.200000000000003</v>
      </c>
      <c r="AK35" s="8">
        <v>428.5</v>
      </c>
      <c r="AL35" s="8">
        <v>31.8</v>
      </c>
      <c r="AM35" s="8">
        <v>2012.6</v>
      </c>
    </row>
    <row r="36" spans="1:51" x14ac:dyDescent="0.2">
      <c r="A36" s="8" t="s">
        <v>129</v>
      </c>
      <c r="B36" s="8" t="s">
        <v>130</v>
      </c>
      <c r="C36" s="8">
        <v>45.7</v>
      </c>
      <c r="E36" s="8">
        <v>184</v>
      </c>
      <c r="F36" s="8">
        <v>24.8</v>
      </c>
      <c r="G36" s="8">
        <v>28.7</v>
      </c>
      <c r="H36" s="8">
        <v>20.7</v>
      </c>
      <c r="I36" s="8">
        <v>42.9</v>
      </c>
      <c r="J36" s="8">
        <v>11.2</v>
      </c>
      <c r="K36" s="8">
        <v>55.8</v>
      </c>
      <c r="L36" s="8">
        <v>51.6</v>
      </c>
      <c r="M36" s="8">
        <v>45.4</v>
      </c>
      <c r="N36" s="8">
        <v>38.200000000000003</v>
      </c>
      <c r="O36" s="8">
        <v>122.5</v>
      </c>
      <c r="P36" s="8">
        <v>389.3</v>
      </c>
      <c r="Q36" s="8">
        <v>165.2</v>
      </c>
      <c r="R36" s="8">
        <v>24.3</v>
      </c>
      <c r="S36" s="8">
        <v>23.7</v>
      </c>
      <c r="T36" s="8">
        <v>127.4</v>
      </c>
      <c r="U36" s="8">
        <v>275.60000000000002</v>
      </c>
      <c r="V36" s="8">
        <v>78.099999999999994</v>
      </c>
      <c r="W36" s="8">
        <v>21.4</v>
      </c>
      <c r="X36" s="8">
        <v>57</v>
      </c>
      <c r="Y36" s="8">
        <v>22.4</v>
      </c>
      <c r="Z36" s="8">
        <v>20.399999999999999</v>
      </c>
      <c r="AA36" s="8">
        <v>168.5</v>
      </c>
      <c r="AB36" s="8">
        <v>19.899999999999999</v>
      </c>
      <c r="AC36" s="8">
        <v>69.3</v>
      </c>
      <c r="AD36" s="8">
        <v>36.799999999999997</v>
      </c>
      <c r="AE36" s="8">
        <v>52</v>
      </c>
      <c r="AF36" s="8">
        <v>105.9</v>
      </c>
      <c r="AG36" s="8">
        <v>8.1</v>
      </c>
      <c r="AH36" s="8">
        <v>12.6</v>
      </c>
      <c r="AI36" s="8">
        <v>16.100000000000001</v>
      </c>
      <c r="AJ36" s="8">
        <v>14.1</v>
      </c>
      <c r="AK36" s="8">
        <v>17</v>
      </c>
      <c r="AL36" s="8">
        <v>184.4</v>
      </c>
      <c r="AM36" s="8">
        <v>2581</v>
      </c>
    </row>
    <row r="37" spans="1:51" x14ac:dyDescent="0.2">
      <c r="A37" s="8" t="s">
        <v>131</v>
      </c>
      <c r="B37" s="8" t="s">
        <v>132</v>
      </c>
      <c r="C37" s="8">
        <v>44.6</v>
      </c>
      <c r="D37" s="8">
        <v>22.2</v>
      </c>
      <c r="E37" s="8">
        <v>62.2</v>
      </c>
      <c r="F37" s="8">
        <v>57.8</v>
      </c>
      <c r="G37" s="8">
        <v>59.9</v>
      </c>
      <c r="H37" s="8">
        <v>44.5</v>
      </c>
      <c r="I37" s="8">
        <v>56.8</v>
      </c>
      <c r="J37" s="8">
        <v>18.2</v>
      </c>
      <c r="K37" s="8">
        <v>73.400000000000006</v>
      </c>
      <c r="L37" s="8">
        <v>94.2</v>
      </c>
      <c r="M37" s="8">
        <v>55.2</v>
      </c>
      <c r="N37" s="8">
        <v>32.5</v>
      </c>
      <c r="O37" s="8">
        <v>63.4</v>
      </c>
      <c r="P37" s="8">
        <v>96.9</v>
      </c>
      <c r="Q37" s="8">
        <v>64.2</v>
      </c>
      <c r="R37" s="8">
        <v>79.5</v>
      </c>
      <c r="S37" s="8">
        <v>24.2</v>
      </c>
      <c r="T37" s="8">
        <v>111</v>
      </c>
      <c r="U37" s="8">
        <v>273</v>
      </c>
      <c r="V37" s="8">
        <v>276.60000000000002</v>
      </c>
      <c r="W37" s="8">
        <v>21.6</v>
      </c>
      <c r="X37" s="8">
        <v>30.6</v>
      </c>
      <c r="Y37" s="8">
        <v>18.3</v>
      </c>
      <c r="Z37" s="8">
        <v>59.5</v>
      </c>
      <c r="AA37" s="8">
        <v>493.2</v>
      </c>
      <c r="AB37" s="8">
        <v>11.1</v>
      </c>
      <c r="AC37" s="8">
        <v>112.5</v>
      </c>
      <c r="AD37" s="8">
        <v>33.799999999999997</v>
      </c>
      <c r="AE37" s="8">
        <v>58</v>
      </c>
      <c r="AF37" s="8">
        <v>91.5</v>
      </c>
      <c r="AG37" s="8">
        <v>233.7</v>
      </c>
      <c r="AH37" s="8">
        <v>431.8</v>
      </c>
      <c r="AI37" s="8">
        <v>208.2</v>
      </c>
      <c r="AJ37" s="8">
        <v>11.6</v>
      </c>
      <c r="AK37" s="8">
        <v>46.1</v>
      </c>
      <c r="AL37" s="8">
        <v>9.6999999999999993</v>
      </c>
      <c r="AM37" s="8">
        <v>3481.5</v>
      </c>
    </row>
    <row r="38" spans="1:51" x14ac:dyDescent="0.2">
      <c r="A38" s="8" t="s">
        <v>133</v>
      </c>
      <c r="B38" s="8" t="s">
        <v>134</v>
      </c>
      <c r="D38" s="8">
        <v>0.5</v>
      </c>
      <c r="E38" s="8">
        <v>10.1</v>
      </c>
      <c r="F38" s="8">
        <v>5.2</v>
      </c>
      <c r="G38" s="8">
        <v>2.7</v>
      </c>
      <c r="H38" s="8">
        <v>6.5</v>
      </c>
      <c r="I38" s="8">
        <v>3.3</v>
      </c>
      <c r="J38" s="8">
        <v>0.4</v>
      </c>
      <c r="K38" s="8">
        <v>3.3</v>
      </c>
      <c r="L38" s="8">
        <v>8.8000000000000007</v>
      </c>
      <c r="M38" s="8">
        <v>1.1000000000000001</v>
      </c>
      <c r="N38" s="8">
        <v>0.9</v>
      </c>
      <c r="O38" s="8">
        <v>4.0999999999999996</v>
      </c>
      <c r="P38" s="8">
        <v>7.1</v>
      </c>
      <c r="Q38" s="8">
        <v>3</v>
      </c>
      <c r="R38" s="8">
        <v>3</v>
      </c>
      <c r="S38" s="8">
        <v>2.4</v>
      </c>
      <c r="T38" s="8">
        <v>21.2</v>
      </c>
      <c r="U38" s="8">
        <v>18.899999999999999</v>
      </c>
      <c r="V38" s="8">
        <v>15.4</v>
      </c>
      <c r="W38" s="8">
        <v>8.6</v>
      </c>
      <c r="X38" s="8">
        <v>2.4</v>
      </c>
      <c r="Y38" s="8">
        <v>3.6</v>
      </c>
      <c r="Z38" s="8">
        <v>3.8</v>
      </c>
      <c r="AA38" s="8">
        <v>91.5</v>
      </c>
      <c r="AB38" s="8">
        <v>2.2999999999999998</v>
      </c>
      <c r="AC38" s="8">
        <v>5.7</v>
      </c>
      <c r="AD38" s="8">
        <v>14</v>
      </c>
      <c r="AE38" s="8">
        <v>5.2</v>
      </c>
      <c r="AF38" s="8">
        <v>24.6</v>
      </c>
      <c r="AG38" s="8">
        <v>191.5</v>
      </c>
      <c r="AH38" s="8">
        <v>3.4</v>
      </c>
      <c r="AI38" s="8">
        <v>285.39999999999998</v>
      </c>
      <c r="AJ38" s="8">
        <v>55.9</v>
      </c>
      <c r="AK38" s="8">
        <v>4.3</v>
      </c>
      <c r="AL38" s="8">
        <v>0.9</v>
      </c>
      <c r="AM38" s="8">
        <v>821</v>
      </c>
    </row>
    <row r="39" spans="1:51" x14ac:dyDescent="0.2">
      <c r="A39" s="8" t="s">
        <v>135</v>
      </c>
      <c r="B39" s="8" t="s">
        <v>136</v>
      </c>
      <c r="C39" s="8">
        <v>35085.300000000003</v>
      </c>
      <c r="D39" s="8">
        <v>4546.6000000000004</v>
      </c>
      <c r="E39" s="8">
        <v>59943.3</v>
      </c>
      <c r="F39" s="8">
        <v>22284.1</v>
      </c>
      <c r="G39" s="8">
        <v>16197.3</v>
      </c>
      <c r="H39" s="8">
        <v>33258.400000000001</v>
      </c>
      <c r="I39" s="8">
        <v>23534.5</v>
      </c>
      <c r="J39" s="8">
        <v>3641.5</v>
      </c>
      <c r="K39" s="8">
        <v>18947.7</v>
      </c>
      <c r="L39" s="8">
        <v>31978.9</v>
      </c>
      <c r="M39" s="8">
        <v>12552.9</v>
      </c>
      <c r="N39" s="8">
        <v>7196.5</v>
      </c>
      <c r="O39" s="8">
        <v>16987.8</v>
      </c>
      <c r="P39" s="8">
        <v>30288.799999999999</v>
      </c>
      <c r="Q39" s="8">
        <v>18732</v>
      </c>
      <c r="R39" s="8">
        <v>14564.1</v>
      </c>
      <c r="S39" s="8">
        <v>7943</v>
      </c>
      <c r="T39" s="8">
        <v>57610.400000000001</v>
      </c>
      <c r="U39" s="8">
        <v>56260.5</v>
      </c>
      <c r="V39" s="8">
        <v>32650.9</v>
      </c>
      <c r="W39" s="8">
        <v>13379.3</v>
      </c>
      <c r="X39" s="8">
        <v>9686.9</v>
      </c>
      <c r="Y39" s="8">
        <v>4775.1000000000004</v>
      </c>
      <c r="Z39" s="8">
        <v>4278.1000000000004</v>
      </c>
      <c r="AA39" s="8">
        <v>44636.2</v>
      </c>
      <c r="AB39" s="8">
        <v>16557.400000000001</v>
      </c>
      <c r="AC39" s="8">
        <v>18679.900000000001</v>
      </c>
      <c r="AD39" s="8">
        <v>8517.7000000000007</v>
      </c>
      <c r="AE39" s="8">
        <v>4578.3</v>
      </c>
      <c r="AF39" s="8">
        <v>15929</v>
      </c>
      <c r="AG39" s="8">
        <v>21870.799999999999</v>
      </c>
      <c r="AH39" s="8">
        <v>5814.8</v>
      </c>
      <c r="AI39" s="8">
        <v>10409.299999999999</v>
      </c>
      <c r="AJ39" s="8">
        <v>3941.3</v>
      </c>
      <c r="AK39" s="8">
        <v>6230.6</v>
      </c>
      <c r="AL39" s="8">
        <v>3803.9</v>
      </c>
      <c r="AM39" s="8">
        <v>697291.6</v>
      </c>
      <c r="AN39" s="8" t="s">
        <v>110</v>
      </c>
    </row>
    <row r="40" spans="1:51" x14ac:dyDescent="0.2">
      <c r="A40" s="8" t="s">
        <v>149</v>
      </c>
    </row>
    <row r="41" spans="1:51" x14ac:dyDescent="0.2">
      <c r="A41" s="8" t="s">
        <v>150</v>
      </c>
    </row>
    <row r="43" spans="1:51" x14ac:dyDescent="0.2">
      <c r="A43" s="8" t="s">
        <v>13</v>
      </c>
      <c r="B43" s="8" t="s">
        <v>13</v>
      </c>
      <c r="C43" s="8" t="s">
        <v>14</v>
      </c>
      <c r="D43" s="8" t="s">
        <v>15</v>
      </c>
      <c r="E43" s="8" t="s">
        <v>16</v>
      </c>
      <c r="F43" s="8" t="s">
        <v>17</v>
      </c>
      <c r="G43" s="8" t="s">
        <v>18</v>
      </c>
      <c r="H43" s="8" t="s">
        <v>19</v>
      </c>
      <c r="I43" s="8" t="s">
        <v>20</v>
      </c>
      <c r="J43" s="8" t="s">
        <v>21</v>
      </c>
      <c r="K43" s="8" t="s">
        <v>22</v>
      </c>
      <c r="L43" s="8" t="s">
        <v>23</v>
      </c>
      <c r="M43" s="8" t="s">
        <v>24</v>
      </c>
      <c r="N43" s="8" t="s">
        <v>25</v>
      </c>
      <c r="O43" s="8" t="s">
        <v>26</v>
      </c>
      <c r="P43" s="8" t="s">
        <v>27</v>
      </c>
      <c r="Q43" s="8" t="s">
        <v>28</v>
      </c>
      <c r="R43" s="8" t="s">
        <v>29</v>
      </c>
      <c r="S43" s="8" t="s">
        <v>30</v>
      </c>
      <c r="T43" s="8" t="s">
        <v>31</v>
      </c>
      <c r="U43" s="8" t="s">
        <v>32</v>
      </c>
      <c r="V43" s="8" t="s">
        <v>33</v>
      </c>
      <c r="W43" s="8" t="s">
        <v>34</v>
      </c>
      <c r="X43" s="8" t="s">
        <v>35</v>
      </c>
      <c r="Y43" s="8" t="s">
        <v>36</v>
      </c>
      <c r="Z43" s="8" t="s">
        <v>37</v>
      </c>
      <c r="AA43" s="8" t="s">
        <v>38</v>
      </c>
      <c r="AB43" s="8" t="s">
        <v>39</v>
      </c>
      <c r="AC43" s="8" t="s">
        <v>40</v>
      </c>
      <c r="AD43" s="8" t="s">
        <v>41</v>
      </c>
      <c r="AE43" s="8" t="s">
        <v>42</v>
      </c>
      <c r="AF43" s="8" t="s">
        <v>43</v>
      </c>
      <c r="AG43" s="8" t="s">
        <v>44</v>
      </c>
      <c r="AH43" s="8" t="s">
        <v>45</v>
      </c>
      <c r="AI43" s="8" t="s">
        <v>46</v>
      </c>
      <c r="AJ43" s="8" t="s">
        <v>47</v>
      </c>
      <c r="AK43" s="8" t="s">
        <v>48</v>
      </c>
      <c r="AL43" s="8" t="s">
        <v>49</v>
      </c>
      <c r="AM43" s="8" t="s">
        <v>126</v>
      </c>
    </row>
    <row r="44" spans="1:51" x14ac:dyDescent="0.2">
      <c r="A44" s="8" t="s">
        <v>111</v>
      </c>
      <c r="B44" s="8" t="s">
        <v>112</v>
      </c>
      <c r="C44" s="8">
        <v>35085.160000000003</v>
      </c>
      <c r="D44" s="8">
        <v>4546.33</v>
      </c>
      <c r="E44" s="8">
        <v>59942.98</v>
      </c>
      <c r="F44" s="8">
        <v>22284.35</v>
      </c>
      <c r="G44" s="8">
        <v>16197.3</v>
      </c>
      <c r="H44" s="8">
        <v>33258.44</v>
      </c>
      <c r="I44" s="8">
        <v>23534.38</v>
      </c>
      <c r="J44" s="8">
        <v>3641.82</v>
      </c>
      <c r="K44" s="8">
        <v>18947.7</v>
      </c>
      <c r="L44" s="8">
        <v>31978.79</v>
      </c>
      <c r="M44" s="8">
        <v>12553.05</v>
      </c>
      <c r="N44" s="8">
        <v>7196.59</v>
      </c>
      <c r="O44" s="8">
        <v>16987.689999999999</v>
      </c>
      <c r="P44" s="8">
        <v>30289.35</v>
      </c>
      <c r="Q44" s="8">
        <v>18731.740000000002</v>
      </c>
      <c r="R44" s="8">
        <v>14564.22</v>
      </c>
      <c r="S44" s="8">
        <v>7943.17</v>
      </c>
      <c r="T44" s="8">
        <v>57610.43</v>
      </c>
      <c r="U44" s="8">
        <v>56260.09</v>
      </c>
      <c r="V44" s="8">
        <v>32650.61</v>
      </c>
      <c r="W44" s="8">
        <v>13379.33</v>
      </c>
      <c r="X44" s="8">
        <v>9686.89</v>
      </c>
      <c r="Y44" s="8">
        <v>4774.83</v>
      </c>
      <c r="Z44" s="8">
        <v>4278.2</v>
      </c>
      <c r="AA44" s="8">
        <v>44635.91</v>
      </c>
      <c r="AB44" s="8">
        <v>16557.25</v>
      </c>
      <c r="AC44" s="8">
        <v>18680</v>
      </c>
      <c r="AD44" s="8">
        <v>8517.8799999999992</v>
      </c>
      <c r="AE44" s="8">
        <v>4578.28</v>
      </c>
      <c r="AF44" s="8">
        <v>15929.04</v>
      </c>
      <c r="AG44" s="8">
        <v>21870.880000000001</v>
      </c>
      <c r="AH44" s="8">
        <v>5814.79</v>
      </c>
      <c r="AI44" s="8">
        <v>10409.120000000001</v>
      </c>
      <c r="AJ44" s="8">
        <v>3941.21</v>
      </c>
      <c r="AK44" s="8">
        <v>6230.27</v>
      </c>
      <c r="AL44" s="8">
        <v>3804.1</v>
      </c>
      <c r="AM44" s="8">
        <v>697292.2</v>
      </c>
    </row>
    <row r="45" spans="1:51" x14ac:dyDescent="0.2">
      <c r="A45" s="8" t="s">
        <v>113</v>
      </c>
      <c r="B45" s="8" t="s">
        <v>114</v>
      </c>
      <c r="C45" s="8">
        <v>25457.8</v>
      </c>
      <c r="D45" s="8">
        <v>2715.6</v>
      </c>
      <c r="E45" s="8">
        <v>24599.3</v>
      </c>
      <c r="F45" s="8">
        <v>8467.4</v>
      </c>
      <c r="G45" s="8">
        <v>7537.1</v>
      </c>
      <c r="H45" s="8">
        <v>1993.3</v>
      </c>
      <c r="I45" s="8">
        <v>9381.7999999999993</v>
      </c>
      <c r="J45" s="8">
        <v>4074.5</v>
      </c>
      <c r="K45" s="8">
        <v>11088</v>
      </c>
      <c r="L45" s="8">
        <v>15790.5</v>
      </c>
      <c r="M45" s="8">
        <v>9512.5</v>
      </c>
      <c r="N45" s="8">
        <v>4841</v>
      </c>
      <c r="O45" s="8">
        <v>7224.5</v>
      </c>
      <c r="P45" s="8">
        <v>9937.4</v>
      </c>
      <c r="Q45" s="8">
        <v>14462.6</v>
      </c>
      <c r="R45" s="8">
        <v>17772.599999999999</v>
      </c>
      <c r="S45" s="8">
        <v>2535.5</v>
      </c>
      <c r="T45" s="8">
        <v>40335.300000000003</v>
      </c>
      <c r="U45" s="8">
        <v>77735.199999999997</v>
      </c>
      <c r="V45" s="8">
        <v>30323.9</v>
      </c>
      <c r="W45" s="8">
        <v>13313.7</v>
      </c>
      <c r="X45" s="8">
        <v>6949.2</v>
      </c>
      <c r="Y45" s="8">
        <v>11771.3</v>
      </c>
      <c r="Z45" s="8">
        <v>9790.9</v>
      </c>
      <c r="AA45" s="8">
        <v>33265.599999999999</v>
      </c>
      <c r="AB45" s="8">
        <v>58656.1</v>
      </c>
      <c r="AC45" s="8">
        <v>15788.5</v>
      </c>
      <c r="AD45" s="8">
        <v>13293</v>
      </c>
      <c r="AE45" s="8">
        <v>4016.5</v>
      </c>
      <c r="AF45" s="8">
        <v>28563.3</v>
      </c>
      <c r="AG45" s="8">
        <v>60672.800000000003</v>
      </c>
      <c r="AH45" s="8">
        <v>35552.5</v>
      </c>
      <c r="AI45" s="8">
        <v>32692</v>
      </c>
      <c r="AJ45" s="8">
        <v>11782.8</v>
      </c>
      <c r="AK45" s="8">
        <v>5392</v>
      </c>
      <c r="AL45" s="8">
        <v>8988.9</v>
      </c>
      <c r="AM45" s="8">
        <v>677419.1</v>
      </c>
      <c r="AN45" s="8">
        <v>1881.5</v>
      </c>
    </row>
    <row r="46" spans="1:51" x14ac:dyDescent="0.2">
      <c r="A46" s="8" t="s">
        <v>115</v>
      </c>
      <c r="B46" s="8" t="s">
        <v>116</v>
      </c>
      <c r="C46" s="8">
        <v>60542.96</v>
      </c>
      <c r="D46" s="8">
        <v>7261.94</v>
      </c>
      <c r="E46" s="8">
        <v>84542.24</v>
      </c>
      <c r="F46" s="8">
        <v>30751.79</v>
      </c>
      <c r="G46" s="8">
        <v>23734.39</v>
      </c>
      <c r="H46" s="8">
        <v>35251.730000000003</v>
      </c>
      <c r="I46" s="8">
        <v>32916.160000000003</v>
      </c>
      <c r="J46" s="8">
        <v>7716.33</v>
      </c>
      <c r="K46" s="8">
        <v>30035.68</v>
      </c>
      <c r="L46" s="8">
        <v>47769.33</v>
      </c>
      <c r="M46" s="8">
        <v>22065.57</v>
      </c>
      <c r="N46" s="8">
        <v>12037.54</v>
      </c>
      <c r="O46" s="8">
        <v>24212.22</v>
      </c>
      <c r="P46" s="8">
        <v>40226.730000000003</v>
      </c>
      <c r="Q46" s="8">
        <v>33194.300000000003</v>
      </c>
      <c r="R46" s="8">
        <v>32336.86</v>
      </c>
      <c r="S46" s="8">
        <v>10478.69</v>
      </c>
      <c r="T46" s="8">
        <v>97945.72</v>
      </c>
      <c r="U46" s="8">
        <v>133995.29</v>
      </c>
      <c r="V46" s="8">
        <v>62974.54</v>
      </c>
      <c r="W46" s="8">
        <v>26693.05</v>
      </c>
      <c r="X46" s="8">
        <v>16636.099999999999</v>
      </c>
      <c r="Y46" s="8">
        <v>16546.080000000002</v>
      </c>
      <c r="Z46" s="8">
        <v>14069.13</v>
      </c>
      <c r="AA46" s="8">
        <v>77901.460000000006</v>
      </c>
      <c r="AB46" s="8">
        <v>75213.37</v>
      </c>
      <c r="AC46" s="8">
        <v>34468.5</v>
      </c>
      <c r="AD46" s="8">
        <v>21810.83</v>
      </c>
      <c r="AE46" s="8">
        <v>8594.77</v>
      </c>
      <c r="AF46" s="8">
        <v>44492.33</v>
      </c>
      <c r="AG46" s="8">
        <v>82543.66</v>
      </c>
      <c r="AH46" s="8">
        <v>41367.29</v>
      </c>
      <c r="AI46" s="8">
        <v>43101.14</v>
      </c>
      <c r="AJ46" s="8">
        <v>15724.03</v>
      </c>
      <c r="AK46" s="8">
        <v>11622.29</v>
      </c>
      <c r="AL46" s="8">
        <v>12793.03</v>
      </c>
      <c r="AM46" s="8">
        <v>1374711.31</v>
      </c>
      <c r="AN46" s="8">
        <v>1881.5</v>
      </c>
    </row>
  </sheetData>
  <phoneticPr fontId="0"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opLeftCell="AJ1" workbookViewId="0">
      <selection activeCell="AL44" sqref="AL44"/>
    </sheetView>
  </sheetViews>
  <sheetFormatPr baseColWidth="10" defaultColWidth="11.44140625" defaultRowHeight="10.199999999999999" x14ac:dyDescent="0.2"/>
  <cols>
    <col min="1" max="2" width="11.44140625" style="8"/>
    <col min="3" max="40" width="8.6640625" style="8" customWidth="1"/>
    <col min="41" max="16384" width="11.44140625" style="8"/>
  </cols>
  <sheetData>
    <row r="1" spans="1:51" x14ac:dyDescent="0.2">
      <c r="A1" s="8" t="s">
        <v>141</v>
      </c>
      <c r="AP1" s="8" t="s">
        <v>156</v>
      </c>
    </row>
    <row r="2" spans="1:51" x14ac:dyDescent="0.2">
      <c r="A2" s="8" t="s">
        <v>144</v>
      </c>
      <c r="AP2" s="8" t="s">
        <v>159</v>
      </c>
    </row>
    <row r="4" spans="1:51" x14ac:dyDescent="0.2">
      <c r="A4" s="8" t="s">
        <v>13</v>
      </c>
      <c r="B4" s="8" t="s">
        <v>13</v>
      </c>
      <c r="C4" s="8" t="s">
        <v>14</v>
      </c>
      <c r="D4" s="8" t="s">
        <v>15</v>
      </c>
      <c r="E4" s="8" t="s">
        <v>16</v>
      </c>
      <c r="F4" s="8" t="s">
        <v>17</v>
      </c>
      <c r="G4" s="8" t="s">
        <v>18</v>
      </c>
      <c r="H4" s="8" t="s">
        <v>19</v>
      </c>
      <c r="I4" s="8" t="s">
        <v>20</v>
      </c>
      <c r="J4" s="8" t="s">
        <v>21</v>
      </c>
      <c r="K4" s="8" t="s">
        <v>22</v>
      </c>
      <c r="L4" s="8" t="s">
        <v>23</v>
      </c>
      <c r="M4" s="8" t="s">
        <v>24</v>
      </c>
      <c r="N4" s="8" t="s">
        <v>25</v>
      </c>
      <c r="O4" s="8" t="s">
        <v>26</v>
      </c>
      <c r="P4" s="8" t="s">
        <v>27</v>
      </c>
      <c r="Q4" s="8" t="s">
        <v>28</v>
      </c>
      <c r="R4" s="8" t="s">
        <v>29</v>
      </c>
      <c r="S4" s="8" t="s">
        <v>30</v>
      </c>
      <c r="T4" s="8" t="s">
        <v>31</v>
      </c>
      <c r="U4" s="8" t="s">
        <v>32</v>
      </c>
      <c r="V4" s="8" t="s">
        <v>33</v>
      </c>
      <c r="W4" s="8" t="s">
        <v>34</v>
      </c>
      <c r="X4" s="8" t="s">
        <v>35</v>
      </c>
      <c r="Y4" s="8" t="s">
        <v>36</v>
      </c>
      <c r="Z4" s="8" t="s">
        <v>37</v>
      </c>
      <c r="AA4" s="8" t="s">
        <v>38</v>
      </c>
      <c r="AB4" s="8" t="s">
        <v>39</v>
      </c>
      <c r="AC4" s="8" t="s">
        <v>40</v>
      </c>
      <c r="AD4" s="8" t="s">
        <v>41</v>
      </c>
      <c r="AE4" s="8" t="s">
        <v>42</v>
      </c>
      <c r="AF4" s="8" t="s">
        <v>43</v>
      </c>
      <c r="AG4" s="8" t="s">
        <v>44</v>
      </c>
      <c r="AH4" s="8" t="s">
        <v>45</v>
      </c>
      <c r="AI4" s="8" t="s">
        <v>46</v>
      </c>
      <c r="AJ4" s="8" t="s">
        <v>47</v>
      </c>
      <c r="AK4" s="8" t="s">
        <v>48</v>
      </c>
      <c r="AL4" s="8" t="s">
        <v>49</v>
      </c>
      <c r="AM4" s="8" t="s">
        <v>126</v>
      </c>
      <c r="AP4" s="8" t="s">
        <v>13</v>
      </c>
      <c r="AQ4" s="8" t="s">
        <v>13</v>
      </c>
      <c r="AR4" s="8" t="s">
        <v>111</v>
      </c>
      <c r="AS4" s="8" t="s">
        <v>118</v>
      </c>
      <c r="AT4" s="8" t="s">
        <v>119</v>
      </c>
      <c r="AU4" s="8" t="s">
        <v>120</v>
      </c>
      <c r="AV4" s="8" t="s">
        <v>121</v>
      </c>
      <c r="AW4" s="8" t="s">
        <v>122</v>
      </c>
      <c r="AX4" s="8" t="s">
        <v>123</v>
      </c>
      <c r="AY4" s="8" t="s">
        <v>124</v>
      </c>
    </row>
    <row r="5" spans="1:51" x14ac:dyDescent="0.2">
      <c r="A5" s="8" t="s">
        <v>50</v>
      </c>
      <c r="B5" s="8" t="s">
        <v>51</v>
      </c>
      <c r="C5" s="8">
        <v>12369.3</v>
      </c>
      <c r="E5" s="8">
        <v>29948.2</v>
      </c>
      <c r="F5" s="8">
        <v>528.70000000000005</v>
      </c>
      <c r="G5" s="8">
        <v>2125.6</v>
      </c>
      <c r="I5" s="8">
        <v>32.700000000000003</v>
      </c>
      <c r="K5" s="8">
        <v>193.5</v>
      </c>
      <c r="O5" s="8">
        <v>0.6</v>
      </c>
      <c r="R5" s="8">
        <v>2.6</v>
      </c>
      <c r="S5" s="8">
        <v>0.6</v>
      </c>
      <c r="T5" s="8">
        <v>205.9</v>
      </c>
      <c r="U5" s="8">
        <v>0.4</v>
      </c>
      <c r="W5" s="8">
        <v>908.3</v>
      </c>
      <c r="X5" s="8">
        <v>8.8000000000000007</v>
      </c>
      <c r="Y5" s="8">
        <v>0.2</v>
      </c>
      <c r="AA5" s="8">
        <v>1.7</v>
      </c>
      <c r="AD5" s="8">
        <v>1.5</v>
      </c>
      <c r="AF5" s="8">
        <v>19</v>
      </c>
      <c r="AG5" s="8">
        <v>166.3</v>
      </c>
      <c r="AH5" s="8">
        <v>244.1</v>
      </c>
      <c r="AI5" s="8">
        <v>5.0999999999999996</v>
      </c>
      <c r="AJ5" s="8">
        <v>19</v>
      </c>
      <c r="AK5" s="8">
        <v>41.6</v>
      </c>
      <c r="AL5" s="8">
        <v>4.9000000000000004</v>
      </c>
      <c r="AM5" s="8">
        <v>46828.6</v>
      </c>
      <c r="AP5" s="8" t="s">
        <v>50</v>
      </c>
      <c r="AQ5" s="8" t="s">
        <v>51</v>
      </c>
      <c r="AR5" s="8">
        <v>46828.800000000003</v>
      </c>
      <c r="AS5" s="8">
        <v>19270.27</v>
      </c>
      <c r="AT5" s="8">
        <v>1393.86</v>
      </c>
      <c r="AU5" s="8">
        <v>348.32</v>
      </c>
      <c r="AW5" s="8">
        <v>1742.18</v>
      </c>
      <c r="AX5" s="8">
        <v>10268.61</v>
      </c>
      <c r="AY5" s="8">
        <v>78109.87</v>
      </c>
    </row>
    <row r="6" spans="1:51" x14ac:dyDescent="0.2">
      <c r="A6" s="8" t="s">
        <v>54</v>
      </c>
      <c r="B6" s="8" t="s">
        <v>55</v>
      </c>
      <c r="C6" s="8">
        <v>6508.1</v>
      </c>
      <c r="D6" s="8">
        <v>82.7</v>
      </c>
      <c r="E6" s="8">
        <v>26206.1</v>
      </c>
      <c r="F6" s="8">
        <v>1088.5</v>
      </c>
      <c r="G6" s="8">
        <v>204.2</v>
      </c>
      <c r="H6" s="8">
        <v>90.9</v>
      </c>
      <c r="I6" s="8">
        <v>1922</v>
      </c>
      <c r="J6" s="8">
        <v>199.3</v>
      </c>
      <c r="K6" s="8">
        <v>137.30000000000001</v>
      </c>
      <c r="L6" s="8">
        <v>233.9</v>
      </c>
      <c r="M6" s="8">
        <v>50.2</v>
      </c>
      <c r="N6" s="8">
        <v>38.1</v>
      </c>
      <c r="O6" s="8">
        <v>90.3</v>
      </c>
      <c r="P6" s="8">
        <v>136.19999999999999</v>
      </c>
      <c r="Q6" s="8">
        <v>159.6</v>
      </c>
      <c r="R6" s="8">
        <v>23.9</v>
      </c>
      <c r="S6" s="8">
        <v>112.5</v>
      </c>
      <c r="T6" s="8">
        <v>440.9</v>
      </c>
      <c r="U6" s="8">
        <v>1508.1</v>
      </c>
      <c r="V6" s="8">
        <v>431.7</v>
      </c>
      <c r="W6" s="8">
        <v>12487</v>
      </c>
      <c r="X6" s="8">
        <v>257.8</v>
      </c>
      <c r="Y6" s="8">
        <v>73.099999999999994</v>
      </c>
      <c r="Z6" s="8">
        <v>80.2</v>
      </c>
      <c r="AA6" s="8">
        <v>82.4</v>
      </c>
      <c r="AB6" s="8">
        <v>162.4</v>
      </c>
      <c r="AC6" s="8">
        <v>440.5</v>
      </c>
      <c r="AD6" s="8">
        <v>447.3</v>
      </c>
      <c r="AE6" s="8">
        <v>312.89999999999998</v>
      </c>
      <c r="AF6" s="8">
        <v>604.20000000000005</v>
      </c>
      <c r="AG6" s="8">
        <v>1466.4</v>
      </c>
      <c r="AH6" s="8">
        <v>1715.2</v>
      </c>
      <c r="AI6" s="8">
        <v>1431.4</v>
      </c>
      <c r="AJ6" s="8">
        <v>534.20000000000005</v>
      </c>
      <c r="AK6" s="8">
        <v>843.2</v>
      </c>
      <c r="AL6" s="8">
        <v>146.1</v>
      </c>
      <c r="AM6" s="8">
        <v>60748.800000000003</v>
      </c>
      <c r="AP6" s="8" t="s">
        <v>52</v>
      </c>
      <c r="AQ6" s="8" t="s">
        <v>53</v>
      </c>
      <c r="AR6" s="8">
        <v>21428.42</v>
      </c>
      <c r="AS6" s="8">
        <v>14</v>
      </c>
      <c r="AU6" s="8">
        <v>-145.51</v>
      </c>
      <c r="AW6" s="8">
        <v>-145.51</v>
      </c>
      <c r="AX6" s="8">
        <v>642.29</v>
      </c>
      <c r="AY6" s="8">
        <v>21939.19</v>
      </c>
    </row>
    <row r="7" spans="1:51" x14ac:dyDescent="0.2">
      <c r="A7" s="8" t="s">
        <v>60</v>
      </c>
      <c r="B7" s="8" t="s">
        <v>61</v>
      </c>
      <c r="C7" s="8">
        <v>1652</v>
      </c>
      <c r="D7" s="8">
        <v>113.7</v>
      </c>
      <c r="E7" s="8">
        <v>399</v>
      </c>
      <c r="F7" s="8">
        <v>155.30000000000001</v>
      </c>
      <c r="G7" s="8">
        <v>189.4</v>
      </c>
      <c r="H7" s="8">
        <v>1595.4</v>
      </c>
      <c r="I7" s="8">
        <v>3055</v>
      </c>
      <c r="J7" s="8">
        <v>25.6</v>
      </c>
      <c r="K7" s="8">
        <v>241.8</v>
      </c>
      <c r="L7" s="8">
        <v>434.4</v>
      </c>
      <c r="M7" s="8">
        <v>69.5</v>
      </c>
      <c r="N7" s="8">
        <v>50.3</v>
      </c>
      <c r="O7" s="8">
        <v>126.4</v>
      </c>
      <c r="P7" s="8">
        <v>234.8</v>
      </c>
      <c r="Q7" s="8">
        <v>163.9</v>
      </c>
      <c r="R7" s="8">
        <v>187.8</v>
      </c>
      <c r="S7" s="8">
        <v>214.3</v>
      </c>
      <c r="T7" s="8">
        <v>1744.9</v>
      </c>
      <c r="U7" s="8">
        <v>2406</v>
      </c>
      <c r="V7" s="8">
        <v>6121.3</v>
      </c>
      <c r="W7" s="8">
        <v>61.7</v>
      </c>
      <c r="X7" s="8">
        <v>153</v>
      </c>
      <c r="Y7" s="8">
        <v>112.5</v>
      </c>
      <c r="Z7" s="8">
        <v>77.3</v>
      </c>
      <c r="AA7" s="8">
        <v>356.9</v>
      </c>
      <c r="AB7" s="8">
        <v>46.5</v>
      </c>
      <c r="AC7" s="8">
        <v>310.89999999999998</v>
      </c>
      <c r="AD7" s="8">
        <v>67.7</v>
      </c>
      <c r="AE7" s="8">
        <v>199.5</v>
      </c>
      <c r="AF7" s="8">
        <v>446.4</v>
      </c>
      <c r="AG7" s="8">
        <v>629.9</v>
      </c>
      <c r="AH7" s="8">
        <v>124</v>
      </c>
      <c r="AI7" s="8">
        <v>103.9</v>
      </c>
      <c r="AJ7" s="8">
        <v>74.400000000000006</v>
      </c>
      <c r="AK7" s="8">
        <v>216.7</v>
      </c>
      <c r="AL7" s="8">
        <v>99.6</v>
      </c>
      <c r="AM7" s="8">
        <v>22261.7</v>
      </c>
      <c r="AP7" s="8" t="s">
        <v>54</v>
      </c>
      <c r="AQ7" s="8" t="s">
        <v>55</v>
      </c>
      <c r="AR7" s="8">
        <v>60748.92</v>
      </c>
      <c r="AS7" s="8">
        <v>89414.87</v>
      </c>
      <c r="AU7" s="8">
        <v>1985.59</v>
      </c>
      <c r="AW7" s="8">
        <v>1985.59</v>
      </c>
      <c r="AX7" s="8">
        <v>17893.53</v>
      </c>
      <c r="AY7" s="8">
        <v>170042.91</v>
      </c>
    </row>
    <row r="8" spans="1:51" x14ac:dyDescent="0.2">
      <c r="A8" s="8" t="s">
        <v>70</v>
      </c>
      <c r="B8" s="8" t="s">
        <v>71</v>
      </c>
      <c r="D8" s="8">
        <v>29.1</v>
      </c>
      <c r="E8" s="8">
        <v>69.900000000000006</v>
      </c>
      <c r="F8" s="8">
        <v>62.2</v>
      </c>
      <c r="G8" s="8">
        <v>156.1</v>
      </c>
      <c r="H8" s="8">
        <v>123</v>
      </c>
      <c r="I8" s="8">
        <v>117.5</v>
      </c>
      <c r="J8" s="8">
        <v>6.5</v>
      </c>
      <c r="K8" s="8">
        <v>242.1</v>
      </c>
      <c r="L8" s="8">
        <v>676.8</v>
      </c>
      <c r="M8" s="8">
        <v>7027.8</v>
      </c>
      <c r="N8" s="8">
        <v>1923.1</v>
      </c>
      <c r="O8" s="8">
        <v>1727.3</v>
      </c>
      <c r="P8" s="8">
        <v>4189.2</v>
      </c>
      <c r="Q8" s="8">
        <v>1747.5</v>
      </c>
      <c r="R8" s="8">
        <v>148.69999999999999</v>
      </c>
      <c r="S8" s="8">
        <v>83.1</v>
      </c>
      <c r="T8" s="8">
        <v>1979.3</v>
      </c>
      <c r="U8" s="8">
        <v>1424.8</v>
      </c>
      <c r="V8" s="8">
        <v>237.7</v>
      </c>
      <c r="W8" s="8">
        <v>34.6</v>
      </c>
      <c r="X8" s="8">
        <v>136.9</v>
      </c>
      <c r="Y8" s="8">
        <v>338.2</v>
      </c>
      <c r="Z8" s="8">
        <v>548.70000000000005</v>
      </c>
      <c r="AA8" s="8">
        <v>227.2</v>
      </c>
      <c r="AB8" s="8">
        <v>45.2</v>
      </c>
      <c r="AC8" s="8">
        <v>471.6</v>
      </c>
      <c r="AD8" s="8">
        <v>810</v>
      </c>
      <c r="AE8" s="8">
        <v>162.6</v>
      </c>
      <c r="AF8" s="8">
        <v>661.1</v>
      </c>
      <c r="AG8" s="8">
        <v>484.7</v>
      </c>
      <c r="AH8" s="8">
        <v>170.2</v>
      </c>
      <c r="AI8" s="8">
        <v>697</v>
      </c>
      <c r="AJ8" s="8">
        <v>135.1</v>
      </c>
      <c r="AK8" s="8">
        <v>309</v>
      </c>
      <c r="AL8" s="8">
        <v>1023.6</v>
      </c>
      <c r="AM8" s="8">
        <v>28227.4</v>
      </c>
      <c r="AP8" s="8" t="s">
        <v>56</v>
      </c>
      <c r="AQ8" s="8" t="s">
        <v>57</v>
      </c>
      <c r="AR8" s="8">
        <v>20612.96</v>
      </c>
      <c r="AS8" s="8">
        <v>42235.66</v>
      </c>
      <c r="AU8" s="8">
        <v>806.97</v>
      </c>
      <c r="AW8" s="8">
        <v>806.97</v>
      </c>
      <c r="AX8" s="8">
        <v>9704.84</v>
      </c>
      <c r="AY8" s="8">
        <v>73360.429999999993</v>
      </c>
    </row>
    <row r="9" spans="1:51" x14ac:dyDescent="0.2">
      <c r="A9" s="8" t="s">
        <v>72</v>
      </c>
      <c r="B9" s="8" t="s">
        <v>73</v>
      </c>
      <c r="C9" s="8">
        <v>30.7</v>
      </c>
      <c r="D9" s="8">
        <v>28.1</v>
      </c>
      <c r="E9" s="8">
        <v>122.2</v>
      </c>
      <c r="F9" s="8">
        <v>75.400000000000006</v>
      </c>
      <c r="G9" s="8">
        <v>213.9</v>
      </c>
      <c r="H9" s="8">
        <v>131</v>
      </c>
      <c r="I9" s="8">
        <v>171.4</v>
      </c>
      <c r="J9" s="8">
        <v>8.5</v>
      </c>
      <c r="K9" s="8">
        <v>156.5</v>
      </c>
      <c r="L9" s="8">
        <v>969.6</v>
      </c>
      <c r="M9" s="8">
        <v>1143.0999999999999</v>
      </c>
      <c r="N9" s="8">
        <v>1393.1</v>
      </c>
      <c r="O9" s="8">
        <v>1109.4000000000001</v>
      </c>
      <c r="P9" s="8">
        <v>1544.3</v>
      </c>
      <c r="Q9" s="8">
        <v>661.1</v>
      </c>
      <c r="R9" s="8">
        <v>151.5</v>
      </c>
      <c r="S9" s="8">
        <v>100.8</v>
      </c>
      <c r="T9" s="8">
        <v>3054.3</v>
      </c>
      <c r="U9" s="8">
        <v>1044.5999999999999</v>
      </c>
      <c r="V9" s="8">
        <v>172.1</v>
      </c>
      <c r="W9" s="8">
        <v>41.4</v>
      </c>
      <c r="X9" s="8">
        <v>45.3</v>
      </c>
      <c r="Y9" s="8">
        <v>147.9</v>
      </c>
      <c r="Z9" s="8">
        <v>147</v>
      </c>
      <c r="AA9" s="8">
        <v>35.299999999999997</v>
      </c>
      <c r="AB9" s="8">
        <v>386.7</v>
      </c>
      <c r="AC9" s="8">
        <v>339.2</v>
      </c>
      <c r="AD9" s="8">
        <v>169.9</v>
      </c>
      <c r="AE9" s="8">
        <v>40.799999999999997</v>
      </c>
      <c r="AF9" s="8">
        <v>249.6</v>
      </c>
      <c r="AG9" s="8">
        <v>41</v>
      </c>
      <c r="AH9" s="8">
        <v>12.8</v>
      </c>
      <c r="AI9" s="8">
        <v>16.399999999999999</v>
      </c>
      <c r="AJ9" s="8">
        <v>4.0999999999999996</v>
      </c>
      <c r="AK9" s="8">
        <v>41.9</v>
      </c>
      <c r="AL9" s="8">
        <v>168.4</v>
      </c>
      <c r="AM9" s="8">
        <v>14169.3</v>
      </c>
      <c r="AP9" s="8" t="s">
        <v>58</v>
      </c>
      <c r="AQ9" s="8" t="s">
        <v>59</v>
      </c>
      <c r="AR9" s="8">
        <v>37822.959999999999</v>
      </c>
      <c r="AS9" s="8">
        <v>4076.09</v>
      </c>
      <c r="AU9" s="8">
        <v>985.75</v>
      </c>
      <c r="AW9" s="8">
        <v>985.75</v>
      </c>
      <c r="AX9" s="8">
        <v>5120.88</v>
      </c>
      <c r="AY9" s="8">
        <v>48005.68</v>
      </c>
    </row>
    <row r="10" spans="1:51" x14ac:dyDescent="0.2">
      <c r="A10" s="8" t="s">
        <v>74</v>
      </c>
      <c r="B10" s="8" t="s">
        <v>75</v>
      </c>
      <c r="C10" s="8">
        <v>186.7</v>
      </c>
      <c r="D10" s="8">
        <v>516.6</v>
      </c>
      <c r="E10" s="8">
        <v>617.29999999999995</v>
      </c>
      <c r="F10" s="8">
        <v>421.9</v>
      </c>
      <c r="G10" s="8">
        <v>320.5</v>
      </c>
      <c r="H10" s="8">
        <v>263.89999999999998</v>
      </c>
      <c r="I10" s="8">
        <v>277.39999999999998</v>
      </c>
      <c r="J10" s="8">
        <v>24.8</v>
      </c>
      <c r="K10" s="8">
        <v>568.6</v>
      </c>
      <c r="L10" s="8">
        <v>1383.3</v>
      </c>
      <c r="M10" s="8">
        <v>688.1</v>
      </c>
      <c r="N10" s="8">
        <v>371.9</v>
      </c>
      <c r="O10" s="8">
        <v>4085</v>
      </c>
      <c r="P10" s="8">
        <v>5171.8999999999996</v>
      </c>
      <c r="Q10" s="8">
        <v>3168.4</v>
      </c>
      <c r="R10" s="8">
        <v>446</v>
      </c>
      <c r="S10" s="8">
        <v>611.9</v>
      </c>
      <c r="T10" s="8">
        <v>4342.7</v>
      </c>
      <c r="U10" s="8">
        <v>2147</v>
      </c>
      <c r="V10" s="8">
        <v>292.8</v>
      </c>
      <c r="W10" s="8">
        <v>41.7</v>
      </c>
      <c r="X10" s="8">
        <v>116.6</v>
      </c>
      <c r="Y10" s="8">
        <v>29.2</v>
      </c>
      <c r="Z10" s="8">
        <v>32</v>
      </c>
      <c r="AA10" s="8">
        <v>36.799999999999997</v>
      </c>
      <c r="AB10" s="8">
        <v>30.8</v>
      </c>
      <c r="AC10" s="8">
        <v>227.5</v>
      </c>
      <c r="AD10" s="8">
        <v>100.2</v>
      </c>
      <c r="AE10" s="8">
        <v>66.8</v>
      </c>
      <c r="AF10" s="8">
        <v>350.8</v>
      </c>
      <c r="AG10" s="8">
        <v>317.2</v>
      </c>
      <c r="AH10" s="8">
        <v>47.1</v>
      </c>
      <c r="AI10" s="8">
        <v>61.7</v>
      </c>
      <c r="AJ10" s="8">
        <v>120.4</v>
      </c>
      <c r="AK10" s="8">
        <v>103.3</v>
      </c>
      <c r="AL10" s="8">
        <v>196.4</v>
      </c>
      <c r="AM10" s="8">
        <v>27785.200000000001</v>
      </c>
      <c r="AP10" s="8" t="s">
        <v>60</v>
      </c>
      <c r="AQ10" s="8" t="s">
        <v>61</v>
      </c>
      <c r="AR10" s="8">
        <v>22261.62</v>
      </c>
      <c r="AS10" s="8">
        <v>25984.81</v>
      </c>
      <c r="AU10" s="8">
        <v>1125.0899999999999</v>
      </c>
      <c r="AW10" s="8">
        <v>1125.0899999999999</v>
      </c>
      <c r="AX10" s="8">
        <v>3484.4</v>
      </c>
      <c r="AY10" s="8">
        <v>52855.92</v>
      </c>
    </row>
    <row r="11" spans="1:51" x14ac:dyDescent="0.2">
      <c r="A11" s="8" t="s">
        <v>76</v>
      </c>
      <c r="B11" s="8" t="s">
        <v>77</v>
      </c>
      <c r="C11" s="8">
        <v>84.9</v>
      </c>
      <c r="D11" s="8">
        <v>2.9</v>
      </c>
      <c r="E11" s="8">
        <v>26.5</v>
      </c>
      <c r="F11" s="8">
        <v>26.4</v>
      </c>
      <c r="G11" s="8">
        <v>32.200000000000003</v>
      </c>
      <c r="H11" s="8">
        <v>22.1</v>
      </c>
      <c r="I11" s="8">
        <v>23.1</v>
      </c>
      <c r="J11" s="8">
        <v>0.4</v>
      </c>
      <c r="K11" s="8">
        <v>28.1</v>
      </c>
      <c r="L11" s="8">
        <v>84.1</v>
      </c>
      <c r="M11" s="8">
        <v>24</v>
      </c>
      <c r="N11" s="8">
        <v>10.8</v>
      </c>
      <c r="O11" s="8">
        <v>438.8</v>
      </c>
      <c r="P11" s="8">
        <v>7788.3</v>
      </c>
      <c r="Q11" s="8">
        <v>224.2</v>
      </c>
      <c r="R11" s="8">
        <v>11.1</v>
      </c>
      <c r="S11" s="8">
        <v>85</v>
      </c>
      <c r="T11" s="8">
        <v>65.5</v>
      </c>
      <c r="U11" s="8">
        <v>1844.7</v>
      </c>
      <c r="V11" s="8">
        <v>2453.4</v>
      </c>
      <c r="W11" s="8">
        <v>13</v>
      </c>
      <c r="X11" s="8">
        <v>47.8</v>
      </c>
      <c r="Y11" s="8">
        <v>11.1</v>
      </c>
      <c r="Z11" s="8">
        <v>6.4</v>
      </c>
      <c r="AA11" s="8">
        <v>27.7</v>
      </c>
      <c r="AB11" s="8">
        <v>8.4</v>
      </c>
      <c r="AC11" s="8">
        <v>37.6</v>
      </c>
      <c r="AD11" s="8">
        <v>222</v>
      </c>
      <c r="AE11" s="8">
        <v>18.5</v>
      </c>
      <c r="AF11" s="8">
        <v>141.6</v>
      </c>
      <c r="AG11" s="8">
        <v>572.4</v>
      </c>
      <c r="AH11" s="8">
        <v>12.2</v>
      </c>
      <c r="AI11" s="8">
        <v>46</v>
      </c>
      <c r="AJ11" s="8">
        <v>50.2</v>
      </c>
      <c r="AK11" s="8">
        <v>47.2</v>
      </c>
      <c r="AL11" s="8">
        <v>66.599999999999994</v>
      </c>
      <c r="AM11" s="8">
        <v>14605.2</v>
      </c>
      <c r="AP11" s="8" t="s">
        <v>62</v>
      </c>
      <c r="AQ11" s="8" t="s">
        <v>63</v>
      </c>
      <c r="AR11" s="8">
        <v>41232.26</v>
      </c>
      <c r="AS11" s="8">
        <v>11100.02</v>
      </c>
      <c r="AU11" s="8">
        <v>-907.92</v>
      </c>
      <c r="AW11" s="8">
        <v>-907.92</v>
      </c>
      <c r="AX11" s="8">
        <v>17574.32</v>
      </c>
      <c r="AY11" s="8">
        <v>68998.679999999993</v>
      </c>
    </row>
    <row r="12" spans="1:51" x14ac:dyDescent="0.2">
      <c r="A12" s="8" t="s">
        <v>56</v>
      </c>
      <c r="B12" s="8" t="s">
        <v>57</v>
      </c>
      <c r="C12" s="8">
        <v>108</v>
      </c>
      <c r="D12" s="8">
        <v>7.7</v>
      </c>
      <c r="E12" s="8">
        <v>134</v>
      </c>
      <c r="F12" s="8">
        <v>13490.4</v>
      </c>
      <c r="G12" s="8">
        <v>897.3</v>
      </c>
      <c r="H12" s="8">
        <v>12.8</v>
      </c>
      <c r="I12" s="8">
        <v>161.9</v>
      </c>
      <c r="J12" s="8">
        <v>38.5</v>
      </c>
      <c r="K12" s="8">
        <v>258.39999999999998</v>
      </c>
      <c r="L12" s="8">
        <v>106.8</v>
      </c>
      <c r="M12" s="8">
        <v>117.9</v>
      </c>
      <c r="N12" s="8">
        <v>53.1</v>
      </c>
      <c r="O12" s="8">
        <v>131.30000000000001</v>
      </c>
      <c r="P12" s="8">
        <v>796.3</v>
      </c>
      <c r="Q12" s="8">
        <v>581.1</v>
      </c>
      <c r="R12" s="8">
        <v>8.5</v>
      </c>
      <c r="S12" s="8">
        <v>44.1</v>
      </c>
      <c r="T12" s="8">
        <v>566.70000000000005</v>
      </c>
      <c r="U12" s="8">
        <v>1327.9</v>
      </c>
      <c r="V12" s="8">
        <v>65.900000000000006</v>
      </c>
      <c r="W12" s="8">
        <v>89.8</v>
      </c>
      <c r="X12" s="8">
        <v>261.2</v>
      </c>
      <c r="Y12" s="8">
        <v>24.2</v>
      </c>
      <c r="Z12" s="8">
        <v>3.4</v>
      </c>
      <c r="AA12" s="8">
        <v>52.4</v>
      </c>
      <c r="AB12" s="8">
        <v>106.4</v>
      </c>
      <c r="AC12" s="8">
        <v>46.1</v>
      </c>
      <c r="AD12" s="8">
        <v>22.1</v>
      </c>
      <c r="AE12" s="8">
        <v>33</v>
      </c>
      <c r="AF12" s="8">
        <v>74.3</v>
      </c>
      <c r="AG12" s="8">
        <v>384.1</v>
      </c>
      <c r="AH12" s="8">
        <v>77.599999999999994</v>
      </c>
      <c r="AI12" s="8">
        <v>200.8</v>
      </c>
      <c r="AJ12" s="8">
        <v>73.2</v>
      </c>
      <c r="AK12" s="8">
        <v>161.19999999999999</v>
      </c>
      <c r="AL12" s="8">
        <v>94.8</v>
      </c>
      <c r="AM12" s="8">
        <v>20613.2</v>
      </c>
      <c r="AP12" s="8" t="s">
        <v>64</v>
      </c>
      <c r="AQ12" s="8" t="s">
        <v>65</v>
      </c>
      <c r="AR12" s="8">
        <v>6573.63</v>
      </c>
      <c r="AS12" s="8">
        <v>14575.82</v>
      </c>
      <c r="AU12" s="8">
        <v>339.11</v>
      </c>
      <c r="AW12" s="8">
        <v>339.11</v>
      </c>
      <c r="AX12" s="8">
        <v>3301.93</v>
      </c>
      <c r="AY12" s="8">
        <v>24790.49</v>
      </c>
    </row>
    <row r="13" spans="1:51" x14ac:dyDescent="0.2">
      <c r="A13" s="8" t="s">
        <v>58</v>
      </c>
      <c r="B13" s="8" t="s">
        <v>59</v>
      </c>
      <c r="C13" s="8">
        <v>499</v>
      </c>
      <c r="D13" s="8">
        <v>113.4</v>
      </c>
      <c r="E13" s="8">
        <v>1489.7</v>
      </c>
      <c r="F13" s="8">
        <v>731.8</v>
      </c>
      <c r="G13" s="8">
        <v>9406.2999999999993</v>
      </c>
      <c r="H13" s="8">
        <v>22.4</v>
      </c>
      <c r="I13" s="8">
        <v>588.29999999999995</v>
      </c>
      <c r="J13" s="8">
        <v>255.8</v>
      </c>
      <c r="K13" s="8">
        <v>919.8</v>
      </c>
      <c r="L13" s="8">
        <v>252</v>
      </c>
      <c r="M13" s="8">
        <v>230.8</v>
      </c>
      <c r="N13" s="8">
        <v>149.30000000000001</v>
      </c>
      <c r="O13" s="8">
        <v>235.1</v>
      </c>
      <c r="P13" s="8">
        <v>845.4</v>
      </c>
      <c r="Q13" s="8">
        <v>1346.8</v>
      </c>
      <c r="R13" s="8">
        <v>21.5</v>
      </c>
      <c r="S13" s="8">
        <v>274.5</v>
      </c>
      <c r="T13" s="8">
        <v>3935.3</v>
      </c>
      <c r="U13" s="8">
        <v>2860.8</v>
      </c>
      <c r="V13" s="8">
        <v>217.3</v>
      </c>
      <c r="W13" s="8">
        <v>98.2</v>
      </c>
      <c r="X13" s="8">
        <v>5677.9</v>
      </c>
      <c r="Y13" s="8">
        <v>144.6</v>
      </c>
      <c r="Z13" s="8">
        <v>128.9</v>
      </c>
      <c r="AA13" s="8">
        <v>1122.5999999999999</v>
      </c>
      <c r="AB13" s="8">
        <v>632.29999999999995</v>
      </c>
      <c r="AC13" s="8">
        <v>1461.6</v>
      </c>
      <c r="AD13" s="8">
        <v>387.9</v>
      </c>
      <c r="AE13" s="8">
        <v>168</v>
      </c>
      <c r="AF13" s="8">
        <v>1083.2</v>
      </c>
      <c r="AG13" s="8">
        <v>1030.5999999999999</v>
      </c>
      <c r="AH13" s="8">
        <v>451.7</v>
      </c>
      <c r="AI13" s="8">
        <v>103.1</v>
      </c>
      <c r="AJ13" s="8">
        <v>269</v>
      </c>
      <c r="AK13" s="8">
        <v>475.3</v>
      </c>
      <c r="AL13" s="8">
        <v>192.8</v>
      </c>
      <c r="AM13" s="8">
        <v>37823</v>
      </c>
      <c r="AP13" s="8" t="s">
        <v>66</v>
      </c>
      <c r="AQ13" s="8" t="s">
        <v>67</v>
      </c>
      <c r="AR13" s="8">
        <v>44486.61</v>
      </c>
      <c r="AS13" s="8">
        <v>6660.9</v>
      </c>
      <c r="AU13" s="8">
        <v>650.63</v>
      </c>
      <c r="AW13" s="8">
        <v>650.63</v>
      </c>
      <c r="AX13" s="8">
        <v>8695.65</v>
      </c>
      <c r="AY13" s="8">
        <v>60493.79</v>
      </c>
    </row>
    <row r="14" spans="1:51" x14ac:dyDescent="0.2">
      <c r="A14" s="8" t="s">
        <v>62</v>
      </c>
      <c r="B14" s="8" t="s">
        <v>63</v>
      </c>
      <c r="C14" s="8">
        <v>6442.5</v>
      </c>
      <c r="D14" s="8">
        <v>172.2</v>
      </c>
      <c r="E14" s="8">
        <v>898.2</v>
      </c>
      <c r="F14" s="8">
        <v>2217.1999999999998</v>
      </c>
      <c r="G14" s="8">
        <v>1897</v>
      </c>
      <c r="H14" s="8">
        <v>534.29999999999995</v>
      </c>
      <c r="I14" s="8">
        <v>9728.9</v>
      </c>
      <c r="J14" s="8">
        <v>1050.3</v>
      </c>
      <c r="K14" s="8">
        <v>6346.9</v>
      </c>
      <c r="L14" s="8">
        <v>1477.8</v>
      </c>
      <c r="M14" s="8">
        <v>202.8</v>
      </c>
      <c r="N14" s="8">
        <v>464.2</v>
      </c>
      <c r="O14" s="8">
        <v>581</v>
      </c>
      <c r="P14" s="8">
        <v>1413.8</v>
      </c>
      <c r="Q14" s="8">
        <v>865.5</v>
      </c>
      <c r="R14" s="8">
        <v>675.6</v>
      </c>
      <c r="S14" s="8">
        <v>138.19999999999999</v>
      </c>
      <c r="T14" s="8">
        <v>2092.1</v>
      </c>
      <c r="U14" s="8">
        <v>1005.5</v>
      </c>
      <c r="V14" s="8">
        <v>101</v>
      </c>
      <c r="W14" s="8">
        <v>115.6</v>
      </c>
      <c r="X14" s="8">
        <v>438</v>
      </c>
      <c r="Y14" s="8">
        <v>15.2</v>
      </c>
      <c r="Z14" s="8">
        <v>52.9</v>
      </c>
      <c r="AA14" s="8">
        <v>26.7</v>
      </c>
      <c r="AB14" s="8">
        <v>533.1</v>
      </c>
      <c r="AC14" s="8">
        <v>141.19999999999999</v>
      </c>
      <c r="AD14" s="8">
        <v>252.5</v>
      </c>
      <c r="AE14" s="8">
        <v>118.8</v>
      </c>
      <c r="AF14" s="8">
        <v>263.39999999999998</v>
      </c>
      <c r="AG14" s="8">
        <v>208.7</v>
      </c>
      <c r="AH14" s="8">
        <v>124.7</v>
      </c>
      <c r="AI14" s="8">
        <v>298.10000000000002</v>
      </c>
      <c r="AJ14" s="8">
        <v>51.8</v>
      </c>
      <c r="AK14" s="8">
        <v>152.80000000000001</v>
      </c>
      <c r="AL14" s="8">
        <v>134</v>
      </c>
      <c r="AM14" s="8">
        <v>41232.5</v>
      </c>
      <c r="AP14" s="8" t="s">
        <v>68</v>
      </c>
      <c r="AQ14" s="8" t="s">
        <v>69</v>
      </c>
      <c r="AR14" s="8">
        <v>58639.35</v>
      </c>
      <c r="AS14" s="8">
        <v>2918.24</v>
      </c>
      <c r="AT14" s="8">
        <v>3728.64</v>
      </c>
      <c r="AU14" s="8">
        <v>380.02</v>
      </c>
      <c r="AV14" s="8">
        <v>248.98</v>
      </c>
      <c r="AW14" s="8">
        <v>4357.63</v>
      </c>
      <c r="AX14" s="8">
        <v>17545.3</v>
      </c>
      <c r="AY14" s="8">
        <v>83460.53</v>
      </c>
    </row>
    <row r="15" spans="1:51" x14ac:dyDescent="0.2">
      <c r="A15" s="8" t="s">
        <v>64</v>
      </c>
      <c r="B15" s="8" t="s">
        <v>65</v>
      </c>
      <c r="C15" s="8">
        <v>832.1</v>
      </c>
      <c r="E15" s="8">
        <v>125.8</v>
      </c>
      <c r="F15" s="8">
        <v>12.2</v>
      </c>
      <c r="G15" s="8">
        <v>2</v>
      </c>
      <c r="H15" s="8">
        <v>1.8</v>
      </c>
      <c r="I15" s="8">
        <v>275.2</v>
      </c>
      <c r="J15" s="8">
        <v>1745.7</v>
      </c>
      <c r="K15" s="8">
        <v>11.3</v>
      </c>
      <c r="L15" s="8">
        <v>2</v>
      </c>
      <c r="M15" s="8">
        <v>1.5</v>
      </c>
      <c r="N15" s="8">
        <v>0.9</v>
      </c>
      <c r="O15" s="8">
        <v>1.8</v>
      </c>
      <c r="P15" s="8">
        <v>3</v>
      </c>
      <c r="Q15" s="8">
        <v>23.7</v>
      </c>
      <c r="R15" s="8">
        <v>1.4</v>
      </c>
      <c r="S15" s="8">
        <v>3.2</v>
      </c>
      <c r="T15" s="8">
        <v>4.0999999999999996</v>
      </c>
      <c r="U15" s="8">
        <v>26.1</v>
      </c>
      <c r="V15" s="8">
        <v>8.1999999999999993</v>
      </c>
      <c r="W15" s="8">
        <v>1.1000000000000001</v>
      </c>
      <c r="X15" s="8">
        <v>0.3</v>
      </c>
      <c r="Y15" s="8">
        <v>0.4</v>
      </c>
      <c r="Z15" s="8">
        <v>2.2999999999999998</v>
      </c>
      <c r="AA15" s="8">
        <v>15.6</v>
      </c>
      <c r="AB15" s="8">
        <v>0.5</v>
      </c>
      <c r="AC15" s="8">
        <v>13.4</v>
      </c>
      <c r="AD15" s="8">
        <v>14.7</v>
      </c>
      <c r="AE15" s="8">
        <v>265.5</v>
      </c>
      <c r="AF15" s="8">
        <v>58</v>
      </c>
      <c r="AG15" s="8">
        <v>11.2</v>
      </c>
      <c r="AH15" s="8">
        <v>9.6</v>
      </c>
      <c r="AI15" s="8">
        <v>2834</v>
      </c>
      <c r="AJ15" s="8">
        <v>249.3</v>
      </c>
      <c r="AK15" s="8">
        <v>4.5999999999999996</v>
      </c>
      <c r="AL15" s="8">
        <v>11.3</v>
      </c>
      <c r="AM15" s="8">
        <v>6573.8</v>
      </c>
      <c r="AP15" s="8" t="s">
        <v>70</v>
      </c>
      <c r="AQ15" s="8" t="s">
        <v>71</v>
      </c>
      <c r="AR15" s="8">
        <v>28227.35</v>
      </c>
      <c r="AS15" s="8">
        <v>9523.43</v>
      </c>
      <c r="AT15" s="8">
        <v>7041.31</v>
      </c>
      <c r="AU15" s="8">
        <v>866.72</v>
      </c>
      <c r="AW15" s="8">
        <v>7908.03</v>
      </c>
      <c r="AX15" s="8">
        <v>13621.71</v>
      </c>
      <c r="AY15" s="8">
        <v>59280.52</v>
      </c>
    </row>
    <row r="16" spans="1:51" x14ac:dyDescent="0.2">
      <c r="A16" s="8" t="s">
        <v>66</v>
      </c>
      <c r="B16" s="8" t="s">
        <v>67</v>
      </c>
      <c r="C16" s="8">
        <v>632.9</v>
      </c>
      <c r="D16" s="8">
        <v>473</v>
      </c>
      <c r="E16" s="8">
        <v>1859.7</v>
      </c>
      <c r="F16" s="8">
        <v>759.8</v>
      </c>
      <c r="G16" s="8">
        <v>603.70000000000005</v>
      </c>
      <c r="H16" s="8">
        <v>467.3</v>
      </c>
      <c r="I16" s="8">
        <v>1190.9000000000001</v>
      </c>
      <c r="J16" s="8">
        <v>209.3</v>
      </c>
      <c r="K16" s="8">
        <v>5449.8</v>
      </c>
      <c r="L16" s="8">
        <v>1113.5</v>
      </c>
      <c r="M16" s="8">
        <v>1105.8</v>
      </c>
      <c r="N16" s="8">
        <v>841.9</v>
      </c>
      <c r="O16" s="8">
        <v>1402.8</v>
      </c>
      <c r="P16" s="8">
        <v>4402.7</v>
      </c>
      <c r="Q16" s="8">
        <v>1741.9</v>
      </c>
      <c r="R16" s="8">
        <v>120.4</v>
      </c>
      <c r="S16" s="8">
        <v>293.39999999999998</v>
      </c>
      <c r="T16" s="8">
        <v>16016.5</v>
      </c>
      <c r="U16" s="8">
        <v>2952.4</v>
      </c>
      <c r="V16" s="8">
        <v>397.7</v>
      </c>
      <c r="W16" s="8">
        <v>64</v>
      </c>
      <c r="X16" s="8">
        <v>271.3</v>
      </c>
      <c r="Y16" s="8">
        <v>61.7</v>
      </c>
      <c r="Z16" s="8">
        <v>42.5</v>
      </c>
      <c r="AA16" s="8">
        <v>58.7</v>
      </c>
      <c r="AB16" s="8">
        <v>184.4</v>
      </c>
      <c r="AC16" s="8">
        <v>323.10000000000002</v>
      </c>
      <c r="AD16" s="8">
        <v>167.2</v>
      </c>
      <c r="AE16" s="8">
        <v>136.5</v>
      </c>
      <c r="AF16" s="8">
        <v>418.2</v>
      </c>
      <c r="AG16" s="8">
        <v>26.3</v>
      </c>
      <c r="AH16" s="8">
        <v>93.4</v>
      </c>
      <c r="AI16" s="8">
        <v>296</v>
      </c>
      <c r="AJ16" s="8">
        <v>60.3</v>
      </c>
      <c r="AK16" s="8">
        <v>63.2</v>
      </c>
      <c r="AL16" s="8">
        <v>184.6</v>
      </c>
      <c r="AM16" s="8">
        <v>44486.8</v>
      </c>
      <c r="AP16" s="8" t="s">
        <v>72</v>
      </c>
      <c r="AQ16" s="8" t="s">
        <v>73</v>
      </c>
      <c r="AR16" s="8">
        <v>14169.15</v>
      </c>
      <c r="AS16" s="8">
        <v>7236.33</v>
      </c>
      <c r="AT16" s="8">
        <v>3219.59</v>
      </c>
      <c r="AU16" s="8">
        <v>-229.73</v>
      </c>
      <c r="AW16" s="8">
        <v>2989.86</v>
      </c>
      <c r="AX16" s="8">
        <v>6373.66</v>
      </c>
      <c r="AY16" s="8">
        <v>30768.99</v>
      </c>
    </row>
    <row r="17" spans="1:51" x14ac:dyDescent="0.2">
      <c r="A17" s="8" t="s">
        <v>68</v>
      </c>
      <c r="B17" s="8" t="s">
        <v>69</v>
      </c>
      <c r="C17" s="8">
        <v>361.1</v>
      </c>
      <c r="D17" s="8">
        <v>153.9</v>
      </c>
      <c r="E17" s="8">
        <v>685.7</v>
      </c>
      <c r="F17" s="8">
        <v>488.2</v>
      </c>
      <c r="G17" s="8">
        <v>539.20000000000005</v>
      </c>
      <c r="H17" s="8">
        <v>480.2</v>
      </c>
      <c r="I17" s="8">
        <v>741.8</v>
      </c>
      <c r="J17" s="8">
        <v>122.1</v>
      </c>
      <c r="K17" s="8">
        <v>1040.2</v>
      </c>
      <c r="L17" s="8">
        <v>17238.400000000001</v>
      </c>
      <c r="M17" s="8">
        <v>1427.1</v>
      </c>
      <c r="N17" s="8">
        <v>2153.9</v>
      </c>
      <c r="O17" s="8">
        <v>5167.8</v>
      </c>
      <c r="P17" s="8">
        <v>8538</v>
      </c>
      <c r="Q17" s="8">
        <v>4068.1</v>
      </c>
      <c r="R17" s="8">
        <v>152.19999999999999</v>
      </c>
      <c r="S17" s="8">
        <v>1213.7</v>
      </c>
      <c r="T17" s="8">
        <v>11056.4</v>
      </c>
      <c r="U17" s="8">
        <v>659.9</v>
      </c>
      <c r="V17" s="8">
        <v>183.4</v>
      </c>
      <c r="W17" s="8">
        <v>51.5</v>
      </c>
      <c r="X17" s="8">
        <v>89.8</v>
      </c>
      <c r="Y17" s="8">
        <v>42.3</v>
      </c>
      <c r="Z17" s="8">
        <v>32.1</v>
      </c>
      <c r="AA17" s="8">
        <v>4.9000000000000004</v>
      </c>
      <c r="AB17" s="8">
        <v>284.2</v>
      </c>
      <c r="AC17" s="8">
        <v>100.7</v>
      </c>
      <c r="AD17" s="8">
        <v>45.8</v>
      </c>
      <c r="AE17" s="8">
        <v>44.4</v>
      </c>
      <c r="AF17" s="8">
        <v>405.6</v>
      </c>
      <c r="AG17" s="8">
        <v>577.70000000000005</v>
      </c>
      <c r="AH17" s="8">
        <v>12.8</v>
      </c>
      <c r="AI17" s="8">
        <v>104.4</v>
      </c>
      <c r="AJ17" s="8">
        <v>71</v>
      </c>
      <c r="AK17" s="8">
        <v>50.1</v>
      </c>
      <c r="AL17" s="8">
        <v>250.6</v>
      </c>
      <c r="AM17" s="8">
        <v>58639.199999999997</v>
      </c>
      <c r="AP17" s="8" t="s">
        <v>74</v>
      </c>
      <c r="AQ17" s="8" t="s">
        <v>75</v>
      </c>
      <c r="AR17" s="8">
        <v>27785.37</v>
      </c>
      <c r="AS17" s="8">
        <v>1119.31</v>
      </c>
      <c r="AT17" s="8">
        <v>18328.88</v>
      </c>
      <c r="AU17" s="8">
        <v>300.63</v>
      </c>
      <c r="AW17" s="8">
        <v>18629.509999999998</v>
      </c>
      <c r="AX17" s="8">
        <v>16125.77</v>
      </c>
      <c r="AY17" s="8">
        <v>63659.96</v>
      </c>
    </row>
    <row r="18" spans="1:51" x14ac:dyDescent="0.2">
      <c r="A18" s="8" t="s">
        <v>78</v>
      </c>
      <c r="B18" s="8" t="s">
        <v>79</v>
      </c>
      <c r="C18" s="8">
        <v>1390.3</v>
      </c>
      <c r="D18" s="8">
        <v>115.1</v>
      </c>
      <c r="E18" s="8">
        <v>223.3</v>
      </c>
      <c r="F18" s="8">
        <v>69.2</v>
      </c>
      <c r="G18" s="8">
        <v>256.39999999999998</v>
      </c>
      <c r="H18" s="8">
        <v>57.3</v>
      </c>
      <c r="I18" s="8">
        <v>149</v>
      </c>
      <c r="J18" s="8">
        <v>31.1</v>
      </c>
      <c r="K18" s="8">
        <v>94.7</v>
      </c>
      <c r="L18" s="8">
        <v>461.3</v>
      </c>
      <c r="M18" s="8">
        <v>497.8</v>
      </c>
      <c r="N18" s="8">
        <v>132</v>
      </c>
      <c r="O18" s="8">
        <v>618.4</v>
      </c>
      <c r="P18" s="8">
        <v>2561.8000000000002</v>
      </c>
      <c r="Q18" s="8">
        <v>5430.5</v>
      </c>
      <c r="R18" s="8">
        <v>28.6</v>
      </c>
      <c r="S18" s="8">
        <v>69</v>
      </c>
      <c r="T18" s="8">
        <v>1587.1</v>
      </c>
      <c r="U18" s="8">
        <v>2716.6</v>
      </c>
      <c r="V18" s="8">
        <v>632.9</v>
      </c>
      <c r="W18" s="8">
        <v>69.2</v>
      </c>
      <c r="X18" s="8">
        <v>135</v>
      </c>
      <c r="Y18" s="8">
        <v>46</v>
      </c>
      <c r="Z18" s="8">
        <v>21.5</v>
      </c>
      <c r="AA18" s="8">
        <v>153.6</v>
      </c>
      <c r="AB18" s="8">
        <v>21</v>
      </c>
      <c r="AC18" s="8">
        <v>107.2</v>
      </c>
      <c r="AD18" s="8">
        <v>213.5</v>
      </c>
      <c r="AE18" s="8">
        <v>89.2</v>
      </c>
      <c r="AF18" s="8">
        <v>203.8</v>
      </c>
      <c r="AG18" s="8">
        <v>988.9</v>
      </c>
      <c r="AH18" s="8">
        <v>54.6</v>
      </c>
      <c r="AI18" s="8">
        <v>1642.9</v>
      </c>
      <c r="AJ18" s="8">
        <v>237.7</v>
      </c>
      <c r="AK18" s="8">
        <v>541.20000000000005</v>
      </c>
      <c r="AL18" s="8">
        <v>134.5</v>
      </c>
      <c r="AM18" s="8">
        <v>21782.2</v>
      </c>
      <c r="AP18" s="8" t="s">
        <v>76</v>
      </c>
      <c r="AQ18" s="8" t="s">
        <v>77</v>
      </c>
      <c r="AR18" s="8">
        <v>14604.88</v>
      </c>
      <c r="AS18" s="8">
        <v>42100.1</v>
      </c>
      <c r="AT18" s="8">
        <v>19012.509999999998</v>
      </c>
      <c r="AU18" s="8">
        <v>1947.6</v>
      </c>
      <c r="AW18" s="8">
        <v>20960.11</v>
      </c>
      <c r="AX18" s="8">
        <v>32102.61</v>
      </c>
      <c r="AY18" s="8">
        <v>109767.7</v>
      </c>
    </row>
    <row r="19" spans="1:51" x14ac:dyDescent="0.2">
      <c r="A19" s="8" t="s">
        <v>52</v>
      </c>
      <c r="B19" s="8" t="s">
        <v>53</v>
      </c>
      <c r="C19" s="8">
        <v>89.1</v>
      </c>
      <c r="D19" s="8">
        <v>112.3</v>
      </c>
      <c r="E19" s="8">
        <v>385.8</v>
      </c>
      <c r="F19" s="8">
        <v>52.6</v>
      </c>
      <c r="G19" s="8">
        <v>97</v>
      </c>
      <c r="H19" s="8">
        <v>11813.6</v>
      </c>
      <c r="I19" s="8">
        <v>1002.3</v>
      </c>
      <c r="J19" s="8">
        <v>12.3</v>
      </c>
      <c r="K19" s="8">
        <v>701.5</v>
      </c>
      <c r="L19" s="8">
        <v>1669.5</v>
      </c>
      <c r="M19" s="8">
        <v>20.100000000000001</v>
      </c>
      <c r="N19" s="8">
        <v>16.5</v>
      </c>
      <c r="O19" s="8">
        <v>20.5</v>
      </c>
      <c r="P19" s="8">
        <v>48.7</v>
      </c>
      <c r="Q19" s="8">
        <v>44</v>
      </c>
      <c r="R19" s="8">
        <v>4156</v>
      </c>
      <c r="S19" s="8">
        <v>14.2</v>
      </c>
      <c r="T19" s="8">
        <v>969.3</v>
      </c>
      <c r="U19" s="8">
        <v>23.6</v>
      </c>
      <c r="V19" s="8">
        <v>6.9</v>
      </c>
      <c r="W19" s="8">
        <v>39.5</v>
      </c>
      <c r="X19" s="8">
        <v>1</v>
      </c>
      <c r="Y19" s="8">
        <v>3.2</v>
      </c>
      <c r="Z19" s="8">
        <v>1.1000000000000001</v>
      </c>
      <c r="AA19" s="8">
        <v>10.1</v>
      </c>
      <c r="AB19" s="8">
        <v>0.3</v>
      </c>
      <c r="AC19" s="8">
        <v>5.0999999999999996</v>
      </c>
      <c r="AD19" s="8">
        <v>6.9</v>
      </c>
      <c r="AE19" s="8">
        <v>2.2999999999999998</v>
      </c>
      <c r="AF19" s="8">
        <v>18.600000000000001</v>
      </c>
      <c r="AG19" s="8">
        <v>52.8</v>
      </c>
      <c r="AH19" s="8">
        <v>5.4</v>
      </c>
      <c r="AI19" s="8">
        <v>10.5</v>
      </c>
      <c r="AJ19" s="8">
        <v>2.1</v>
      </c>
      <c r="AK19" s="8">
        <v>3.5</v>
      </c>
      <c r="AL19" s="8">
        <v>10.1</v>
      </c>
      <c r="AM19" s="8">
        <v>21428.3</v>
      </c>
      <c r="AP19" s="8" t="s">
        <v>78</v>
      </c>
      <c r="AQ19" s="8" t="s">
        <v>79</v>
      </c>
      <c r="AR19" s="8">
        <v>21782.15</v>
      </c>
      <c r="AS19" s="8">
        <v>22360.97</v>
      </c>
      <c r="AT19" s="8">
        <v>17577.439999999999</v>
      </c>
      <c r="AU19" s="8">
        <v>485.93</v>
      </c>
      <c r="AV19" s="8">
        <v>581.77</v>
      </c>
      <c r="AW19" s="8">
        <v>18645.14</v>
      </c>
      <c r="AX19" s="8">
        <v>5790.84</v>
      </c>
      <c r="AY19" s="8">
        <v>68579.100000000006</v>
      </c>
    </row>
    <row r="20" spans="1:51" x14ac:dyDescent="0.2">
      <c r="A20" s="8" t="s">
        <v>80</v>
      </c>
      <c r="B20" s="8" t="s">
        <v>81</v>
      </c>
      <c r="C20" s="8">
        <v>410.6</v>
      </c>
      <c r="D20" s="8">
        <v>108.3</v>
      </c>
      <c r="E20" s="8">
        <v>878.5</v>
      </c>
      <c r="F20" s="8">
        <v>348.3</v>
      </c>
      <c r="G20" s="8">
        <v>787</v>
      </c>
      <c r="H20" s="8">
        <v>1007.4</v>
      </c>
      <c r="I20" s="8">
        <v>1404.9</v>
      </c>
      <c r="J20" s="8">
        <v>57.8</v>
      </c>
      <c r="K20" s="8">
        <v>743</v>
      </c>
      <c r="L20" s="8">
        <v>1844.7</v>
      </c>
      <c r="M20" s="8">
        <v>147.9</v>
      </c>
      <c r="N20" s="8">
        <v>82.9</v>
      </c>
      <c r="O20" s="8">
        <v>183.5</v>
      </c>
      <c r="P20" s="8">
        <v>472.2</v>
      </c>
      <c r="Q20" s="8">
        <v>86.2</v>
      </c>
      <c r="R20" s="8">
        <v>6166.8</v>
      </c>
      <c r="S20" s="8">
        <v>100.2</v>
      </c>
      <c r="T20" s="8">
        <v>128.6</v>
      </c>
      <c r="U20" s="8">
        <v>1310.2</v>
      </c>
      <c r="V20" s="8">
        <v>459.5</v>
      </c>
      <c r="W20" s="8">
        <v>402.3</v>
      </c>
      <c r="X20" s="8">
        <v>467.9</v>
      </c>
      <c r="Y20" s="8">
        <v>128.9</v>
      </c>
      <c r="Z20" s="8">
        <v>41.1</v>
      </c>
      <c r="AA20" s="8">
        <v>342.7</v>
      </c>
      <c r="AB20" s="8">
        <v>219.6</v>
      </c>
      <c r="AC20" s="8">
        <v>314.5</v>
      </c>
      <c r="AD20" s="8">
        <v>152.5</v>
      </c>
      <c r="AE20" s="8">
        <v>126.5</v>
      </c>
      <c r="AF20" s="8">
        <v>115.4</v>
      </c>
      <c r="AG20" s="8">
        <v>1366</v>
      </c>
      <c r="AH20" s="8">
        <v>421.8</v>
      </c>
      <c r="AI20" s="8">
        <v>329.6</v>
      </c>
      <c r="AJ20" s="8">
        <v>282.5</v>
      </c>
      <c r="AK20" s="8">
        <v>382.6</v>
      </c>
      <c r="AL20" s="8">
        <v>88</v>
      </c>
      <c r="AM20" s="8">
        <v>21910.400000000001</v>
      </c>
      <c r="AP20" s="8" t="s">
        <v>80</v>
      </c>
      <c r="AQ20" s="8" t="s">
        <v>81</v>
      </c>
      <c r="AR20" s="8">
        <v>21910.5</v>
      </c>
      <c r="AS20" s="8">
        <v>16752.59</v>
      </c>
      <c r="AX20" s="8">
        <v>1644.8</v>
      </c>
      <c r="AY20" s="8">
        <v>40307.89</v>
      </c>
    </row>
    <row r="21" spans="1:51" x14ac:dyDescent="0.2">
      <c r="A21" s="8" t="s">
        <v>82</v>
      </c>
      <c r="B21" s="8" t="s">
        <v>83</v>
      </c>
      <c r="C21" s="8">
        <v>184</v>
      </c>
      <c r="D21" s="8">
        <v>52.7</v>
      </c>
      <c r="E21" s="8">
        <v>500.5</v>
      </c>
      <c r="F21" s="8">
        <v>371.7</v>
      </c>
      <c r="G21" s="8">
        <v>497.6</v>
      </c>
      <c r="H21" s="8">
        <v>347.1</v>
      </c>
      <c r="I21" s="8">
        <v>284.8</v>
      </c>
      <c r="J21" s="8">
        <v>52.5</v>
      </c>
      <c r="K21" s="8">
        <v>300.39999999999998</v>
      </c>
      <c r="L21" s="8">
        <v>2153.8000000000002</v>
      </c>
      <c r="M21" s="8">
        <v>84.6</v>
      </c>
      <c r="N21" s="8">
        <v>51.8</v>
      </c>
      <c r="O21" s="8">
        <v>142.9</v>
      </c>
      <c r="P21" s="8">
        <v>306.8</v>
      </c>
      <c r="Q21" s="8">
        <v>139.30000000000001</v>
      </c>
      <c r="R21" s="8">
        <v>77</v>
      </c>
      <c r="S21" s="8">
        <v>2623.9</v>
      </c>
      <c r="T21" s="8">
        <v>625.29999999999995</v>
      </c>
      <c r="U21" s="8">
        <v>750.7</v>
      </c>
      <c r="V21" s="8">
        <v>182.5</v>
      </c>
      <c r="W21" s="8">
        <v>128.69999999999999</v>
      </c>
      <c r="X21" s="8">
        <v>225.3</v>
      </c>
      <c r="Y21" s="8">
        <v>46.4</v>
      </c>
      <c r="Z21" s="8">
        <v>71</v>
      </c>
      <c r="AA21" s="8">
        <v>116.6</v>
      </c>
      <c r="AB21" s="8">
        <v>306</v>
      </c>
      <c r="AC21" s="8">
        <v>241.9</v>
      </c>
      <c r="AD21" s="8">
        <v>138.80000000000001</v>
      </c>
      <c r="AE21" s="8">
        <v>184.4</v>
      </c>
      <c r="AF21" s="8">
        <v>306</v>
      </c>
      <c r="AG21" s="8">
        <v>1947.9</v>
      </c>
      <c r="AH21" s="8">
        <v>224.7</v>
      </c>
      <c r="AI21" s="8">
        <v>286.89999999999998</v>
      </c>
      <c r="AJ21" s="8">
        <v>103.7</v>
      </c>
      <c r="AK21" s="8">
        <v>122.6</v>
      </c>
      <c r="AL21" s="8">
        <v>35.5</v>
      </c>
      <c r="AM21" s="8">
        <v>14216.3</v>
      </c>
      <c r="AP21" s="8" t="s">
        <v>82</v>
      </c>
      <c r="AQ21" s="8" t="s">
        <v>83</v>
      </c>
      <c r="AR21" s="8">
        <v>14216.18</v>
      </c>
      <c r="AS21" s="8">
        <v>3625.25</v>
      </c>
      <c r="AX21" s="8">
        <v>852.54</v>
      </c>
      <c r="AY21" s="8">
        <v>18693.97</v>
      </c>
    </row>
    <row r="22" spans="1:51" x14ac:dyDescent="0.2">
      <c r="A22" s="8" t="s">
        <v>84</v>
      </c>
      <c r="B22" s="8" t="s">
        <v>85</v>
      </c>
      <c r="C22" s="8">
        <v>269.10000000000002</v>
      </c>
      <c r="D22" s="8">
        <v>67.900000000000006</v>
      </c>
      <c r="E22" s="8">
        <v>79</v>
      </c>
      <c r="F22" s="8">
        <v>71.599999999999994</v>
      </c>
      <c r="G22" s="8">
        <v>69.8</v>
      </c>
      <c r="H22" s="8">
        <v>216.2</v>
      </c>
      <c r="I22" s="8">
        <v>45.2</v>
      </c>
      <c r="J22" s="8">
        <v>5.9</v>
      </c>
      <c r="K22" s="8">
        <v>78.5</v>
      </c>
      <c r="L22" s="8">
        <v>189.9</v>
      </c>
      <c r="M22" s="8">
        <v>64.7</v>
      </c>
      <c r="N22" s="8">
        <v>44.8</v>
      </c>
      <c r="O22" s="8">
        <v>432.8</v>
      </c>
      <c r="P22" s="8">
        <v>244.1</v>
      </c>
      <c r="Q22" s="8">
        <v>140.80000000000001</v>
      </c>
      <c r="R22" s="8">
        <v>335.7</v>
      </c>
      <c r="S22" s="8">
        <v>198.4</v>
      </c>
      <c r="T22" s="8">
        <v>17816.599999999999</v>
      </c>
      <c r="U22" s="8">
        <v>214.8</v>
      </c>
      <c r="V22" s="8">
        <v>276.89999999999998</v>
      </c>
      <c r="W22" s="8">
        <v>20.399999999999999</v>
      </c>
      <c r="X22" s="8">
        <v>151.9</v>
      </c>
      <c r="Y22" s="8">
        <v>140.4</v>
      </c>
      <c r="Z22" s="8">
        <v>27.7</v>
      </c>
      <c r="AA22" s="8">
        <v>828.7</v>
      </c>
      <c r="AB22" s="8">
        <v>1925.7</v>
      </c>
      <c r="AC22" s="8">
        <v>106.6</v>
      </c>
      <c r="AD22" s="8">
        <v>560.9</v>
      </c>
      <c r="AE22" s="8">
        <v>44</v>
      </c>
      <c r="AF22" s="8">
        <v>328.1</v>
      </c>
      <c r="AG22" s="8">
        <v>3004.5</v>
      </c>
      <c r="AH22" s="8">
        <v>489.3</v>
      </c>
      <c r="AI22" s="8">
        <v>225</v>
      </c>
      <c r="AJ22" s="8">
        <v>329.7</v>
      </c>
      <c r="AK22" s="8">
        <v>336.1</v>
      </c>
      <c r="AL22" s="8">
        <v>46</v>
      </c>
      <c r="AM22" s="8">
        <v>29427.7</v>
      </c>
      <c r="AP22" s="8" t="s">
        <v>84</v>
      </c>
      <c r="AQ22" s="8" t="s">
        <v>85</v>
      </c>
      <c r="AR22" s="8">
        <v>29428.04</v>
      </c>
      <c r="AS22" s="8">
        <v>7261.82</v>
      </c>
      <c r="AT22" s="8">
        <v>117662.45</v>
      </c>
      <c r="AU22" s="8">
        <v>672.68</v>
      </c>
      <c r="AW22" s="8">
        <v>118335.13</v>
      </c>
      <c r="AY22" s="8">
        <v>155024.99</v>
      </c>
    </row>
    <row r="23" spans="1:51" x14ac:dyDescent="0.2">
      <c r="A23" s="8" t="s">
        <v>86</v>
      </c>
      <c r="B23" s="8" t="s">
        <v>87</v>
      </c>
      <c r="C23" s="8">
        <v>151.30000000000001</v>
      </c>
      <c r="D23" s="8">
        <v>74.5</v>
      </c>
      <c r="E23" s="8">
        <v>422.1</v>
      </c>
      <c r="F23" s="8">
        <v>157</v>
      </c>
      <c r="G23" s="8">
        <v>198.2</v>
      </c>
      <c r="H23" s="8">
        <v>169.5</v>
      </c>
      <c r="I23" s="8">
        <v>154.5</v>
      </c>
      <c r="J23" s="8">
        <v>95.6</v>
      </c>
      <c r="K23" s="8">
        <v>340.6</v>
      </c>
      <c r="L23" s="8">
        <v>388.9</v>
      </c>
      <c r="M23" s="8">
        <v>109.9</v>
      </c>
      <c r="N23" s="8">
        <v>63.3</v>
      </c>
      <c r="O23" s="8">
        <v>218.5</v>
      </c>
      <c r="P23" s="8">
        <v>453.6</v>
      </c>
      <c r="Q23" s="8">
        <v>212</v>
      </c>
      <c r="R23" s="8">
        <v>51.5</v>
      </c>
      <c r="S23" s="8">
        <v>97.8</v>
      </c>
      <c r="T23" s="8">
        <v>344.6</v>
      </c>
      <c r="U23" s="8">
        <v>8133.3</v>
      </c>
      <c r="V23" s="8">
        <v>906.9</v>
      </c>
      <c r="W23" s="8">
        <v>84.7</v>
      </c>
      <c r="X23" s="8">
        <v>219.2</v>
      </c>
      <c r="Y23" s="8">
        <v>40.5</v>
      </c>
      <c r="Z23" s="8">
        <v>103.8</v>
      </c>
      <c r="AA23" s="8">
        <v>178.4</v>
      </c>
      <c r="AB23" s="8">
        <v>175.7</v>
      </c>
      <c r="AC23" s="8">
        <v>351.5</v>
      </c>
      <c r="AD23" s="8">
        <v>71.400000000000006</v>
      </c>
      <c r="AE23" s="8">
        <v>103.5</v>
      </c>
      <c r="AF23" s="8">
        <v>249.8</v>
      </c>
      <c r="AG23" s="8">
        <v>196.3</v>
      </c>
      <c r="AH23" s="8">
        <v>23.3</v>
      </c>
      <c r="AI23" s="8">
        <v>44.4</v>
      </c>
      <c r="AJ23" s="8">
        <v>41.5</v>
      </c>
      <c r="AK23" s="8">
        <v>128.19999999999999</v>
      </c>
      <c r="AL23" s="8">
        <v>36.200000000000003</v>
      </c>
      <c r="AM23" s="8">
        <v>14792</v>
      </c>
      <c r="AP23" s="8" t="s">
        <v>86</v>
      </c>
      <c r="AQ23" s="8" t="s">
        <v>87</v>
      </c>
      <c r="AR23" s="8">
        <v>14791.75</v>
      </c>
      <c r="AS23" s="8">
        <v>7460.26</v>
      </c>
      <c r="AX23" s="8">
        <v>1530.37</v>
      </c>
      <c r="AY23" s="8">
        <v>23782.38</v>
      </c>
    </row>
    <row r="24" spans="1:51" x14ac:dyDescent="0.2">
      <c r="A24" s="8" t="s">
        <v>88</v>
      </c>
      <c r="B24" s="8" t="s">
        <v>89</v>
      </c>
      <c r="C24" s="8">
        <v>52.1</v>
      </c>
      <c r="D24" s="8">
        <v>110.1</v>
      </c>
      <c r="E24" s="8">
        <v>1149.5999999999999</v>
      </c>
      <c r="F24" s="8">
        <v>386.4</v>
      </c>
      <c r="G24" s="8">
        <v>598</v>
      </c>
      <c r="H24" s="8">
        <v>364.7</v>
      </c>
      <c r="I24" s="8">
        <v>487.1</v>
      </c>
      <c r="J24" s="8">
        <v>74.8</v>
      </c>
      <c r="K24" s="8">
        <v>578.20000000000005</v>
      </c>
      <c r="L24" s="8">
        <v>736.1</v>
      </c>
      <c r="M24" s="8">
        <v>214.6</v>
      </c>
      <c r="N24" s="8">
        <v>111.4</v>
      </c>
      <c r="O24" s="8">
        <v>321.60000000000002</v>
      </c>
      <c r="P24" s="8">
        <v>570</v>
      </c>
      <c r="Q24" s="8">
        <v>280.2</v>
      </c>
      <c r="R24" s="8">
        <v>103.4</v>
      </c>
      <c r="S24" s="8">
        <v>264.89999999999998</v>
      </c>
      <c r="T24" s="8">
        <v>1210.2</v>
      </c>
      <c r="U24" s="8">
        <v>11781.9</v>
      </c>
      <c r="V24" s="8">
        <v>13452.7</v>
      </c>
      <c r="W24" s="8">
        <v>400.2</v>
      </c>
      <c r="X24" s="8">
        <v>621</v>
      </c>
      <c r="Y24" s="8">
        <v>342.4</v>
      </c>
      <c r="Z24" s="8">
        <v>277.89999999999998</v>
      </c>
      <c r="AA24" s="8">
        <v>1353.5</v>
      </c>
      <c r="AB24" s="8">
        <v>270.8</v>
      </c>
      <c r="AC24" s="8">
        <v>1107.5</v>
      </c>
      <c r="AD24" s="8">
        <v>514.79999999999995</v>
      </c>
      <c r="AE24" s="8">
        <v>318.39999999999998</v>
      </c>
      <c r="AF24" s="8">
        <v>1106</v>
      </c>
      <c r="AG24" s="8">
        <v>2682.3</v>
      </c>
      <c r="AH24" s="8">
        <v>589.1</v>
      </c>
      <c r="AI24" s="8">
        <v>306.89999999999998</v>
      </c>
      <c r="AJ24" s="8">
        <v>271.39999999999998</v>
      </c>
      <c r="AK24" s="8">
        <v>372.5</v>
      </c>
      <c r="AL24" s="8">
        <v>233</v>
      </c>
      <c r="AM24" s="8">
        <v>43615.7</v>
      </c>
      <c r="AP24" s="8" t="s">
        <v>88</v>
      </c>
      <c r="AQ24" s="8" t="s">
        <v>89</v>
      </c>
      <c r="AR24" s="8">
        <v>43615.75</v>
      </c>
      <c r="AS24" s="8">
        <v>15226.75</v>
      </c>
      <c r="AX24" s="8">
        <v>10253.39</v>
      </c>
      <c r="AY24" s="8">
        <v>69095.899999999994</v>
      </c>
    </row>
    <row r="25" spans="1:51" x14ac:dyDescent="0.2">
      <c r="A25" s="8" t="s">
        <v>90</v>
      </c>
      <c r="B25" s="8" t="s">
        <v>91</v>
      </c>
      <c r="C25" s="8">
        <v>25.4</v>
      </c>
      <c r="D25" s="8">
        <v>48.7</v>
      </c>
      <c r="E25" s="8">
        <v>172.9</v>
      </c>
      <c r="F25" s="8">
        <v>62.8</v>
      </c>
      <c r="G25" s="8">
        <v>67.8</v>
      </c>
      <c r="H25" s="8">
        <v>64.2</v>
      </c>
      <c r="I25" s="8">
        <v>66</v>
      </c>
      <c r="J25" s="8">
        <v>24.1</v>
      </c>
      <c r="K25" s="8">
        <v>99</v>
      </c>
      <c r="L25" s="8">
        <v>139.1</v>
      </c>
      <c r="M25" s="8">
        <v>43.2</v>
      </c>
      <c r="N25" s="8">
        <v>21.5</v>
      </c>
      <c r="O25" s="8">
        <v>76.5</v>
      </c>
      <c r="P25" s="8">
        <v>115.4</v>
      </c>
      <c r="Q25" s="8">
        <v>72.7</v>
      </c>
      <c r="R25" s="8">
        <v>24</v>
      </c>
      <c r="S25" s="8">
        <v>50.4</v>
      </c>
      <c r="T25" s="8">
        <v>246.8</v>
      </c>
      <c r="U25" s="8">
        <v>2262.8000000000002</v>
      </c>
      <c r="V25" s="8">
        <v>499.4</v>
      </c>
      <c r="W25" s="8">
        <v>798</v>
      </c>
      <c r="X25" s="8">
        <v>151.5</v>
      </c>
      <c r="Y25" s="8">
        <v>56.1</v>
      </c>
      <c r="Z25" s="8">
        <v>125.9</v>
      </c>
      <c r="AA25" s="8">
        <v>702.6</v>
      </c>
      <c r="AB25" s="8">
        <v>152.6</v>
      </c>
      <c r="AC25" s="8">
        <v>485.4</v>
      </c>
      <c r="AD25" s="8">
        <v>146.30000000000001</v>
      </c>
      <c r="AE25" s="8">
        <v>108.2</v>
      </c>
      <c r="AF25" s="8">
        <v>584.1</v>
      </c>
      <c r="AG25" s="8">
        <v>561.5</v>
      </c>
      <c r="AH25" s="8">
        <v>312</v>
      </c>
      <c r="AI25" s="8">
        <v>97.9</v>
      </c>
      <c r="AJ25" s="8">
        <v>734</v>
      </c>
      <c r="AK25" s="8">
        <v>170</v>
      </c>
      <c r="AL25" s="8">
        <v>69.8</v>
      </c>
      <c r="AM25" s="8">
        <v>9438.6</v>
      </c>
      <c r="AP25" s="8" t="s">
        <v>90</v>
      </c>
      <c r="AQ25" s="8" t="s">
        <v>91</v>
      </c>
      <c r="AR25" s="8">
        <v>9438.4599999999991</v>
      </c>
      <c r="AS25" s="8">
        <v>35042.639999999999</v>
      </c>
      <c r="AY25" s="8">
        <v>44481.1</v>
      </c>
    </row>
    <row r="26" spans="1:51" x14ac:dyDescent="0.2">
      <c r="A26" s="8" t="s">
        <v>92</v>
      </c>
      <c r="B26" s="8" t="s">
        <v>93</v>
      </c>
      <c r="C26" s="8">
        <v>95.3</v>
      </c>
      <c r="D26" s="8">
        <v>2.5</v>
      </c>
      <c r="E26" s="8">
        <v>141.6</v>
      </c>
      <c r="F26" s="8">
        <v>39.799999999999997</v>
      </c>
      <c r="G26" s="8">
        <v>65</v>
      </c>
      <c r="H26" s="8">
        <v>23.8</v>
      </c>
      <c r="I26" s="8">
        <v>58</v>
      </c>
      <c r="J26" s="8">
        <v>19.600000000000001</v>
      </c>
      <c r="K26" s="8">
        <v>40.299999999999997</v>
      </c>
      <c r="L26" s="8">
        <v>52.8</v>
      </c>
      <c r="M26" s="8">
        <v>67.099999999999994</v>
      </c>
      <c r="N26" s="8">
        <v>19.7</v>
      </c>
      <c r="O26" s="8">
        <v>43.3</v>
      </c>
      <c r="P26" s="8">
        <v>96.7</v>
      </c>
      <c r="Q26" s="8">
        <v>38.200000000000003</v>
      </c>
      <c r="R26" s="8">
        <v>86.6</v>
      </c>
      <c r="S26" s="8">
        <v>47.3</v>
      </c>
      <c r="T26" s="8">
        <v>194</v>
      </c>
      <c r="U26" s="8">
        <v>1322.2</v>
      </c>
      <c r="V26" s="8">
        <v>189.4</v>
      </c>
      <c r="W26" s="8">
        <v>53.5</v>
      </c>
      <c r="X26" s="8">
        <v>1946.3</v>
      </c>
      <c r="Y26" s="8">
        <v>174.7</v>
      </c>
      <c r="Z26" s="8">
        <v>483.8</v>
      </c>
      <c r="AA26" s="8">
        <v>2736.9</v>
      </c>
      <c r="AB26" s="8">
        <v>183.7</v>
      </c>
      <c r="AC26" s="8">
        <v>869.7</v>
      </c>
      <c r="AD26" s="8">
        <v>418.4</v>
      </c>
      <c r="AE26" s="8">
        <v>550.29999999999995</v>
      </c>
      <c r="AF26" s="8">
        <v>714.5</v>
      </c>
      <c r="AG26" s="8">
        <v>937.4</v>
      </c>
      <c r="AH26" s="8">
        <v>311</v>
      </c>
      <c r="AI26" s="8">
        <v>118</v>
      </c>
      <c r="AJ26" s="8">
        <v>110.7</v>
      </c>
      <c r="AK26" s="8">
        <v>353.2</v>
      </c>
      <c r="AL26" s="8">
        <v>126.8</v>
      </c>
      <c r="AM26" s="8">
        <v>12732.1</v>
      </c>
      <c r="AP26" s="8" t="s">
        <v>92</v>
      </c>
      <c r="AQ26" s="8" t="s">
        <v>93</v>
      </c>
      <c r="AR26" s="8">
        <v>12732.23</v>
      </c>
      <c r="AS26" s="8">
        <v>14497.65</v>
      </c>
      <c r="AT26" s="8">
        <v>5246.26</v>
      </c>
      <c r="AU26" s="8">
        <v>407.71</v>
      </c>
      <c r="AW26" s="8">
        <v>5653.97</v>
      </c>
      <c r="AX26" s="8">
        <v>1568.28</v>
      </c>
      <c r="AY26" s="8">
        <v>34452.14</v>
      </c>
    </row>
    <row r="27" spans="1:51" x14ac:dyDescent="0.2">
      <c r="A27" s="8" t="s">
        <v>94</v>
      </c>
      <c r="B27" s="8" t="s">
        <v>95</v>
      </c>
      <c r="C27" s="8">
        <v>15.3</v>
      </c>
      <c r="D27" s="8">
        <v>41</v>
      </c>
      <c r="E27" s="8">
        <v>126.5</v>
      </c>
      <c r="F27" s="8">
        <v>93.6</v>
      </c>
      <c r="G27" s="8">
        <v>71.7</v>
      </c>
      <c r="H27" s="8">
        <v>45</v>
      </c>
      <c r="I27" s="8">
        <v>54.7</v>
      </c>
      <c r="J27" s="8">
        <v>13.7</v>
      </c>
      <c r="K27" s="8">
        <v>56.5</v>
      </c>
      <c r="L27" s="8">
        <v>74</v>
      </c>
      <c r="M27" s="8">
        <v>36.700000000000003</v>
      </c>
      <c r="N27" s="8">
        <v>34</v>
      </c>
      <c r="O27" s="8">
        <v>97.8</v>
      </c>
      <c r="P27" s="8">
        <v>108.2</v>
      </c>
      <c r="Q27" s="8">
        <v>58.2</v>
      </c>
      <c r="R27" s="8">
        <v>75.8</v>
      </c>
      <c r="S27" s="8">
        <v>35.9</v>
      </c>
      <c r="T27" s="8">
        <v>300</v>
      </c>
      <c r="U27" s="8">
        <v>2315.4</v>
      </c>
      <c r="V27" s="8">
        <v>493.2</v>
      </c>
      <c r="W27" s="8">
        <v>190.1</v>
      </c>
      <c r="X27" s="8">
        <v>156.4</v>
      </c>
      <c r="Y27" s="8">
        <v>1403.9</v>
      </c>
      <c r="Z27" s="8">
        <v>289.3</v>
      </c>
      <c r="AA27" s="8">
        <v>3277.7</v>
      </c>
      <c r="AB27" s="8">
        <v>175.8</v>
      </c>
      <c r="AC27" s="8">
        <v>724.2</v>
      </c>
      <c r="AD27" s="8">
        <v>395.8</v>
      </c>
      <c r="AE27" s="8">
        <v>134.6</v>
      </c>
      <c r="AF27" s="8">
        <v>790</v>
      </c>
      <c r="AG27" s="8">
        <v>578.20000000000005</v>
      </c>
      <c r="AH27" s="8">
        <v>168.1</v>
      </c>
      <c r="AI27" s="8">
        <v>253.4</v>
      </c>
      <c r="AJ27" s="8">
        <v>45.9</v>
      </c>
      <c r="AK27" s="8">
        <v>174.2</v>
      </c>
      <c r="AL27" s="8">
        <v>75.099999999999994</v>
      </c>
      <c r="AM27" s="8">
        <v>12979.9</v>
      </c>
      <c r="AN27" s="8">
        <v>0.97333819701215385</v>
      </c>
      <c r="AP27" s="8" t="s">
        <v>94</v>
      </c>
      <c r="AQ27" s="8" t="s">
        <v>95</v>
      </c>
      <c r="AR27" s="8">
        <v>12979.86</v>
      </c>
      <c r="AS27" s="8">
        <v>9377.14</v>
      </c>
      <c r="AX27" s="8">
        <v>118.07</v>
      </c>
      <c r="AY27" s="8">
        <v>22475.06</v>
      </c>
    </row>
    <row r="28" spans="1:51" x14ac:dyDescent="0.2">
      <c r="A28" s="8" t="s">
        <v>96</v>
      </c>
      <c r="B28" s="8" t="s">
        <v>97</v>
      </c>
      <c r="C28" s="8">
        <v>0.5</v>
      </c>
      <c r="D28" s="8">
        <v>4.5</v>
      </c>
      <c r="E28" s="8">
        <v>210.1</v>
      </c>
      <c r="F28" s="8">
        <v>82.8</v>
      </c>
      <c r="G28" s="8">
        <v>100.9</v>
      </c>
      <c r="H28" s="8">
        <v>104.3</v>
      </c>
      <c r="I28" s="8">
        <v>102.2</v>
      </c>
      <c r="J28" s="8">
        <v>29.6</v>
      </c>
      <c r="K28" s="8">
        <v>78.099999999999994</v>
      </c>
      <c r="L28" s="8">
        <v>104.3</v>
      </c>
      <c r="M28" s="8">
        <v>208.6</v>
      </c>
      <c r="N28" s="8">
        <v>36.6</v>
      </c>
      <c r="O28" s="8">
        <v>87.5</v>
      </c>
      <c r="P28" s="8">
        <v>117.5</v>
      </c>
      <c r="Q28" s="8">
        <v>70.8</v>
      </c>
      <c r="R28" s="8">
        <v>133.9</v>
      </c>
      <c r="S28" s="8">
        <v>65</v>
      </c>
      <c r="T28" s="8">
        <v>301.2</v>
      </c>
      <c r="U28" s="8">
        <v>945.4</v>
      </c>
      <c r="V28" s="8">
        <v>240.4</v>
      </c>
      <c r="W28" s="8">
        <v>46.5</v>
      </c>
      <c r="X28" s="8">
        <v>219.9</v>
      </c>
      <c r="Y28" s="8">
        <v>170</v>
      </c>
      <c r="Z28" s="8">
        <v>1467.4</v>
      </c>
      <c r="AA28" s="8">
        <v>3884</v>
      </c>
      <c r="AB28" s="8">
        <v>151</v>
      </c>
      <c r="AC28" s="8">
        <v>431.5</v>
      </c>
      <c r="AD28" s="8">
        <v>351.2</v>
      </c>
      <c r="AE28" s="8">
        <v>116.1</v>
      </c>
      <c r="AF28" s="8">
        <v>485.9</v>
      </c>
      <c r="AG28" s="8">
        <v>613.5</v>
      </c>
      <c r="AH28" s="8">
        <v>63.1</v>
      </c>
      <c r="AI28" s="8">
        <v>97.7</v>
      </c>
      <c r="AJ28" s="8">
        <v>47.1</v>
      </c>
      <c r="AK28" s="8">
        <v>92.6</v>
      </c>
      <c r="AL28" s="8">
        <v>58.2</v>
      </c>
      <c r="AM28" s="8">
        <v>11319.9</v>
      </c>
      <c r="AN28" s="8">
        <v>0.97948410885778703</v>
      </c>
      <c r="AP28" s="8" t="s">
        <v>96</v>
      </c>
      <c r="AQ28" s="8" t="s">
        <v>97</v>
      </c>
      <c r="AR28" s="8">
        <v>11319.82</v>
      </c>
      <c r="AS28" s="8">
        <v>151.94999999999999</v>
      </c>
      <c r="AT28" s="8">
        <v>13357.29</v>
      </c>
      <c r="AU28" s="8">
        <v>70.25</v>
      </c>
      <c r="AW28" s="8">
        <v>13427.54</v>
      </c>
      <c r="AX28" s="8">
        <v>61.92</v>
      </c>
      <c r="AY28" s="8">
        <v>24961.23</v>
      </c>
    </row>
    <row r="29" spans="1:51" x14ac:dyDescent="0.2">
      <c r="A29" s="8" t="s">
        <v>98</v>
      </c>
      <c r="B29" s="8" t="s">
        <v>99</v>
      </c>
      <c r="C29" s="8">
        <v>1554.9</v>
      </c>
      <c r="D29" s="8">
        <v>222.6</v>
      </c>
      <c r="E29" s="8">
        <v>1143.2</v>
      </c>
      <c r="F29" s="8">
        <v>346.7</v>
      </c>
      <c r="G29" s="8">
        <v>356.7</v>
      </c>
      <c r="H29" s="8">
        <v>196</v>
      </c>
      <c r="I29" s="8">
        <v>324.60000000000002</v>
      </c>
      <c r="J29" s="8">
        <v>74.7</v>
      </c>
      <c r="K29" s="8">
        <v>282.89999999999998</v>
      </c>
      <c r="L29" s="8">
        <v>519.20000000000005</v>
      </c>
      <c r="M29" s="8">
        <v>193.9</v>
      </c>
      <c r="N29" s="8">
        <v>103.4</v>
      </c>
      <c r="O29" s="8">
        <v>251.2</v>
      </c>
      <c r="P29" s="8">
        <v>386</v>
      </c>
      <c r="Q29" s="8">
        <v>248.1</v>
      </c>
      <c r="R29" s="8">
        <v>201.7</v>
      </c>
      <c r="S29" s="8">
        <v>404.8</v>
      </c>
      <c r="T29" s="8">
        <v>2127.4</v>
      </c>
      <c r="U29" s="8">
        <v>6339.2</v>
      </c>
      <c r="V29" s="8">
        <v>2846.5</v>
      </c>
      <c r="W29" s="8">
        <v>613.29999999999995</v>
      </c>
      <c r="X29" s="8">
        <v>344.1</v>
      </c>
      <c r="Y29" s="8">
        <v>278.7</v>
      </c>
      <c r="Z29" s="8">
        <v>151.4</v>
      </c>
      <c r="AA29" s="8">
        <v>25687.599999999999</v>
      </c>
      <c r="AB29" s="8">
        <v>10604.9</v>
      </c>
      <c r="AC29" s="8">
        <v>2926.4</v>
      </c>
      <c r="AD29" s="8">
        <v>629.6</v>
      </c>
      <c r="AE29" s="8">
        <v>495.9</v>
      </c>
      <c r="AF29" s="8">
        <v>1154</v>
      </c>
      <c r="AG29" s="8">
        <v>3497</v>
      </c>
      <c r="AH29" s="8">
        <v>425.1</v>
      </c>
      <c r="AI29" s="8">
        <v>1280</v>
      </c>
      <c r="AJ29" s="8">
        <v>153.6</v>
      </c>
      <c r="AK29" s="8">
        <v>212.9</v>
      </c>
      <c r="AL29" s="8">
        <v>797.4</v>
      </c>
      <c r="AM29" s="8">
        <v>67375.600000000006</v>
      </c>
      <c r="AP29" s="8" t="s">
        <v>98</v>
      </c>
      <c r="AQ29" s="8" t="s">
        <v>99</v>
      </c>
      <c r="AR29" s="8">
        <v>67375.64</v>
      </c>
      <c r="AS29" s="8">
        <v>42756.86</v>
      </c>
      <c r="AX29" s="8">
        <v>5657.54</v>
      </c>
      <c r="AY29" s="8">
        <v>115790.03</v>
      </c>
    </row>
    <row r="30" spans="1:51" x14ac:dyDescent="0.2">
      <c r="A30" s="8" t="s">
        <v>100</v>
      </c>
      <c r="B30" s="8" t="s">
        <v>101</v>
      </c>
      <c r="C30" s="8">
        <v>8.6</v>
      </c>
      <c r="D30" s="8">
        <v>63.8</v>
      </c>
      <c r="E30" s="8">
        <v>242.8</v>
      </c>
      <c r="F30" s="8">
        <v>95.2</v>
      </c>
      <c r="G30" s="8">
        <v>186.2</v>
      </c>
      <c r="H30" s="8">
        <v>104.9</v>
      </c>
      <c r="I30" s="8">
        <v>145.6</v>
      </c>
      <c r="J30" s="8">
        <v>55</v>
      </c>
      <c r="K30" s="8">
        <v>198.3</v>
      </c>
      <c r="L30" s="8">
        <v>338.5</v>
      </c>
      <c r="M30" s="8">
        <v>74.099999999999994</v>
      </c>
      <c r="N30" s="8">
        <v>17.399999999999999</v>
      </c>
      <c r="O30" s="8">
        <v>115.3</v>
      </c>
      <c r="P30" s="8">
        <v>152.30000000000001</v>
      </c>
      <c r="Q30" s="8">
        <v>84.2</v>
      </c>
      <c r="R30" s="8">
        <v>53.9</v>
      </c>
      <c r="S30" s="8">
        <v>61.8</v>
      </c>
      <c r="T30" s="8">
        <v>715.9</v>
      </c>
      <c r="U30" s="8">
        <v>6143.8</v>
      </c>
      <c r="V30" s="8">
        <v>1072.2</v>
      </c>
      <c r="W30" s="8">
        <v>476.9</v>
      </c>
      <c r="X30" s="8">
        <v>227.3</v>
      </c>
      <c r="Y30" s="8">
        <v>174.5</v>
      </c>
      <c r="Z30" s="8">
        <v>402.2</v>
      </c>
      <c r="AA30" s="8">
        <v>4659.6000000000004</v>
      </c>
      <c r="AB30" s="8">
        <v>4962.5</v>
      </c>
      <c r="AC30" s="8">
        <v>1841</v>
      </c>
      <c r="AD30" s="8">
        <v>830.6</v>
      </c>
      <c r="AE30" s="8">
        <v>272.5</v>
      </c>
      <c r="AF30" s="8">
        <v>2105</v>
      </c>
      <c r="AG30" s="8">
        <v>682.5</v>
      </c>
      <c r="AH30" s="8">
        <v>169.4</v>
      </c>
      <c r="AI30" s="8">
        <v>466.9</v>
      </c>
      <c r="AJ30" s="8">
        <v>366.9</v>
      </c>
      <c r="AK30" s="8">
        <v>213.9</v>
      </c>
      <c r="AL30" s="8">
        <v>148.1</v>
      </c>
      <c r="AM30" s="8">
        <v>27929.599999999999</v>
      </c>
      <c r="AP30" s="8" t="s">
        <v>100</v>
      </c>
      <c r="AQ30" s="8" t="s">
        <v>101</v>
      </c>
      <c r="AR30" s="8">
        <v>27929.200000000001</v>
      </c>
      <c r="AS30" s="8">
        <v>88553.79</v>
      </c>
      <c r="AT30" s="8">
        <v>3947.81</v>
      </c>
      <c r="AW30" s="8">
        <v>3947.81</v>
      </c>
      <c r="AY30" s="8">
        <v>120430.8</v>
      </c>
    </row>
    <row r="31" spans="1:51" x14ac:dyDescent="0.2">
      <c r="A31" s="8" t="s">
        <v>102</v>
      </c>
      <c r="B31" s="8" t="s">
        <v>103</v>
      </c>
      <c r="C31" s="8">
        <v>584.1</v>
      </c>
      <c r="D31" s="8">
        <v>230.9</v>
      </c>
      <c r="E31" s="8">
        <v>1702.4</v>
      </c>
      <c r="F31" s="8">
        <v>378.3</v>
      </c>
      <c r="G31" s="8">
        <v>768.3</v>
      </c>
      <c r="H31" s="8">
        <v>387.9</v>
      </c>
      <c r="I31" s="8">
        <v>450.2</v>
      </c>
      <c r="J31" s="8">
        <v>243.6</v>
      </c>
      <c r="K31" s="8">
        <v>870</v>
      </c>
      <c r="L31" s="8">
        <v>1149.7</v>
      </c>
      <c r="M31" s="8">
        <v>382.7</v>
      </c>
      <c r="N31" s="8">
        <v>188.4</v>
      </c>
      <c r="O31" s="8">
        <v>638.20000000000005</v>
      </c>
      <c r="P31" s="8">
        <v>977.7</v>
      </c>
      <c r="Q31" s="8">
        <v>518</v>
      </c>
      <c r="R31" s="8">
        <v>334.7</v>
      </c>
      <c r="S31" s="8">
        <v>407.2</v>
      </c>
      <c r="T31" s="8">
        <v>4374.8999999999996</v>
      </c>
      <c r="U31" s="8">
        <v>5698.5</v>
      </c>
      <c r="V31" s="8">
        <v>1886.3</v>
      </c>
      <c r="W31" s="8">
        <v>593</v>
      </c>
      <c r="X31" s="8">
        <v>772</v>
      </c>
      <c r="Y31" s="8">
        <v>360.7</v>
      </c>
      <c r="Z31" s="8">
        <v>562.20000000000005</v>
      </c>
      <c r="AA31" s="8">
        <v>3624.6</v>
      </c>
      <c r="AB31" s="8">
        <v>1494.3</v>
      </c>
      <c r="AC31" s="8">
        <v>11341.3</v>
      </c>
      <c r="AD31" s="8">
        <v>2103.1</v>
      </c>
      <c r="AE31" s="8">
        <v>495.3</v>
      </c>
      <c r="AF31" s="8">
        <v>2703.9</v>
      </c>
      <c r="AG31" s="8">
        <v>1853.5</v>
      </c>
      <c r="AH31" s="8">
        <v>366.8</v>
      </c>
      <c r="AI31" s="8">
        <v>446.2</v>
      </c>
      <c r="AJ31" s="8">
        <v>253.8</v>
      </c>
      <c r="AK31" s="8">
        <v>588.4</v>
      </c>
      <c r="AL31" s="8">
        <v>176</v>
      </c>
      <c r="AM31" s="8">
        <v>49907.1</v>
      </c>
      <c r="AN31" s="8">
        <v>0.95178979371787531</v>
      </c>
      <c r="AP31" s="8" t="s">
        <v>102</v>
      </c>
      <c r="AQ31" s="8" t="s">
        <v>103</v>
      </c>
      <c r="AR31" s="8">
        <v>49907.5</v>
      </c>
      <c r="AS31" s="8">
        <v>3905.98</v>
      </c>
      <c r="AT31" s="8">
        <v>11416.09</v>
      </c>
      <c r="AU31" s="8">
        <v>-126.28</v>
      </c>
      <c r="AW31" s="8">
        <v>11289.81</v>
      </c>
      <c r="AX31" s="8">
        <v>6608.9</v>
      </c>
      <c r="AY31" s="8">
        <v>71712.19</v>
      </c>
    </row>
    <row r="32" spans="1:51" x14ac:dyDescent="0.2">
      <c r="A32" s="8" t="s">
        <v>104</v>
      </c>
      <c r="B32" s="8" t="s">
        <v>105</v>
      </c>
      <c r="AD32" s="8">
        <v>387.9</v>
      </c>
      <c r="AM32" s="8">
        <v>387.9</v>
      </c>
      <c r="AN32" s="8">
        <v>0.86405985826828269</v>
      </c>
      <c r="AP32" s="8" t="s">
        <v>104</v>
      </c>
      <c r="AQ32" s="8" t="s">
        <v>105</v>
      </c>
      <c r="AR32" s="8">
        <v>387.87</v>
      </c>
      <c r="AS32" s="8">
        <v>5471.87</v>
      </c>
      <c r="AT32" s="8">
        <v>23351.040000000001</v>
      </c>
      <c r="AW32" s="8">
        <v>23351.040000000001</v>
      </c>
      <c r="AX32" s="8">
        <v>1928.83</v>
      </c>
      <c r="AY32" s="8">
        <v>31139.599999999999</v>
      </c>
    </row>
    <row r="33" spans="1:51" x14ac:dyDescent="0.2">
      <c r="A33" s="8" t="s">
        <v>106</v>
      </c>
      <c r="B33" s="8" t="s">
        <v>107</v>
      </c>
      <c r="C33" s="8">
        <v>220.3</v>
      </c>
      <c r="D33" s="8">
        <v>18.2</v>
      </c>
      <c r="E33" s="8">
        <v>1355.1</v>
      </c>
      <c r="F33" s="8">
        <v>368.8</v>
      </c>
      <c r="G33" s="8">
        <v>246.4</v>
      </c>
      <c r="H33" s="8">
        <v>90</v>
      </c>
      <c r="I33" s="8">
        <v>483.6</v>
      </c>
      <c r="J33" s="8">
        <v>303.10000000000002</v>
      </c>
      <c r="K33" s="8">
        <v>92.8</v>
      </c>
      <c r="L33" s="8">
        <v>104.3</v>
      </c>
      <c r="M33" s="8">
        <v>88.3</v>
      </c>
      <c r="N33" s="8">
        <v>53.8</v>
      </c>
      <c r="O33" s="8">
        <v>57</v>
      </c>
      <c r="P33" s="8">
        <v>915.5</v>
      </c>
      <c r="Q33" s="8">
        <v>265</v>
      </c>
      <c r="R33" s="8">
        <v>47.9</v>
      </c>
      <c r="S33" s="8">
        <v>49.6</v>
      </c>
      <c r="T33" s="8">
        <v>250.2</v>
      </c>
      <c r="U33" s="8">
        <v>2100.9</v>
      </c>
      <c r="V33" s="8">
        <v>256.10000000000002</v>
      </c>
      <c r="W33" s="8">
        <v>67.599999999999994</v>
      </c>
      <c r="X33" s="8">
        <v>208.9</v>
      </c>
      <c r="Y33" s="8">
        <v>171.8</v>
      </c>
      <c r="Z33" s="8">
        <v>110.2</v>
      </c>
      <c r="AA33" s="8">
        <v>1831.5</v>
      </c>
      <c r="AB33" s="8">
        <v>61.1</v>
      </c>
      <c r="AC33" s="8">
        <v>245.6</v>
      </c>
      <c r="AD33" s="8">
        <v>194.3</v>
      </c>
      <c r="AE33" s="8">
        <v>1127.0999999999999</v>
      </c>
      <c r="AF33" s="8">
        <v>495.7</v>
      </c>
      <c r="AG33" s="8">
        <v>708.9</v>
      </c>
      <c r="AH33" s="8">
        <v>140</v>
      </c>
      <c r="AI33" s="8">
        <v>292.89999999999998</v>
      </c>
      <c r="AJ33" s="8">
        <v>111</v>
      </c>
      <c r="AK33" s="8">
        <v>346.3</v>
      </c>
      <c r="AL33" s="8">
        <v>54.5</v>
      </c>
      <c r="AM33" s="8">
        <v>13534.3</v>
      </c>
      <c r="AN33" s="8">
        <v>0.93210241935244698</v>
      </c>
      <c r="AP33" s="8" t="s">
        <v>106</v>
      </c>
      <c r="AQ33" s="8" t="s">
        <v>107</v>
      </c>
      <c r="AR33" s="8">
        <v>13534.76</v>
      </c>
      <c r="AS33" s="8">
        <v>2204.27</v>
      </c>
      <c r="AX33" s="8">
        <v>503.06</v>
      </c>
      <c r="AY33" s="8">
        <v>16242.08</v>
      </c>
    </row>
    <row r="34" spans="1:51" x14ac:dyDescent="0.2">
      <c r="A34" s="8" t="s">
        <v>108</v>
      </c>
      <c r="B34" s="8" t="s">
        <v>109</v>
      </c>
      <c r="C34" s="8">
        <v>305.60000000000002</v>
      </c>
      <c r="D34" s="8">
        <v>206</v>
      </c>
      <c r="E34" s="8">
        <v>2202.5</v>
      </c>
      <c r="F34" s="8">
        <v>695.4</v>
      </c>
      <c r="G34" s="8">
        <v>972.2</v>
      </c>
      <c r="H34" s="8">
        <v>593</v>
      </c>
      <c r="I34" s="8">
        <v>785</v>
      </c>
      <c r="J34" s="8">
        <v>283.3</v>
      </c>
      <c r="K34" s="8">
        <v>1587.8</v>
      </c>
      <c r="L34" s="8">
        <v>2185.1</v>
      </c>
      <c r="M34" s="8">
        <v>539.20000000000005</v>
      </c>
      <c r="N34" s="8">
        <v>401</v>
      </c>
      <c r="O34" s="8">
        <v>1242.5</v>
      </c>
      <c r="P34" s="8">
        <v>1904.8</v>
      </c>
      <c r="Q34" s="8">
        <v>1100.9000000000001</v>
      </c>
      <c r="R34" s="8">
        <v>546.9</v>
      </c>
      <c r="S34" s="8">
        <v>1411.1</v>
      </c>
      <c r="T34" s="8">
        <v>5564.8</v>
      </c>
      <c r="U34" s="8">
        <v>7746.8</v>
      </c>
      <c r="V34" s="8">
        <v>3558.3</v>
      </c>
      <c r="W34" s="8">
        <v>518.5</v>
      </c>
      <c r="X34" s="8">
        <v>724.4</v>
      </c>
      <c r="Y34" s="8">
        <v>460.9</v>
      </c>
      <c r="Z34" s="8">
        <v>647.4</v>
      </c>
      <c r="AA34" s="8">
        <v>7920.8</v>
      </c>
      <c r="AB34" s="8">
        <v>2104.6999999999998</v>
      </c>
      <c r="AC34" s="8">
        <v>3927.9</v>
      </c>
      <c r="AD34" s="8">
        <v>2317.1</v>
      </c>
      <c r="AE34" s="8">
        <v>1699.4</v>
      </c>
      <c r="AF34" s="8">
        <v>6993.7</v>
      </c>
      <c r="AG34" s="8">
        <v>3742.6</v>
      </c>
      <c r="AH34" s="8">
        <v>949.1</v>
      </c>
      <c r="AI34" s="8">
        <v>1359.8</v>
      </c>
      <c r="AJ34" s="8">
        <v>595.29999999999995</v>
      </c>
      <c r="AK34" s="8">
        <v>795.6</v>
      </c>
      <c r="AL34" s="8">
        <v>664.6</v>
      </c>
      <c r="AM34" s="8">
        <v>69254</v>
      </c>
      <c r="AN34" s="8">
        <v>0.95332447275039911</v>
      </c>
      <c r="AP34" s="8" t="s">
        <v>108</v>
      </c>
      <c r="AQ34" s="8" t="s">
        <v>109</v>
      </c>
      <c r="AR34" s="8">
        <v>69254.23</v>
      </c>
      <c r="AS34" s="8">
        <v>4616.3900000000003</v>
      </c>
      <c r="AX34" s="8">
        <v>2602.36</v>
      </c>
      <c r="AY34" s="8">
        <v>76472.98</v>
      </c>
    </row>
    <row r="35" spans="1:51" x14ac:dyDescent="0.2">
      <c r="A35" s="8" t="s">
        <v>127</v>
      </c>
      <c r="B35" s="8" t="s">
        <v>128</v>
      </c>
      <c r="E35" s="8">
        <v>33.299999999999997</v>
      </c>
      <c r="F35" s="8">
        <v>10.8</v>
      </c>
      <c r="G35" s="8">
        <v>18.100000000000001</v>
      </c>
      <c r="H35" s="8">
        <v>11.8</v>
      </c>
      <c r="I35" s="8">
        <v>14.5</v>
      </c>
      <c r="J35" s="8">
        <v>5.9</v>
      </c>
      <c r="K35" s="8">
        <v>22</v>
      </c>
      <c r="L35" s="8">
        <v>29.2</v>
      </c>
      <c r="M35" s="8">
        <v>8.5</v>
      </c>
      <c r="N35" s="8">
        <v>4.9000000000000004</v>
      </c>
      <c r="O35" s="8">
        <v>19.2</v>
      </c>
      <c r="P35" s="8">
        <v>29.8</v>
      </c>
      <c r="Q35" s="8">
        <v>17.5</v>
      </c>
      <c r="R35" s="8">
        <v>7.3</v>
      </c>
      <c r="S35" s="8">
        <v>12.1</v>
      </c>
      <c r="T35" s="8">
        <v>43.8</v>
      </c>
      <c r="U35" s="8">
        <v>1084.4000000000001</v>
      </c>
      <c r="V35" s="8">
        <v>107.9</v>
      </c>
      <c r="W35" s="8">
        <v>160.69999999999999</v>
      </c>
      <c r="X35" s="8">
        <v>31.9</v>
      </c>
      <c r="Y35" s="8">
        <v>14.6</v>
      </c>
      <c r="Z35" s="8">
        <v>27.6</v>
      </c>
      <c r="AA35" s="8">
        <v>4</v>
      </c>
      <c r="AB35" s="8">
        <v>41.7</v>
      </c>
      <c r="AC35" s="8">
        <v>108.1</v>
      </c>
      <c r="AD35" s="8">
        <v>49.1</v>
      </c>
      <c r="AE35" s="8">
        <v>28</v>
      </c>
      <c r="AF35" s="8">
        <v>137.9</v>
      </c>
      <c r="AG35" s="8">
        <v>171.2</v>
      </c>
      <c r="AH35" s="8">
        <v>38.200000000000003</v>
      </c>
      <c r="AI35" s="8">
        <v>25.1</v>
      </c>
      <c r="AJ35" s="8">
        <v>58.9</v>
      </c>
      <c r="AK35" s="8">
        <v>618.4</v>
      </c>
      <c r="AL35" s="8">
        <v>59.6</v>
      </c>
      <c r="AM35" s="8">
        <v>3056</v>
      </c>
    </row>
    <row r="36" spans="1:51" x14ac:dyDescent="0.2">
      <c r="A36" s="8" t="s">
        <v>129</v>
      </c>
      <c r="B36" s="8" t="s">
        <v>130</v>
      </c>
      <c r="C36" s="8">
        <v>33.799999999999997</v>
      </c>
      <c r="E36" s="8">
        <v>260.39999999999998</v>
      </c>
      <c r="F36" s="8">
        <v>26</v>
      </c>
      <c r="G36" s="8">
        <v>40.700000000000003</v>
      </c>
      <c r="H36" s="8">
        <v>18.100000000000001</v>
      </c>
      <c r="I36" s="8">
        <v>63</v>
      </c>
      <c r="J36" s="8">
        <v>18.5</v>
      </c>
      <c r="K36" s="8">
        <v>65.3</v>
      </c>
      <c r="L36" s="8">
        <v>59.3</v>
      </c>
      <c r="M36" s="8">
        <v>51.5</v>
      </c>
      <c r="N36" s="8">
        <v>42.1</v>
      </c>
      <c r="O36" s="8">
        <v>119.5</v>
      </c>
      <c r="P36" s="8">
        <v>528.79999999999995</v>
      </c>
      <c r="Q36" s="8">
        <v>196.7</v>
      </c>
      <c r="R36" s="8">
        <v>27.8</v>
      </c>
      <c r="S36" s="8">
        <v>27.8</v>
      </c>
      <c r="T36" s="8">
        <v>232.9</v>
      </c>
      <c r="U36" s="8">
        <v>494.8</v>
      </c>
      <c r="V36" s="8">
        <v>100.3</v>
      </c>
      <c r="W36" s="8">
        <v>31.7</v>
      </c>
      <c r="X36" s="8">
        <v>86.7</v>
      </c>
      <c r="Y36" s="8">
        <v>29.7</v>
      </c>
      <c r="Z36" s="8">
        <v>28.8</v>
      </c>
      <c r="AA36" s="8">
        <v>269.5</v>
      </c>
      <c r="AB36" s="8">
        <v>33.799999999999997</v>
      </c>
      <c r="AC36" s="8">
        <v>109.3</v>
      </c>
      <c r="AD36" s="8">
        <v>50.8</v>
      </c>
      <c r="AE36" s="8">
        <v>90</v>
      </c>
      <c r="AF36" s="8">
        <v>153.5</v>
      </c>
      <c r="AG36" s="8">
        <v>14</v>
      </c>
      <c r="AH36" s="8">
        <v>18.399999999999999</v>
      </c>
      <c r="AI36" s="8">
        <v>19.5</v>
      </c>
      <c r="AJ36" s="8">
        <v>19.399999999999999</v>
      </c>
      <c r="AK36" s="8">
        <v>22.3</v>
      </c>
      <c r="AL36" s="8">
        <v>290.39999999999998</v>
      </c>
      <c r="AM36" s="8">
        <v>3675.1</v>
      </c>
    </row>
    <row r="37" spans="1:51" x14ac:dyDescent="0.2">
      <c r="A37" s="8" t="s">
        <v>131</v>
      </c>
      <c r="B37" s="8" t="s">
        <v>132</v>
      </c>
      <c r="C37" s="8">
        <v>57</v>
      </c>
      <c r="D37" s="8">
        <v>16.5</v>
      </c>
      <c r="E37" s="8">
        <v>105.2</v>
      </c>
      <c r="F37" s="8">
        <v>63.8</v>
      </c>
      <c r="G37" s="8">
        <v>85.1</v>
      </c>
      <c r="H37" s="8">
        <v>53.6</v>
      </c>
      <c r="I37" s="8">
        <v>83.3</v>
      </c>
      <c r="J37" s="8">
        <v>26.5</v>
      </c>
      <c r="K37" s="8">
        <v>94.1</v>
      </c>
      <c r="L37" s="8">
        <v>119.1</v>
      </c>
      <c r="M37" s="8">
        <v>76.7</v>
      </c>
      <c r="N37" s="8">
        <v>42.6</v>
      </c>
      <c r="O37" s="8">
        <v>76.5</v>
      </c>
      <c r="P37" s="8">
        <v>158.5</v>
      </c>
      <c r="Q37" s="8">
        <v>91.1</v>
      </c>
      <c r="R37" s="8">
        <v>115.6</v>
      </c>
      <c r="S37" s="8">
        <v>30.4</v>
      </c>
      <c r="T37" s="8">
        <v>151</v>
      </c>
      <c r="U37" s="8">
        <v>395.4</v>
      </c>
      <c r="V37" s="8">
        <v>378.9</v>
      </c>
      <c r="W37" s="8">
        <v>30.7</v>
      </c>
      <c r="X37" s="8">
        <v>44</v>
      </c>
      <c r="Y37" s="8">
        <v>16.600000000000001</v>
      </c>
      <c r="Z37" s="8">
        <v>80</v>
      </c>
      <c r="AA37" s="8">
        <v>582.5</v>
      </c>
      <c r="AB37" s="8">
        <v>17.5</v>
      </c>
      <c r="AC37" s="8">
        <v>166.5</v>
      </c>
      <c r="AD37" s="8">
        <v>50.1</v>
      </c>
      <c r="AE37" s="8">
        <v>94.4</v>
      </c>
      <c r="AF37" s="8">
        <v>128</v>
      </c>
      <c r="AG37" s="8">
        <v>287</v>
      </c>
      <c r="AH37" s="8">
        <v>679.1</v>
      </c>
      <c r="AI37" s="8">
        <v>218</v>
      </c>
      <c r="AJ37" s="8">
        <v>16.5</v>
      </c>
      <c r="AK37" s="8">
        <v>61.1</v>
      </c>
      <c r="AL37" s="8">
        <v>16.399999999999999</v>
      </c>
      <c r="AM37" s="8">
        <v>4709.3</v>
      </c>
    </row>
    <row r="38" spans="1:51" x14ac:dyDescent="0.2">
      <c r="A38" s="8" t="s">
        <v>133</v>
      </c>
      <c r="B38" s="8" t="s">
        <v>134</v>
      </c>
      <c r="D38" s="8">
        <v>0.4</v>
      </c>
      <c r="E38" s="8">
        <v>14.5</v>
      </c>
      <c r="F38" s="8">
        <v>5.8</v>
      </c>
      <c r="G38" s="8">
        <v>3.6</v>
      </c>
      <c r="H38" s="8">
        <v>6</v>
      </c>
      <c r="I38" s="8">
        <v>4.5999999999999996</v>
      </c>
      <c r="J38" s="8">
        <v>0.6</v>
      </c>
      <c r="K38" s="8">
        <v>4.3</v>
      </c>
      <c r="L38" s="8">
        <v>10.8</v>
      </c>
      <c r="M38" s="8">
        <v>1.4</v>
      </c>
      <c r="N38" s="8">
        <v>1.2</v>
      </c>
      <c r="O38" s="8">
        <v>4.4000000000000004</v>
      </c>
      <c r="P38" s="8">
        <v>10</v>
      </c>
      <c r="Q38" s="8">
        <v>4</v>
      </c>
      <c r="R38" s="8">
        <v>3.7</v>
      </c>
      <c r="S38" s="8">
        <v>2.8</v>
      </c>
      <c r="T38" s="8">
        <v>29.2</v>
      </c>
      <c r="U38" s="8">
        <v>26.7</v>
      </c>
      <c r="V38" s="8">
        <v>20.2</v>
      </c>
      <c r="W38" s="8">
        <v>13.5</v>
      </c>
      <c r="X38" s="8">
        <v>3.5</v>
      </c>
      <c r="Y38" s="8">
        <v>5.9</v>
      </c>
      <c r="Z38" s="8">
        <v>4.8</v>
      </c>
      <c r="AA38" s="8">
        <v>115.4</v>
      </c>
      <c r="AB38" s="8">
        <v>3.8</v>
      </c>
      <c r="AC38" s="8">
        <v>8.1</v>
      </c>
      <c r="AD38" s="8">
        <v>21.5</v>
      </c>
      <c r="AE38" s="8">
        <v>7.9</v>
      </c>
      <c r="AF38" s="8">
        <v>33.4</v>
      </c>
      <c r="AG38" s="8">
        <v>287.60000000000002</v>
      </c>
      <c r="AH38" s="8">
        <v>5.3</v>
      </c>
      <c r="AI38" s="8">
        <v>386.1</v>
      </c>
      <c r="AJ38" s="8">
        <v>53.2</v>
      </c>
      <c r="AK38" s="8">
        <v>6</v>
      </c>
      <c r="AL38" s="8">
        <v>1.3</v>
      </c>
      <c r="AM38" s="8">
        <v>1111.5</v>
      </c>
    </row>
    <row r="39" spans="1:51" x14ac:dyDescent="0.2">
      <c r="A39" s="8" t="s">
        <v>135</v>
      </c>
      <c r="B39" s="8" t="s">
        <v>136</v>
      </c>
      <c r="C39" s="8">
        <v>35154.6</v>
      </c>
      <c r="D39" s="8">
        <v>3189.3</v>
      </c>
      <c r="E39" s="8">
        <v>73931.600000000006</v>
      </c>
      <c r="F39" s="8">
        <v>23784.6</v>
      </c>
      <c r="G39" s="8">
        <v>22074.1</v>
      </c>
      <c r="H39" s="8">
        <v>19419.5</v>
      </c>
      <c r="I39" s="8">
        <v>24449.200000000001</v>
      </c>
      <c r="J39" s="8">
        <v>5115</v>
      </c>
      <c r="K39" s="8">
        <v>21922.6</v>
      </c>
      <c r="L39" s="8">
        <v>36302.199999999997</v>
      </c>
      <c r="M39" s="8">
        <v>15000.1</v>
      </c>
      <c r="N39" s="8">
        <v>8919.9</v>
      </c>
      <c r="O39" s="8">
        <v>19864.7</v>
      </c>
      <c r="P39" s="8">
        <v>45222.3</v>
      </c>
      <c r="Q39" s="8">
        <v>23850.2</v>
      </c>
      <c r="R39" s="8">
        <v>14530</v>
      </c>
      <c r="S39" s="8">
        <v>9149.9</v>
      </c>
      <c r="T39" s="8">
        <v>82718.399999999994</v>
      </c>
      <c r="U39" s="8">
        <v>81015.600000000006</v>
      </c>
      <c r="V39" s="8">
        <v>38249.9</v>
      </c>
      <c r="W39" s="8">
        <v>18746.900000000001</v>
      </c>
      <c r="X39" s="8">
        <v>14242.9</v>
      </c>
      <c r="Y39" s="8">
        <v>5066.5</v>
      </c>
      <c r="Z39" s="8">
        <v>6078.8</v>
      </c>
      <c r="AA39" s="8">
        <v>60329.2</v>
      </c>
      <c r="AB39" s="8">
        <v>25327.4</v>
      </c>
      <c r="AC39" s="8">
        <v>29332.7</v>
      </c>
      <c r="AD39" s="8">
        <v>12313.4</v>
      </c>
      <c r="AE39" s="8">
        <v>7655.3</v>
      </c>
      <c r="AF39" s="8">
        <v>23582.7</v>
      </c>
      <c r="AG39" s="8">
        <v>30090.1</v>
      </c>
      <c r="AH39" s="8">
        <v>8549.2000000000007</v>
      </c>
      <c r="AI39" s="8">
        <v>14105.6</v>
      </c>
      <c r="AJ39" s="8">
        <v>5546.9</v>
      </c>
      <c r="AK39" s="8">
        <v>8051.7</v>
      </c>
      <c r="AL39" s="8">
        <v>5695.2</v>
      </c>
      <c r="AM39" s="8">
        <v>878577.3</v>
      </c>
      <c r="AN39" s="8" t="s">
        <v>110</v>
      </c>
    </row>
    <row r="40" spans="1:51" x14ac:dyDescent="0.2">
      <c r="A40" s="8" t="s">
        <v>149</v>
      </c>
    </row>
    <row r="41" spans="1:51" x14ac:dyDescent="0.2">
      <c r="A41" s="8" t="s">
        <v>151</v>
      </c>
    </row>
    <row r="43" spans="1:51" x14ac:dyDescent="0.2">
      <c r="A43" s="8" t="s">
        <v>13</v>
      </c>
      <c r="B43" s="8" t="s">
        <v>13</v>
      </c>
      <c r="C43" s="8" t="s">
        <v>14</v>
      </c>
      <c r="D43" s="8" t="s">
        <v>15</v>
      </c>
      <c r="E43" s="8" t="s">
        <v>16</v>
      </c>
      <c r="F43" s="8" t="s">
        <v>17</v>
      </c>
      <c r="G43" s="8" t="s">
        <v>18</v>
      </c>
      <c r="H43" s="8" t="s">
        <v>19</v>
      </c>
      <c r="I43" s="8" t="s">
        <v>20</v>
      </c>
      <c r="J43" s="8" t="s">
        <v>21</v>
      </c>
      <c r="K43" s="8" t="s">
        <v>22</v>
      </c>
      <c r="L43" s="8" t="s">
        <v>23</v>
      </c>
      <c r="M43" s="8" t="s">
        <v>24</v>
      </c>
      <c r="N43" s="8" t="s">
        <v>25</v>
      </c>
      <c r="O43" s="8" t="s">
        <v>26</v>
      </c>
      <c r="P43" s="8" t="s">
        <v>27</v>
      </c>
      <c r="Q43" s="8" t="s">
        <v>28</v>
      </c>
      <c r="R43" s="8" t="s">
        <v>29</v>
      </c>
      <c r="S43" s="8" t="s">
        <v>30</v>
      </c>
      <c r="T43" s="8" t="s">
        <v>31</v>
      </c>
      <c r="U43" s="8" t="s">
        <v>32</v>
      </c>
      <c r="V43" s="8" t="s">
        <v>33</v>
      </c>
      <c r="W43" s="8" t="s">
        <v>34</v>
      </c>
      <c r="X43" s="8" t="s">
        <v>35</v>
      </c>
      <c r="Y43" s="8" t="s">
        <v>36</v>
      </c>
      <c r="Z43" s="8" t="s">
        <v>37</v>
      </c>
      <c r="AA43" s="8" t="s">
        <v>38</v>
      </c>
      <c r="AB43" s="8" t="s">
        <v>39</v>
      </c>
      <c r="AC43" s="8" t="s">
        <v>40</v>
      </c>
      <c r="AD43" s="8" t="s">
        <v>41</v>
      </c>
      <c r="AE43" s="8" t="s">
        <v>42</v>
      </c>
      <c r="AF43" s="8" t="s">
        <v>43</v>
      </c>
      <c r="AG43" s="8" t="s">
        <v>44</v>
      </c>
      <c r="AH43" s="8" t="s">
        <v>45</v>
      </c>
      <c r="AI43" s="8" t="s">
        <v>46</v>
      </c>
      <c r="AJ43" s="8" t="s">
        <v>47</v>
      </c>
      <c r="AK43" s="8" t="s">
        <v>48</v>
      </c>
      <c r="AL43" s="8" t="s">
        <v>49</v>
      </c>
      <c r="AM43" s="8" t="s">
        <v>126</v>
      </c>
    </row>
    <row r="44" spans="1:51" x14ac:dyDescent="0.2">
      <c r="A44" s="8" t="s">
        <v>111</v>
      </c>
      <c r="B44" s="8" t="s">
        <v>112</v>
      </c>
      <c r="C44" s="8">
        <v>35154.39</v>
      </c>
      <c r="D44" s="8">
        <v>3189.21</v>
      </c>
      <c r="E44" s="8">
        <v>73931.789999999994</v>
      </c>
      <c r="F44" s="8">
        <v>23784.53</v>
      </c>
      <c r="G44" s="8">
        <v>22073.919999999998</v>
      </c>
      <c r="H44" s="8">
        <v>19419.509999999998</v>
      </c>
      <c r="I44" s="8">
        <v>24449.13</v>
      </c>
      <c r="J44" s="8">
        <v>5115.1000000000004</v>
      </c>
      <c r="K44" s="8">
        <v>21922.68</v>
      </c>
      <c r="L44" s="8">
        <v>36302.19</v>
      </c>
      <c r="M44" s="8">
        <v>15000.29</v>
      </c>
      <c r="N44" s="8">
        <v>8919.65</v>
      </c>
      <c r="O44" s="8">
        <v>19864.77</v>
      </c>
      <c r="P44" s="8">
        <v>45222.38</v>
      </c>
      <c r="Q44" s="8">
        <v>23850.27</v>
      </c>
      <c r="R44" s="8">
        <v>14529.59</v>
      </c>
      <c r="S44" s="8">
        <v>9149.42</v>
      </c>
      <c r="T44" s="8">
        <v>82718.62</v>
      </c>
      <c r="U44" s="8">
        <v>81015.070000000007</v>
      </c>
      <c r="V44" s="8">
        <v>38250.35</v>
      </c>
      <c r="W44" s="8">
        <v>18746.75</v>
      </c>
      <c r="X44" s="8">
        <v>14242.99</v>
      </c>
      <c r="Y44" s="8">
        <v>5066.49</v>
      </c>
      <c r="Z44" s="8">
        <v>6078.98</v>
      </c>
      <c r="AA44" s="8">
        <v>60329.5</v>
      </c>
      <c r="AB44" s="8">
        <v>25327.56</v>
      </c>
      <c r="AC44" s="8">
        <v>29332.54</v>
      </c>
      <c r="AD44" s="8">
        <v>12313.31</v>
      </c>
      <c r="AE44" s="8">
        <v>7655.18</v>
      </c>
      <c r="AF44" s="8">
        <v>23582.7</v>
      </c>
      <c r="AG44" s="8">
        <v>30089.94</v>
      </c>
      <c r="AH44" s="8">
        <v>8549.16</v>
      </c>
      <c r="AI44" s="8">
        <v>14105.9</v>
      </c>
      <c r="AJ44" s="8">
        <v>5546.94</v>
      </c>
      <c r="AK44" s="8">
        <v>8051.92</v>
      </c>
      <c r="AL44" s="8">
        <v>5695.05</v>
      </c>
      <c r="AM44" s="8">
        <v>878577.78</v>
      </c>
    </row>
    <row r="45" spans="1:51" x14ac:dyDescent="0.2">
      <c r="A45" s="8" t="s">
        <v>113</v>
      </c>
      <c r="B45" s="8" t="s">
        <v>114</v>
      </c>
      <c r="C45" s="8">
        <v>33252.400000000001</v>
      </c>
      <c r="D45" s="8">
        <v>2249.1</v>
      </c>
      <c r="E45" s="8">
        <v>30726.400000000001</v>
      </c>
      <c r="F45" s="8">
        <v>9682</v>
      </c>
      <c r="G45" s="8">
        <v>11196.1</v>
      </c>
      <c r="H45" s="8">
        <v>1140.7</v>
      </c>
      <c r="I45" s="8">
        <v>11646.4</v>
      </c>
      <c r="J45" s="8">
        <v>6086.7</v>
      </c>
      <c r="K45" s="8">
        <v>16043</v>
      </c>
      <c r="L45" s="8">
        <v>20356.400000000001</v>
      </c>
      <c r="M45" s="8">
        <v>12241.9</v>
      </c>
      <c r="N45" s="8">
        <v>6260.7</v>
      </c>
      <c r="O45" s="8">
        <v>9378.2999999999993</v>
      </c>
      <c r="P45" s="8">
        <v>14497.2</v>
      </c>
      <c r="Q45" s="8">
        <v>18635</v>
      </c>
      <c r="R45" s="8">
        <v>20792.7</v>
      </c>
      <c r="S45" s="8">
        <v>4792.7</v>
      </c>
      <c r="T45" s="8">
        <v>59638</v>
      </c>
      <c r="U45" s="8">
        <v>110994.8</v>
      </c>
      <c r="V45" s="8">
        <v>42445.2</v>
      </c>
      <c r="W45" s="8">
        <v>22197</v>
      </c>
      <c r="X45" s="8">
        <v>11057.3</v>
      </c>
      <c r="Y45" s="8">
        <v>15280.5</v>
      </c>
      <c r="Z45" s="8">
        <v>17542.599999999999</v>
      </c>
      <c r="AA45" s="8">
        <v>45266.1</v>
      </c>
      <c r="AB45" s="8">
        <v>91247.8</v>
      </c>
      <c r="AC45" s="8">
        <v>28143.4</v>
      </c>
      <c r="AD45" s="8">
        <v>18285.5</v>
      </c>
      <c r="AE45" s="8">
        <v>6719.5</v>
      </c>
      <c r="AF45" s="8">
        <v>45345.7</v>
      </c>
      <c r="AG45" s="8">
        <v>74513.7</v>
      </c>
      <c r="AH45" s="8">
        <v>45529</v>
      </c>
      <c r="AI45" s="8">
        <v>46870.9</v>
      </c>
      <c r="AJ45" s="8">
        <v>17333.7</v>
      </c>
      <c r="AK45" s="8">
        <v>7618.7</v>
      </c>
      <c r="AL45" s="8">
        <v>12537.1</v>
      </c>
      <c r="AM45" s="8">
        <v>948933.7</v>
      </c>
      <c r="AN45" s="8">
        <v>2374.1</v>
      </c>
    </row>
    <row r="46" spans="1:51" x14ac:dyDescent="0.2">
      <c r="A46" s="8" t="s">
        <v>115</v>
      </c>
      <c r="B46" s="8" t="s">
        <v>116</v>
      </c>
      <c r="C46" s="8">
        <v>68406.789999999994</v>
      </c>
      <c r="D46" s="8">
        <v>5438.3</v>
      </c>
      <c r="E46" s="8">
        <v>104658.17</v>
      </c>
      <c r="F46" s="8">
        <v>33466.51</v>
      </c>
      <c r="G46" s="8">
        <v>33269.980000000003</v>
      </c>
      <c r="H46" s="8">
        <v>20560.2</v>
      </c>
      <c r="I46" s="8">
        <v>36095.57</v>
      </c>
      <c r="J46" s="8">
        <v>11201.8</v>
      </c>
      <c r="K46" s="8">
        <v>37965.67</v>
      </c>
      <c r="L46" s="8">
        <v>56658.59</v>
      </c>
      <c r="M46" s="8">
        <v>27242.19</v>
      </c>
      <c r="N46" s="8">
        <v>15180.3</v>
      </c>
      <c r="O46" s="8">
        <v>29243.040000000001</v>
      </c>
      <c r="P46" s="8">
        <v>59719.6</v>
      </c>
      <c r="Q46" s="8">
        <v>42485.31</v>
      </c>
      <c r="R46" s="8">
        <v>35322.28</v>
      </c>
      <c r="S46" s="8">
        <v>13942.12</v>
      </c>
      <c r="T46" s="8">
        <v>142356.64000000001</v>
      </c>
      <c r="U46" s="8">
        <v>192009.88</v>
      </c>
      <c r="V46" s="8">
        <v>80695.5</v>
      </c>
      <c r="W46" s="8">
        <v>40943.760000000002</v>
      </c>
      <c r="X46" s="8">
        <v>25300.240000000002</v>
      </c>
      <c r="Y46" s="8">
        <v>20347.009999999998</v>
      </c>
      <c r="Z46" s="8">
        <v>23621.56</v>
      </c>
      <c r="AA46" s="8">
        <v>105595.56</v>
      </c>
      <c r="AB46" s="8">
        <v>116575.39</v>
      </c>
      <c r="AC46" s="8">
        <v>57475.91</v>
      </c>
      <c r="AD46" s="8">
        <v>30598.84</v>
      </c>
      <c r="AE46" s="8">
        <v>14374.71</v>
      </c>
      <c r="AF46" s="8">
        <v>68928.399999999994</v>
      </c>
      <c r="AG46" s="8">
        <v>104603.67</v>
      </c>
      <c r="AH46" s="8">
        <v>54078.11</v>
      </c>
      <c r="AI46" s="8">
        <v>60976.79</v>
      </c>
      <c r="AJ46" s="8">
        <v>22880.65</v>
      </c>
      <c r="AK46" s="8">
        <v>15670.66</v>
      </c>
      <c r="AL46" s="8">
        <v>18232.14</v>
      </c>
      <c r="AM46" s="8">
        <v>1827511.47</v>
      </c>
      <c r="AN46" s="8">
        <v>2374.1</v>
      </c>
    </row>
  </sheetData>
  <phoneticPr fontId="0"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opLeftCell="AK1" workbookViewId="0">
      <selection activeCell="AM44" sqref="AM44"/>
    </sheetView>
  </sheetViews>
  <sheetFormatPr baseColWidth="10" defaultRowHeight="13.2" x14ac:dyDescent="0.25"/>
  <sheetData>
    <row r="1" spans="1:51" x14ac:dyDescent="0.25">
      <c r="A1" t="s">
        <v>141</v>
      </c>
      <c r="AP1" t="s">
        <v>156</v>
      </c>
    </row>
    <row r="2" spans="1:51" x14ac:dyDescent="0.25">
      <c r="A2" t="s">
        <v>145</v>
      </c>
      <c r="AP2" t="s">
        <v>160</v>
      </c>
    </row>
    <row r="4" spans="1:51" x14ac:dyDescent="0.25">
      <c r="A4" t="s">
        <v>13</v>
      </c>
      <c r="B4" t="s">
        <v>13</v>
      </c>
      <c r="C4" t="s">
        <v>14</v>
      </c>
      <c r="D4" t="s">
        <v>15</v>
      </c>
      <c r="E4" t="s">
        <v>16</v>
      </c>
      <c r="F4" t="s">
        <v>17</v>
      </c>
      <c r="G4" t="s">
        <v>18</v>
      </c>
      <c r="H4" t="s">
        <v>19</v>
      </c>
      <c r="I4" t="s">
        <v>20</v>
      </c>
      <c r="J4" t="s">
        <v>21</v>
      </c>
      <c r="K4" t="s">
        <v>22</v>
      </c>
      <c r="L4" t="s">
        <v>23</v>
      </c>
      <c r="M4" t="s">
        <v>24</v>
      </c>
      <c r="N4" t="s">
        <v>25</v>
      </c>
      <c r="O4" t="s">
        <v>26</v>
      </c>
      <c r="P4" t="s">
        <v>27</v>
      </c>
      <c r="Q4" t="s">
        <v>28</v>
      </c>
      <c r="R4" t="s">
        <v>29</v>
      </c>
      <c r="S4" t="s">
        <v>30</v>
      </c>
      <c r="T4" t="s">
        <v>31</v>
      </c>
      <c r="U4" t="s">
        <v>32</v>
      </c>
      <c r="V4" t="s">
        <v>33</v>
      </c>
      <c r="W4" t="s">
        <v>34</v>
      </c>
      <c r="X4" t="s">
        <v>35</v>
      </c>
      <c r="Y4" t="s">
        <v>36</v>
      </c>
      <c r="Z4" t="s">
        <v>37</v>
      </c>
      <c r="AA4" t="s">
        <v>38</v>
      </c>
      <c r="AB4" t="s">
        <v>39</v>
      </c>
      <c r="AC4" t="s">
        <v>40</v>
      </c>
      <c r="AD4" t="s">
        <v>41</v>
      </c>
      <c r="AE4" t="s">
        <v>42</v>
      </c>
      <c r="AF4" t="s">
        <v>43</v>
      </c>
      <c r="AG4" t="s">
        <v>44</v>
      </c>
      <c r="AH4" t="s">
        <v>45</v>
      </c>
      <c r="AI4" t="s">
        <v>46</v>
      </c>
      <c r="AJ4" t="s">
        <v>47</v>
      </c>
      <c r="AK4" t="s">
        <v>48</v>
      </c>
      <c r="AL4" t="s">
        <v>49</v>
      </c>
      <c r="AM4" t="s">
        <v>126</v>
      </c>
      <c r="AP4" t="s">
        <v>13</v>
      </c>
      <c r="AQ4" t="s">
        <v>13</v>
      </c>
      <c r="AR4" t="s">
        <v>111</v>
      </c>
      <c r="AS4" t="s">
        <v>118</v>
      </c>
      <c r="AT4" t="s">
        <v>119</v>
      </c>
      <c r="AU4" t="s">
        <v>120</v>
      </c>
      <c r="AV4" t="s">
        <v>121</v>
      </c>
      <c r="AW4" t="s">
        <v>122</v>
      </c>
      <c r="AX4" t="s">
        <v>123</v>
      </c>
      <c r="AY4" t="s">
        <v>124</v>
      </c>
    </row>
    <row r="5" spans="1:51" x14ac:dyDescent="0.25">
      <c r="A5" t="s">
        <v>50</v>
      </c>
      <c r="B5" t="s">
        <v>51</v>
      </c>
      <c r="C5">
        <v>12982.3</v>
      </c>
      <c r="E5">
        <v>29356.6</v>
      </c>
      <c r="F5">
        <v>423.7</v>
      </c>
      <c r="G5">
        <v>2278</v>
      </c>
      <c r="I5">
        <v>36.9</v>
      </c>
      <c r="K5">
        <v>216.9</v>
      </c>
      <c r="O5">
        <v>0.8</v>
      </c>
      <c r="R5">
        <v>3.3</v>
      </c>
      <c r="S5">
        <v>0.7</v>
      </c>
      <c r="T5">
        <v>212.4</v>
      </c>
      <c r="U5">
        <v>0.6</v>
      </c>
      <c r="W5">
        <v>890.1</v>
      </c>
      <c r="X5">
        <v>10.8</v>
      </c>
      <c r="Y5">
        <v>0.3</v>
      </c>
      <c r="AA5">
        <v>1.6</v>
      </c>
      <c r="AD5">
        <v>1.5</v>
      </c>
      <c r="AF5">
        <v>20.3</v>
      </c>
      <c r="AG5">
        <v>178.1</v>
      </c>
      <c r="AH5">
        <v>271.89999999999998</v>
      </c>
      <c r="AI5">
        <v>3.9</v>
      </c>
      <c r="AJ5">
        <v>20.5</v>
      </c>
      <c r="AK5">
        <v>44.1</v>
      </c>
      <c r="AL5">
        <v>3.7</v>
      </c>
      <c r="AM5" s="8">
        <v>46959</v>
      </c>
      <c r="AP5" t="s">
        <v>50</v>
      </c>
      <c r="AQ5" t="s">
        <v>51</v>
      </c>
      <c r="AR5">
        <v>46958.9</v>
      </c>
      <c r="AS5">
        <v>19961.37</v>
      </c>
      <c r="AT5">
        <v>1072.6600000000001</v>
      </c>
      <c r="AU5">
        <v>1093.24</v>
      </c>
      <c r="AW5">
        <v>2165.9</v>
      </c>
      <c r="AX5">
        <v>8976.1200000000008</v>
      </c>
      <c r="AY5">
        <v>78062.289999999994</v>
      </c>
    </row>
    <row r="6" spans="1:51" x14ac:dyDescent="0.25">
      <c r="A6" t="s">
        <v>54</v>
      </c>
      <c r="B6" t="s">
        <v>55</v>
      </c>
      <c r="C6">
        <v>7348.1</v>
      </c>
      <c r="D6">
        <v>68.599999999999994</v>
      </c>
      <c r="E6">
        <v>29364.9</v>
      </c>
      <c r="F6">
        <v>902.7</v>
      </c>
      <c r="G6">
        <v>220.8</v>
      </c>
      <c r="H6">
        <v>79</v>
      </c>
      <c r="I6">
        <v>2205</v>
      </c>
      <c r="J6">
        <v>250.4</v>
      </c>
      <c r="K6">
        <v>145.19999999999999</v>
      </c>
      <c r="L6">
        <v>217.4</v>
      </c>
      <c r="M6">
        <v>57.3</v>
      </c>
      <c r="N6">
        <v>40.299999999999997</v>
      </c>
      <c r="O6">
        <v>86.7</v>
      </c>
      <c r="P6">
        <v>121.4</v>
      </c>
      <c r="Q6">
        <v>158.6</v>
      </c>
      <c r="R6">
        <v>28.2</v>
      </c>
      <c r="S6">
        <v>123.4</v>
      </c>
      <c r="T6">
        <v>391</v>
      </c>
      <c r="U6">
        <v>1552.9</v>
      </c>
      <c r="V6">
        <v>492.9</v>
      </c>
      <c r="W6">
        <v>12983.6</v>
      </c>
      <c r="X6">
        <v>293.39999999999998</v>
      </c>
      <c r="Y6">
        <v>83.1</v>
      </c>
      <c r="Z6">
        <v>86.5</v>
      </c>
      <c r="AA6">
        <v>84.1</v>
      </c>
      <c r="AB6">
        <v>210.4</v>
      </c>
      <c r="AC6">
        <v>468.1</v>
      </c>
      <c r="AD6">
        <v>426.5</v>
      </c>
      <c r="AE6">
        <v>340.2</v>
      </c>
      <c r="AF6">
        <v>671.7</v>
      </c>
      <c r="AG6">
        <v>915.6</v>
      </c>
      <c r="AH6">
        <v>2216</v>
      </c>
      <c r="AI6">
        <v>1668.1</v>
      </c>
      <c r="AJ6">
        <v>671.9</v>
      </c>
      <c r="AK6">
        <v>875.7</v>
      </c>
      <c r="AL6">
        <v>173.4</v>
      </c>
      <c r="AM6" s="8">
        <v>66023.100000000006</v>
      </c>
      <c r="AP6" t="s">
        <v>52</v>
      </c>
      <c r="AQ6" t="s">
        <v>53</v>
      </c>
      <c r="AR6">
        <v>17938.38</v>
      </c>
      <c r="AS6">
        <v>17.39</v>
      </c>
      <c r="AU6">
        <v>-488.14</v>
      </c>
      <c r="AW6">
        <v>-488.14</v>
      </c>
      <c r="AX6">
        <v>715.09</v>
      </c>
      <c r="AY6">
        <v>18182.72</v>
      </c>
    </row>
    <row r="7" spans="1:51" x14ac:dyDescent="0.25">
      <c r="A7" t="s">
        <v>60</v>
      </c>
      <c r="B7" t="s">
        <v>61</v>
      </c>
      <c r="C7">
        <v>1682.5</v>
      </c>
      <c r="D7">
        <v>79.2</v>
      </c>
      <c r="E7">
        <v>443.1</v>
      </c>
      <c r="F7">
        <v>128.9</v>
      </c>
      <c r="G7">
        <v>189</v>
      </c>
      <c r="H7">
        <v>1350.7</v>
      </c>
      <c r="I7">
        <v>3038.7</v>
      </c>
      <c r="J7">
        <v>29.1</v>
      </c>
      <c r="K7">
        <v>230</v>
      </c>
      <c r="L7">
        <v>383.4</v>
      </c>
      <c r="M7">
        <v>70.900000000000006</v>
      </c>
      <c r="N7">
        <v>49.5</v>
      </c>
      <c r="O7">
        <v>118.8</v>
      </c>
      <c r="P7">
        <v>207.7</v>
      </c>
      <c r="Q7">
        <v>152.69999999999999</v>
      </c>
      <c r="R7">
        <v>202.1</v>
      </c>
      <c r="S7">
        <v>218.5</v>
      </c>
      <c r="T7">
        <v>1685</v>
      </c>
      <c r="U7">
        <v>2316.1</v>
      </c>
      <c r="V7">
        <v>7114.2</v>
      </c>
      <c r="W7">
        <v>61.6</v>
      </c>
      <c r="X7">
        <v>160.9</v>
      </c>
      <c r="Y7">
        <v>124.6</v>
      </c>
      <c r="Z7">
        <v>77.2</v>
      </c>
      <c r="AA7">
        <v>304.5</v>
      </c>
      <c r="AB7">
        <v>54.6</v>
      </c>
      <c r="AC7">
        <v>307.39999999999998</v>
      </c>
      <c r="AD7">
        <v>71.3</v>
      </c>
      <c r="AE7">
        <v>200</v>
      </c>
      <c r="AF7">
        <v>493.7</v>
      </c>
      <c r="AG7">
        <v>599.79999999999995</v>
      </c>
      <c r="AH7">
        <v>142.4</v>
      </c>
      <c r="AI7">
        <v>112.6</v>
      </c>
      <c r="AJ7">
        <v>92.8</v>
      </c>
      <c r="AK7">
        <v>217.9</v>
      </c>
      <c r="AL7">
        <v>126.7</v>
      </c>
      <c r="AM7" s="8">
        <v>22838.1</v>
      </c>
      <c r="AP7" t="s">
        <v>54</v>
      </c>
      <c r="AQ7" t="s">
        <v>55</v>
      </c>
      <c r="AR7">
        <v>66022.95</v>
      </c>
      <c r="AS7">
        <v>102779.64</v>
      </c>
      <c r="AU7">
        <v>1443.5</v>
      </c>
      <c r="AW7">
        <v>1443.5</v>
      </c>
      <c r="AX7">
        <v>23279.89</v>
      </c>
      <c r="AY7">
        <v>193525.98</v>
      </c>
    </row>
    <row r="8" spans="1:51" x14ac:dyDescent="0.25">
      <c r="A8" t="s">
        <v>70</v>
      </c>
      <c r="B8" t="s">
        <v>71</v>
      </c>
      <c r="D8">
        <v>24.8</v>
      </c>
      <c r="E8">
        <v>82.7</v>
      </c>
      <c r="F8">
        <v>56.9</v>
      </c>
      <c r="G8">
        <v>162.69999999999999</v>
      </c>
      <c r="H8">
        <v>118.1</v>
      </c>
      <c r="I8">
        <v>140</v>
      </c>
      <c r="J8">
        <v>8.8000000000000007</v>
      </c>
      <c r="K8">
        <v>253.6</v>
      </c>
      <c r="L8">
        <v>651.9</v>
      </c>
      <c r="M8">
        <v>8067.6</v>
      </c>
      <c r="N8">
        <v>2191.3000000000002</v>
      </c>
      <c r="O8">
        <v>1698.3</v>
      </c>
      <c r="P8">
        <v>3580.4</v>
      </c>
      <c r="Q8">
        <v>1900.5</v>
      </c>
      <c r="R8">
        <v>195.7</v>
      </c>
      <c r="S8">
        <v>91.6</v>
      </c>
      <c r="T8">
        <v>1905.3</v>
      </c>
      <c r="U8">
        <v>1290.5999999999999</v>
      </c>
      <c r="V8">
        <v>294.89999999999998</v>
      </c>
      <c r="W8">
        <v>37.700000000000003</v>
      </c>
      <c r="X8">
        <v>154.9</v>
      </c>
      <c r="Y8">
        <v>441.9</v>
      </c>
      <c r="Z8">
        <v>555.20000000000005</v>
      </c>
      <c r="AA8">
        <v>226</v>
      </c>
      <c r="AB8">
        <v>52.7</v>
      </c>
      <c r="AC8">
        <v>460.5</v>
      </c>
      <c r="AD8">
        <v>786.3</v>
      </c>
      <c r="AE8">
        <v>163.5</v>
      </c>
      <c r="AF8">
        <v>664.2</v>
      </c>
      <c r="AG8">
        <v>514.1</v>
      </c>
      <c r="AH8">
        <v>131.4</v>
      </c>
      <c r="AI8">
        <v>869.4</v>
      </c>
      <c r="AJ8">
        <v>186.6</v>
      </c>
      <c r="AK8">
        <v>349.1</v>
      </c>
      <c r="AL8">
        <v>1153.3</v>
      </c>
      <c r="AM8" s="8">
        <v>29462.5</v>
      </c>
      <c r="AP8" t="s">
        <v>56</v>
      </c>
      <c r="AQ8" t="s">
        <v>57</v>
      </c>
      <c r="AR8">
        <v>19688.759999999998</v>
      </c>
      <c r="AS8">
        <v>41270.31</v>
      </c>
      <c r="AU8">
        <v>1188.43</v>
      </c>
      <c r="AW8">
        <v>1188.43</v>
      </c>
      <c r="AX8">
        <v>11141.78</v>
      </c>
      <c r="AY8">
        <v>73289.279999999999</v>
      </c>
    </row>
    <row r="9" spans="1:51" x14ac:dyDescent="0.25">
      <c r="A9" t="s">
        <v>72</v>
      </c>
      <c r="B9" t="s">
        <v>73</v>
      </c>
      <c r="C9">
        <v>35.5</v>
      </c>
      <c r="D9">
        <v>24.2</v>
      </c>
      <c r="E9">
        <v>145.1</v>
      </c>
      <c r="F9">
        <v>67.900000000000006</v>
      </c>
      <c r="G9">
        <v>230.1</v>
      </c>
      <c r="H9">
        <v>126.7</v>
      </c>
      <c r="I9">
        <v>203.3</v>
      </c>
      <c r="J9">
        <v>11.4</v>
      </c>
      <c r="K9">
        <v>164.8</v>
      </c>
      <c r="L9">
        <v>941.8</v>
      </c>
      <c r="M9">
        <v>1308.7</v>
      </c>
      <c r="N9">
        <v>1562.3</v>
      </c>
      <c r="O9">
        <v>1087.9000000000001</v>
      </c>
      <c r="P9">
        <v>1411.7</v>
      </c>
      <c r="Q9">
        <v>706.5</v>
      </c>
      <c r="R9">
        <v>194.2</v>
      </c>
      <c r="S9">
        <v>113.7</v>
      </c>
      <c r="T9">
        <v>2972.8</v>
      </c>
      <c r="U9">
        <v>991.5</v>
      </c>
      <c r="V9">
        <v>206.3</v>
      </c>
      <c r="W9">
        <v>44.7</v>
      </c>
      <c r="X9">
        <v>52.1</v>
      </c>
      <c r="Y9">
        <v>185.3</v>
      </c>
      <c r="Z9">
        <v>155.80000000000001</v>
      </c>
      <c r="AA9">
        <v>36.200000000000003</v>
      </c>
      <c r="AB9">
        <v>518.5</v>
      </c>
      <c r="AC9">
        <v>352.4</v>
      </c>
      <c r="AD9">
        <v>163.19999999999999</v>
      </c>
      <c r="AE9">
        <v>42.7</v>
      </c>
      <c r="AF9">
        <v>264.7</v>
      </c>
      <c r="AG9">
        <v>42.7</v>
      </c>
      <c r="AH9">
        <v>10.7</v>
      </c>
      <c r="AI9">
        <v>20.3</v>
      </c>
      <c r="AJ9">
        <v>5.8</v>
      </c>
      <c r="AK9">
        <v>47.6</v>
      </c>
      <c r="AL9">
        <v>190.7</v>
      </c>
      <c r="AM9" s="8">
        <v>14639.8</v>
      </c>
      <c r="AP9" t="s">
        <v>58</v>
      </c>
      <c r="AQ9" t="s">
        <v>59</v>
      </c>
      <c r="AR9">
        <v>41632.11</v>
      </c>
      <c r="AS9">
        <v>4588.3599999999997</v>
      </c>
      <c r="AU9">
        <v>931.84</v>
      </c>
      <c r="AW9">
        <v>931.84</v>
      </c>
      <c r="AX9">
        <v>6835.18</v>
      </c>
      <c r="AY9">
        <v>53987.49</v>
      </c>
    </row>
    <row r="10" spans="1:51" x14ac:dyDescent="0.25">
      <c r="A10" t="s">
        <v>74</v>
      </c>
      <c r="B10" t="s">
        <v>75</v>
      </c>
      <c r="C10">
        <v>193.6</v>
      </c>
      <c r="D10">
        <v>415.7</v>
      </c>
      <c r="E10">
        <v>688.3</v>
      </c>
      <c r="F10">
        <v>360.4</v>
      </c>
      <c r="G10">
        <v>336.1</v>
      </c>
      <c r="H10">
        <v>226.1</v>
      </c>
      <c r="I10">
        <v>318.5</v>
      </c>
      <c r="J10">
        <v>32</v>
      </c>
      <c r="K10">
        <v>559.9</v>
      </c>
      <c r="L10">
        <v>1227</v>
      </c>
      <c r="M10">
        <v>755.9</v>
      </c>
      <c r="N10">
        <v>385.4</v>
      </c>
      <c r="O10">
        <v>3704.5</v>
      </c>
      <c r="P10">
        <v>4850.3999999999996</v>
      </c>
      <c r="Q10">
        <v>2843</v>
      </c>
      <c r="R10">
        <v>536.5</v>
      </c>
      <c r="S10">
        <v>645.79999999999995</v>
      </c>
      <c r="T10">
        <v>3973.6</v>
      </c>
      <c r="U10">
        <v>2084.3000000000002</v>
      </c>
      <c r="V10">
        <v>347.5</v>
      </c>
      <c r="W10">
        <v>43</v>
      </c>
      <c r="X10">
        <v>123.5</v>
      </c>
      <c r="Y10">
        <v>34.200000000000003</v>
      </c>
      <c r="Z10">
        <v>32.9</v>
      </c>
      <c r="AA10">
        <v>33.299999999999997</v>
      </c>
      <c r="AB10">
        <v>35.700000000000003</v>
      </c>
      <c r="AC10">
        <v>225.4</v>
      </c>
      <c r="AD10">
        <v>102.6</v>
      </c>
      <c r="AE10">
        <v>67.8</v>
      </c>
      <c r="AF10">
        <v>368.6</v>
      </c>
      <c r="AG10">
        <v>277.39999999999998</v>
      </c>
      <c r="AH10">
        <v>40.299999999999997</v>
      </c>
      <c r="AI10">
        <v>67</v>
      </c>
      <c r="AJ10">
        <v>150.4</v>
      </c>
      <c r="AK10">
        <v>105.5</v>
      </c>
      <c r="AL10">
        <v>223.3</v>
      </c>
      <c r="AM10" s="8">
        <v>26415.4</v>
      </c>
      <c r="AP10" t="s">
        <v>60</v>
      </c>
      <c r="AQ10" t="s">
        <v>61</v>
      </c>
      <c r="AR10">
        <v>22838.12</v>
      </c>
      <c r="AS10">
        <v>27458.7</v>
      </c>
      <c r="AU10">
        <v>1416.04</v>
      </c>
      <c r="AW10">
        <v>1416.04</v>
      </c>
      <c r="AX10">
        <v>3048.19</v>
      </c>
      <c r="AY10">
        <v>54761.05</v>
      </c>
    </row>
    <row r="11" spans="1:51" x14ac:dyDescent="0.25">
      <c r="A11" t="s">
        <v>76</v>
      </c>
      <c r="B11" t="s">
        <v>77</v>
      </c>
      <c r="C11">
        <v>134.1</v>
      </c>
      <c r="D11">
        <v>3.3</v>
      </c>
      <c r="E11">
        <v>37.4</v>
      </c>
      <c r="F11">
        <v>22.8</v>
      </c>
      <c r="G11">
        <v>29.2</v>
      </c>
      <c r="H11">
        <v>26.1</v>
      </c>
      <c r="I11">
        <v>30.1</v>
      </c>
      <c r="J11">
        <v>0.6</v>
      </c>
      <c r="K11">
        <v>33.6</v>
      </c>
      <c r="L11">
        <v>87.9</v>
      </c>
      <c r="M11">
        <v>29</v>
      </c>
      <c r="N11">
        <v>12.7</v>
      </c>
      <c r="O11">
        <v>628.5</v>
      </c>
      <c r="P11">
        <v>10847.4</v>
      </c>
      <c r="Q11">
        <v>290.5</v>
      </c>
      <c r="R11">
        <v>17.899999999999999</v>
      </c>
      <c r="S11">
        <v>118.9</v>
      </c>
      <c r="T11">
        <v>69.5</v>
      </c>
      <c r="U11">
        <v>2300.9</v>
      </c>
      <c r="V11">
        <v>2273.6</v>
      </c>
      <c r="W11">
        <v>13.5</v>
      </c>
      <c r="X11">
        <v>59.5</v>
      </c>
      <c r="Y11">
        <v>13.6</v>
      </c>
      <c r="Z11">
        <v>7.7</v>
      </c>
      <c r="AA11">
        <v>27.1</v>
      </c>
      <c r="AB11">
        <v>13.6</v>
      </c>
      <c r="AC11">
        <v>40.200000000000003</v>
      </c>
      <c r="AD11">
        <v>288.5</v>
      </c>
      <c r="AE11">
        <v>20.9</v>
      </c>
      <c r="AF11">
        <v>162.69999999999999</v>
      </c>
      <c r="AG11">
        <v>1288.9000000000001</v>
      </c>
      <c r="AH11">
        <v>16.2</v>
      </c>
      <c r="AI11">
        <v>61.4</v>
      </c>
      <c r="AJ11">
        <v>89.4</v>
      </c>
      <c r="AK11">
        <v>63.7</v>
      </c>
      <c r="AL11">
        <v>99.7</v>
      </c>
      <c r="AM11" s="8">
        <v>19260.599999999999</v>
      </c>
      <c r="AP11" t="s">
        <v>62</v>
      </c>
      <c r="AQ11" t="s">
        <v>63</v>
      </c>
      <c r="AR11">
        <v>44544.27</v>
      </c>
      <c r="AS11">
        <v>12229.73</v>
      </c>
      <c r="AU11">
        <v>-706.54</v>
      </c>
      <c r="AW11">
        <v>-706.54</v>
      </c>
      <c r="AX11">
        <v>24136</v>
      </c>
      <c r="AY11">
        <v>80203.460000000006</v>
      </c>
    </row>
    <row r="12" spans="1:51" x14ac:dyDescent="0.25">
      <c r="A12" t="s">
        <v>56</v>
      </c>
      <c r="B12" t="s">
        <v>57</v>
      </c>
      <c r="C12">
        <v>121.9</v>
      </c>
      <c r="D12">
        <v>6.4</v>
      </c>
      <c r="E12">
        <v>169</v>
      </c>
      <c r="F12">
        <v>12048.7</v>
      </c>
      <c r="G12">
        <v>1001</v>
      </c>
      <c r="H12">
        <v>13.9</v>
      </c>
      <c r="I12">
        <v>194.3</v>
      </c>
      <c r="J12">
        <v>53.2</v>
      </c>
      <c r="K12">
        <v>270.89999999999998</v>
      </c>
      <c r="L12">
        <v>107.6</v>
      </c>
      <c r="M12">
        <v>132.6</v>
      </c>
      <c r="N12">
        <v>55.2</v>
      </c>
      <c r="O12">
        <v>133.69999999999999</v>
      </c>
      <c r="P12">
        <v>724</v>
      </c>
      <c r="Q12">
        <v>576.1</v>
      </c>
      <c r="R12">
        <v>11</v>
      </c>
      <c r="S12">
        <v>49.1</v>
      </c>
      <c r="T12">
        <v>561.6</v>
      </c>
      <c r="U12">
        <v>1348.8</v>
      </c>
      <c r="V12">
        <v>83.9</v>
      </c>
      <c r="W12">
        <v>101.4</v>
      </c>
      <c r="X12">
        <v>325.60000000000002</v>
      </c>
      <c r="Y12">
        <v>31.2</v>
      </c>
      <c r="Z12">
        <v>4.2</v>
      </c>
      <c r="AA12">
        <v>53.1</v>
      </c>
      <c r="AB12">
        <v>155.69999999999999</v>
      </c>
      <c r="AC12">
        <v>50.1</v>
      </c>
      <c r="AD12">
        <v>22.9</v>
      </c>
      <c r="AE12">
        <v>37.9</v>
      </c>
      <c r="AF12">
        <v>87.8</v>
      </c>
      <c r="AG12">
        <v>410.7</v>
      </c>
      <c r="AH12">
        <v>110.9</v>
      </c>
      <c r="AI12">
        <v>238.3</v>
      </c>
      <c r="AJ12">
        <v>96.3</v>
      </c>
      <c r="AK12">
        <v>190</v>
      </c>
      <c r="AL12">
        <v>110</v>
      </c>
      <c r="AM12" s="8">
        <v>19689</v>
      </c>
      <c r="AP12" t="s">
        <v>64</v>
      </c>
      <c r="AQ12" t="s">
        <v>65</v>
      </c>
      <c r="AR12">
        <v>7486.6</v>
      </c>
      <c r="AS12">
        <v>19340.66</v>
      </c>
      <c r="AU12">
        <v>544.79</v>
      </c>
      <c r="AW12">
        <v>544.79</v>
      </c>
      <c r="AX12">
        <v>5816.66</v>
      </c>
      <c r="AY12">
        <v>33188.720000000001</v>
      </c>
    </row>
    <row r="13" spans="1:51" x14ac:dyDescent="0.25">
      <c r="A13" t="s">
        <v>58</v>
      </c>
      <c r="B13" t="s">
        <v>59</v>
      </c>
      <c r="C13">
        <v>602</v>
      </c>
      <c r="D13">
        <v>102.5</v>
      </c>
      <c r="E13">
        <v>1829.4</v>
      </c>
      <c r="F13">
        <v>662.9</v>
      </c>
      <c r="G13">
        <v>10796.6</v>
      </c>
      <c r="H13">
        <v>22.2</v>
      </c>
      <c r="I13">
        <v>745.1</v>
      </c>
      <c r="J13">
        <v>357.5</v>
      </c>
      <c r="K13">
        <v>1014</v>
      </c>
      <c r="L13">
        <v>263</v>
      </c>
      <c r="M13">
        <v>261.60000000000002</v>
      </c>
      <c r="N13">
        <v>160.69999999999999</v>
      </c>
      <c r="O13">
        <v>239.3</v>
      </c>
      <c r="P13">
        <v>787</v>
      </c>
      <c r="Q13">
        <v>1397.3</v>
      </c>
      <c r="R13">
        <v>27.6</v>
      </c>
      <c r="S13">
        <v>313.89999999999998</v>
      </c>
      <c r="T13">
        <v>3911.4</v>
      </c>
      <c r="U13">
        <v>2919.6</v>
      </c>
      <c r="V13">
        <v>270</v>
      </c>
      <c r="W13">
        <v>112.6</v>
      </c>
      <c r="X13">
        <v>6074.5</v>
      </c>
      <c r="Y13">
        <v>182.3</v>
      </c>
      <c r="Z13">
        <v>143.80000000000001</v>
      </c>
      <c r="AA13">
        <v>1170.5</v>
      </c>
      <c r="AB13">
        <v>841.8</v>
      </c>
      <c r="AC13">
        <v>1616</v>
      </c>
      <c r="AD13">
        <v>413.3</v>
      </c>
      <c r="AE13">
        <v>185.1</v>
      </c>
      <c r="AF13">
        <v>1222.3</v>
      </c>
      <c r="AG13">
        <v>1144.4000000000001</v>
      </c>
      <c r="AH13">
        <v>532.79999999999995</v>
      </c>
      <c r="AI13">
        <v>126.2</v>
      </c>
      <c r="AJ13">
        <v>373.6</v>
      </c>
      <c r="AK13">
        <v>546</v>
      </c>
      <c r="AL13">
        <v>263.2</v>
      </c>
      <c r="AM13" s="8">
        <v>41632</v>
      </c>
      <c r="AP13" t="s">
        <v>66</v>
      </c>
      <c r="AQ13" t="s">
        <v>67</v>
      </c>
      <c r="AR13">
        <v>47387.73</v>
      </c>
      <c r="AS13">
        <v>6940.54</v>
      </c>
      <c r="AU13">
        <v>135.41</v>
      </c>
      <c r="AW13">
        <v>135.41</v>
      </c>
      <c r="AX13">
        <v>11217.07</v>
      </c>
      <c r="AY13">
        <v>65680.75</v>
      </c>
    </row>
    <row r="14" spans="1:51" x14ac:dyDescent="0.25">
      <c r="A14" t="s">
        <v>62</v>
      </c>
      <c r="B14" t="s">
        <v>63</v>
      </c>
      <c r="C14">
        <v>6835.3</v>
      </c>
      <c r="D14">
        <v>143.69999999999999</v>
      </c>
      <c r="E14">
        <v>1097.3</v>
      </c>
      <c r="F14">
        <v>1960.8</v>
      </c>
      <c r="G14">
        <v>1981.9</v>
      </c>
      <c r="H14">
        <v>471.7</v>
      </c>
      <c r="I14">
        <v>11559.3</v>
      </c>
      <c r="J14">
        <v>1393.5</v>
      </c>
      <c r="K14">
        <v>6872</v>
      </c>
      <c r="L14">
        <v>1434.1</v>
      </c>
      <c r="M14">
        <v>231.7</v>
      </c>
      <c r="N14">
        <v>512.29999999999995</v>
      </c>
      <c r="O14">
        <v>562.70000000000005</v>
      </c>
      <c r="P14">
        <v>1257.0999999999999</v>
      </c>
      <c r="Q14">
        <v>875.8</v>
      </c>
      <c r="R14">
        <v>760.1</v>
      </c>
      <c r="S14">
        <v>145.80000000000001</v>
      </c>
      <c r="T14">
        <v>1998.8</v>
      </c>
      <c r="U14">
        <v>1016.2</v>
      </c>
      <c r="V14">
        <v>117</v>
      </c>
      <c r="W14">
        <v>119.1</v>
      </c>
      <c r="X14">
        <v>448.3</v>
      </c>
      <c r="Y14">
        <v>18.5</v>
      </c>
      <c r="Z14">
        <v>55.2</v>
      </c>
      <c r="AA14">
        <v>27.2</v>
      </c>
      <c r="AB14">
        <v>715.5</v>
      </c>
      <c r="AC14">
        <v>144.1</v>
      </c>
      <c r="AD14">
        <v>302.89999999999998</v>
      </c>
      <c r="AE14">
        <v>125.2</v>
      </c>
      <c r="AF14">
        <v>284.8</v>
      </c>
      <c r="AG14">
        <v>196.8</v>
      </c>
      <c r="AH14">
        <v>150.19999999999999</v>
      </c>
      <c r="AI14">
        <v>348.3</v>
      </c>
      <c r="AJ14">
        <v>67.5</v>
      </c>
      <c r="AK14">
        <v>162.4</v>
      </c>
      <c r="AL14">
        <v>150.9</v>
      </c>
      <c r="AM14" s="8">
        <v>44544</v>
      </c>
      <c r="AP14" t="s">
        <v>68</v>
      </c>
      <c r="AQ14" t="s">
        <v>69</v>
      </c>
      <c r="AR14">
        <v>62439.74</v>
      </c>
      <c r="AS14">
        <v>3185.81</v>
      </c>
      <c r="AT14">
        <v>3233.38</v>
      </c>
      <c r="AU14">
        <v>188.26</v>
      </c>
      <c r="AV14">
        <v>217.91</v>
      </c>
      <c r="AW14">
        <v>3639.55</v>
      </c>
      <c r="AX14">
        <v>18479.28</v>
      </c>
      <c r="AY14">
        <v>87744.39</v>
      </c>
    </row>
    <row r="15" spans="1:51" x14ac:dyDescent="0.25">
      <c r="A15" t="s">
        <v>64</v>
      </c>
      <c r="B15" t="s">
        <v>65</v>
      </c>
      <c r="C15">
        <v>942.1</v>
      </c>
      <c r="E15">
        <v>134.1</v>
      </c>
      <c r="F15">
        <v>10.199999999999999</v>
      </c>
      <c r="G15">
        <v>2</v>
      </c>
      <c r="H15">
        <v>1.5</v>
      </c>
      <c r="I15">
        <v>312.7</v>
      </c>
      <c r="J15">
        <v>2173.6</v>
      </c>
      <c r="K15">
        <v>10.6</v>
      </c>
      <c r="L15">
        <v>1.6</v>
      </c>
      <c r="M15">
        <v>1.5</v>
      </c>
      <c r="N15">
        <v>0.9</v>
      </c>
      <c r="O15">
        <v>1.5</v>
      </c>
      <c r="P15">
        <v>2.2000000000000002</v>
      </c>
      <c r="Q15">
        <v>23.3</v>
      </c>
      <c r="R15">
        <v>1.5</v>
      </c>
      <c r="S15">
        <v>3</v>
      </c>
      <c r="T15">
        <v>3.4</v>
      </c>
      <c r="U15">
        <v>24.1</v>
      </c>
      <c r="V15">
        <v>8.5</v>
      </c>
      <c r="W15">
        <v>1</v>
      </c>
      <c r="X15">
        <v>0.4</v>
      </c>
      <c r="Y15">
        <v>0.5</v>
      </c>
      <c r="Z15">
        <v>2.2000000000000002</v>
      </c>
      <c r="AA15">
        <v>14.6</v>
      </c>
      <c r="AB15">
        <v>0.6</v>
      </c>
      <c r="AC15">
        <v>12.4</v>
      </c>
      <c r="AD15">
        <v>17.100000000000001</v>
      </c>
      <c r="AE15">
        <v>271.3</v>
      </c>
      <c r="AF15">
        <v>54.5</v>
      </c>
      <c r="AG15">
        <v>10</v>
      </c>
      <c r="AH15">
        <v>11.4</v>
      </c>
      <c r="AI15">
        <v>3105.1</v>
      </c>
      <c r="AJ15">
        <v>310.60000000000002</v>
      </c>
      <c r="AK15">
        <v>4.5999999999999996</v>
      </c>
      <c r="AL15">
        <v>12.2</v>
      </c>
      <c r="AM15" s="8">
        <v>7486.8</v>
      </c>
      <c r="AP15" t="s">
        <v>70</v>
      </c>
      <c r="AQ15" t="s">
        <v>71</v>
      </c>
      <c r="AR15">
        <v>29462.37</v>
      </c>
      <c r="AS15">
        <v>10784.27</v>
      </c>
      <c r="AT15">
        <v>6890.88</v>
      </c>
      <c r="AU15">
        <v>285.67</v>
      </c>
      <c r="AW15">
        <v>7176.55</v>
      </c>
      <c r="AX15">
        <v>19166.39</v>
      </c>
      <c r="AY15">
        <v>66589.570000000007</v>
      </c>
    </row>
    <row r="16" spans="1:51" x14ac:dyDescent="0.25">
      <c r="A16" t="s">
        <v>66</v>
      </c>
      <c r="B16" t="s">
        <v>67</v>
      </c>
      <c r="C16">
        <v>727.5</v>
      </c>
      <c r="D16">
        <v>421.4</v>
      </c>
      <c r="E16">
        <v>2370.6</v>
      </c>
      <c r="F16">
        <v>727.4</v>
      </c>
      <c r="G16">
        <v>696</v>
      </c>
      <c r="H16">
        <v>475.5</v>
      </c>
      <c r="I16">
        <v>1528.4</v>
      </c>
      <c r="J16">
        <v>298.89999999999998</v>
      </c>
      <c r="K16">
        <v>6047</v>
      </c>
      <c r="L16">
        <v>1126.3</v>
      </c>
      <c r="M16">
        <v>1344.2</v>
      </c>
      <c r="N16">
        <v>987.8</v>
      </c>
      <c r="O16">
        <v>1472.7</v>
      </c>
      <c r="P16">
        <v>4245.1000000000004</v>
      </c>
      <c r="Q16">
        <v>1886.2</v>
      </c>
      <c r="R16">
        <v>159.6</v>
      </c>
      <c r="S16">
        <v>324.10000000000002</v>
      </c>
      <c r="T16">
        <v>15993.5</v>
      </c>
      <c r="U16">
        <v>3125.5</v>
      </c>
      <c r="V16">
        <v>503.1</v>
      </c>
      <c r="W16">
        <v>72.7</v>
      </c>
      <c r="X16">
        <v>304</v>
      </c>
      <c r="Y16">
        <v>80.599999999999994</v>
      </c>
      <c r="Z16">
        <v>48.3</v>
      </c>
      <c r="AA16">
        <v>67.400000000000006</v>
      </c>
      <c r="AB16">
        <v>257.10000000000002</v>
      </c>
      <c r="AC16">
        <v>356.3</v>
      </c>
      <c r="AD16">
        <v>204.3</v>
      </c>
      <c r="AE16">
        <v>157.19999999999999</v>
      </c>
      <c r="AF16">
        <v>494.5</v>
      </c>
      <c r="AG16">
        <v>22.7</v>
      </c>
      <c r="AH16">
        <v>114.2</v>
      </c>
      <c r="AI16">
        <v>370</v>
      </c>
      <c r="AJ16">
        <v>85</v>
      </c>
      <c r="AK16">
        <v>72.400000000000006</v>
      </c>
      <c r="AL16">
        <v>220.3</v>
      </c>
      <c r="AM16" s="8">
        <v>47387.8</v>
      </c>
      <c r="AP16" t="s">
        <v>72</v>
      </c>
      <c r="AQ16" t="s">
        <v>73</v>
      </c>
      <c r="AR16">
        <v>14639.88</v>
      </c>
      <c r="AS16">
        <v>7617.64</v>
      </c>
      <c r="AT16">
        <v>3258.12</v>
      </c>
      <c r="AU16">
        <v>-115.91</v>
      </c>
      <c r="AW16">
        <v>3142.21</v>
      </c>
      <c r="AX16">
        <v>9965.44</v>
      </c>
      <c r="AY16">
        <v>35365.18</v>
      </c>
    </row>
    <row r="17" spans="1:51" x14ac:dyDescent="0.25">
      <c r="A17" t="s">
        <v>68</v>
      </c>
      <c r="B17" t="s">
        <v>69</v>
      </c>
      <c r="C17">
        <v>428.8</v>
      </c>
      <c r="D17">
        <v>142.19999999999999</v>
      </c>
      <c r="E17">
        <v>911</v>
      </c>
      <c r="F17">
        <v>466.3</v>
      </c>
      <c r="G17">
        <v>628.5</v>
      </c>
      <c r="H17">
        <v>481.9</v>
      </c>
      <c r="I17">
        <v>952.5</v>
      </c>
      <c r="J17">
        <v>179</v>
      </c>
      <c r="K17">
        <v>1179.3</v>
      </c>
      <c r="L17">
        <v>18192.099999999999</v>
      </c>
      <c r="M17">
        <v>1782.2</v>
      </c>
      <c r="N17">
        <v>2595.5</v>
      </c>
      <c r="O17">
        <v>5489.8</v>
      </c>
      <c r="P17">
        <v>8330.5</v>
      </c>
      <c r="Q17">
        <v>4331.8</v>
      </c>
      <c r="R17">
        <v>205.6</v>
      </c>
      <c r="S17">
        <v>1374.4</v>
      </c>
      <c r="T17">
        <v>11317.2</v>
      </c>
      <c r="U17">
        <v>695.5</v>
      </c>
      <c r="V17">
        <v>226.8</v>
      </c>
      <c r="W17">
        <v>60.5</v>
      </c>
      <c r="X17">
        <v>106.1</v>
      </c>
      <c r="Y17">
        <v>52.5</v>
      </c>
      <c r="Z17">
        <v>38.6</v>
      </c>
      <c r="AA17">
        <v>4.3</v>
      </c>
      <c r="AB17">
        <v>413.7</v>
      </c>
      <c r="AC17">
        <v>118.1</v>
      </c>
      <c r="AD17">
        <v>51.4</v>
      </c>
      <c r="AE17">
        <v>51.7</v>
      </c>
      <c r="AF17">
        <v>481.3</v>
      </c>
      <c r="AG17">
        <v>538.6</v>
      </c>
      <c r="AH17">
        <v>13.2</v>
      </c>
      <c r="AI17">
        <v>132.80000000000001</v>
      </c>
      <c r="AJ17">
        <v>101.6</v>
      </c>
      <c r="AK17">
        <v>58.2</v>
      </c>
      <c r="AL17">
        <v>306.2</v>
      </c>
      <c r="AM17" s="8">
        <v>62439.7</v>
      </c>
      <c r="AP17" t="s">
        <v>74</v>
      </c>
      <c r="AQ17" t="s">
        <v>75</v>
      </c>
      <c r="AR17">
        <v>26415.38</v>
      </c>
      <c r="AS17">
        <v>1124.57</v>
      </c>
      <c r="AT17">
        <v>16505.5</v>
      </c>
      <c r="AU17">
        <v>287.39</v>
      </c>
      <c r="AW17">
        <v>16792.89</v>
      </c>
      <c r="AX17">
        <v>19601.89</v>
      </c>
      <c r="AY17">
        <v>63934.73</v>
      </c>
    </row>
    <row r="18" spans="1:51" x14ac:dyDescent="0.25">
      <c r="A18" t="s">
        <v>78</v>
      </c>
      <c r="B18" t="s">
        <v>79</v>
      </c>
      <c r="C18">
        <v>1530.3</v>
      </c>
      <c r="D18">
        <v>96.6</v>
      </c>
      <c r="E18">
        <v>257</v>
      </c>
      <c r="F18">
        <v>60.1</v>
      </c>
      <c r="G18">
        <v>278.3</v>
      </c>
      <c r="H18">
        <v>52.7</v>
      </c>
      <c r="I18">
        <v>176.8</v>
      </c>
      <c r="J18">
        <v>41</v>
      </c>
      <c r="K18">
        <v>97.3</v>
      </c>
      <c r="L18">
        <v>439</v>
      </c>
      <c r="M18">
        <v>559.4</v>
      </c>
      <c r="N18">
        <v>144.4</v>
      </c>
      <c r="O18">
        <v>588.9</v>
      </c>
      <c r="P18">
        <v>2236.3000000000002</v>
      </c>
      <c r="Q18">
        <v>5468.3</v>
      </c>
      <c r="R18">
        <v>36.4</v>
      </c>
      <c r="S18">
        <v>74.7</v>
      </c>
      <c r="T18">
        <v>1503.6</v>
      </c>
      <c r="U18">
        <v>2491.9</v>
      </c>
      <c r="V18">
        <v>487</v>
      </c>
      <c r="W18">
        <v>72.900000000000006</v>
      </c>
      <c r="X18">
        <v>150.69999999999999</v>
      </c>
      <c r="Y18">
        <v>58.4</v>
      </c>
      <c r="Z18">
        <v>21.9</v>
      </c>
      <c r="AA18">
        <v>131.69999999999999</v>
      </c>
      <c r="AB18">
        <v>26.2</v>
      </c>
      <c r="AC18">
        <v>104.9</v>
      </c>
      <c r="AD18">
        <v>203.9</v>
      </c>
      <c r="AE18">
        <v>90.4</v>
      </c>
      <c r="AF18">
        <v>206.3</v>
      </c>
      <c r="AG18">
        <v>1158</v>
      </c>
      <c r="AH18">
        <v>49.7</v>
      </c>
      <c r="AI18">
        <v>1981</v>
      </c>
      <c r="AJ18">
        <v>327.60000000000002</v>
      </c>
      <c r="AK18">
        <v>590.70000000000005</v>
      </c>
      <c r="AL18">
        <v>152</v>
      </c>
      <c r="AM18" s="8">
        <v>21946.3</v>
      </c>
      <c r="AP18" t="s">
        <v>76</v>
      </c>
      <c r="AQ18" t="s">
        <v>77</v>
      </c>
      <c r="AR18">
        <v>19260.759999999998</v>
      </c>
      <c r="AS18">
        <v>42285.29</v>
      </c>
      <c r="AT18">
        <v>18150.310000000001</v>
      </c>
      <c r="AU18">
        <v>-1591.91</v>
      </c>
      <c r="AW18">
        <v>16558.400000000001</v>
      </c>
      <c r="AX18">
        <v>39104.980000000003</v>
      </c>
      <c r="AY18">
        <v>117209.43</v>
      </c>
    </row>
    <row r="19" spans="1:51" x14ac:dyDescent="0.25">
      <c r="A19" t="s">
        <v>52</v>
      </c>
      <c r="B19" t="s">
        <v>53</v>
      </c>
      <c r="C19">
        <v>82.3</v>
      </c>
      <c r="D19">
        <v>80.400000000000006</v>
      </c>
      <c r="E19">
        <v>387.2</v>
      </c>
      <c r="F19">
        <v>39.700000000000003</v>
      </c>
      <c r="G19">
        <v>92.8</v>
      </c>
      <c r="H19">
        <v>9086.5</v>
      </c>
      <c r="I19">
        <v>922.3</v>
      </c>
      <c r="J19">
        <v>13.6</v>
      </c>
      <c r="K19">
        <v>625.9</v>
      </c>
      <c r="L19">
        <v>1375.9</v>
      </c>
      <c r="M19">
        <v>19.7</v>
      </c>
      <c r="N19">
        <v>15.6</v>
      </c>
      <c r="O19">
        <v>17.899999999999999</v>
      </c>
      <c r="P19">
        <v>35</v>
      </c>
      <c r="Q19">
        <v>38.799999999999997</v>
      </c>
      <c r="R19">
        <v>4065.9</v>
      </c>
      <c r="S19">
        <v>13.2</v>
      </c>
      <c r="T19">
        <v>837</v>
      </c>
      <c r="U19">
        <v>20.6</v>
      </c>
      <c r="V19">
        <v>6.9</v>
      </c>
      <c r="W19">
        <v>36.6</v>
      </c>
      <c r="X19">
        <v>1</v>
      </c>
      <c r="Y19">
        <v>3.3</v>
      </c>
      <c r="Z19">
        <v>1</v>
      </c>
      <c r="AA19">
        <v>7.4</v>
      </c>
      <c r="AB19">
        <v>0.4</v>
      </c>
      <c r="AC19">
        <v>4.5999999999999996</v>
      </c>
      <c r="AD19">
        <v>6.7</v>
      </c>
      <c r="AE19">
        <v>2.1</v>
      </c>
      <c r="AF19">
        <v>18.7</v>
      </c>
      <c r="AG19">
        <v>45.5</v>
      </c>
      <c r="AH19">
        <v>5.8</v>
      </c>
      <c r="AI19">
        <v>10.9</v>
      </c>
      <c r="AJ19">
        <v>2.5</v>
      </c>
      <c r="AK19">
        <v>3.2</v>
      </c>
      <c r="AL19">
        <v>11.5</v>
      </c>
      <c r="AM19" s="8">
        <v>17938.400000000001</v>
      </c>
      <c r="AP19" t="s">
        <v>78</v>
      </c>
      <c r="AQ19" t="s">
        <v>79</v>
      </c>
      <c r="AR19">
        <v>21946.27</v>
      </c>
      <c r="AS19">
        <v>24549.33</v>
      </c>
      <c r="AT19">
        <v>17095.580000000002</v>
      </c>
      <c r="AU19">
        <v>-426.84</v>
      </c>
      <c r="AV19">
        <v>487.49</v>
      </c>
      <c r="AW19">
        <v>17156.23</v>
      </c>
      <c r="AX19">
        <v>7621.39</v>
      </c>
      <c r="AY19">
        <v>71273.22</v>
      </c>
    </row>
    <row r="20" spans="1:51" x14ac:dyDescent="0.25">
      <c r="A20" t="s">
        <v>80</v>
      </c>
      <c r="B20" t="s">
        <v>81</v>
      </c>
      <c r="C20">
        <v>506.7</v>
      </c>
      <c r="D20">
        <v>95.8</v>
      </c>
      <c r="E20">
        <v>1108.5999999999999</v>
      </c>
      <c r="F20">
        <v>348</v>
      </c>
      <c r="G20">
        <v>938.4</v>
      </c>
      <c r="H20">
        <v>929.5</v>
      </c>
      <c r="I20">
        <v>1764.4</v>
      </c>
      <c r="J20">
        <v>83.9</v>
      </c>
      <c r="K20">
        <v>825.4</v>
      </c>
      <c r="L20">
        <v>1881.9</v>
      </c>
      <c r="M20">
        <v>181.1</v>
      </c>
      <c r="N20">
        <v>96.8</v>
      </c>
      <c r="O20">
        <v>199.8</v>
      </c>
      <c r="P20">
        <v>438.1</v>
      </c>
      <c r="Q20">
        <v>93.5</v>
      </c>
      <c r="R20">
        <v>7661.9</v>
      </c>
      <c r="S20">
        <v>119.1</v>
      </c>
      <c r="T20">
        <v>129.6</v>
      </c>
      <c r="U20">
        <v>1473.9</v>
      </c>
      <c r="V20">
        <v>573.79999999999995</v>
      </c>
      <c r="W20">
        <v>464.6</v>
      </c>
      <c r="X20">
        <v>578.70000000000005</v>
      </c>
      <c r="Y20">
        <v>160.19999999999999</v>
      </c>
      <c r="Z20">
        <v>49</v>
      </c>
      <c r="AA20">
        <v>335.8</v>
      </c>
      <c r="AB20">
        <v>296.5</v>
      </c>
      <c r="AC20">
        <v>369.9</v>
      </c>
      <c r="AD20">
        <v>163.19999999999999</v>
      </c>
      <c r="AE20">
        <v>148.4</v>
      </c>
      <c r="AF20">
        <v>139.30000000000001</v>
      </c>
      <c r="AG20">
        <v>1574.2</v>
      </c>
      <c r="AH20">
        <v>531.5</v>
      </c>
      <c r="AI20">
        <v>397.5</v>
      </c>
      <c r="AJ20">
        <v>425.1</v>
      </c>
      <c r="AK20">
        <v>448.7</v>
      </c>
      <c r="AL20">
        <v>126.4</v>
      </c>
      <c r="AM20" s="8">
        <v>25659.200000000001</v>
      </c>
      <c r="AP20" t="s">
        <v>80</v>
      </c>
      <c r="AQ20" t="s">
        <v>81</v>
      </c>
      <c r="AR20">
        <v>25659.42</v>
      </c>
      <c r="AS20">
        <v>20424.990000000002</v>
      </c>
      <c r="AX20">
        <v>2894.24</v>
      </c>
      <c r="AY20">
        <v>48978.65</v>
      </c>
    </row>
    <row r="21" spans="1:51" x14ac:dyDescent="0.25">
      <c r="A21" t="s">
        <v>82</v>
      </c>
      <c r="B21" t="s">
        <v>83</v>
      </c>
      <c r="C21">
        <v>221.7</v>
      </c>
      <c r="D21">
        <v>46.1</v>
      </c>
      <c r="E21">
        <v>618.20000000000005</v>
      </c>
      <c r="F21">
        <v>355</v>
      </c>
      <c r="G21">
        <v>574.1</v>
      </c>
      <c r="H21">
        <v>323.39999999999998</v>
      </c>
      <c r="I21">
        <v>356.4</v>
      </c>
      <c r="J21">
        <v>74.5</v>
      </c>
      <c r="K21">
        <v>330.4</v>
      </c>
      <c r="L21">
        <v>2194.4</v>
      </c>
      <c r="M21">
        <v>101.8</v>
      </c>
      <c r="N21">
        <v>59.6</v>
      </c>
      <c r="O21">
        <v>147.4</v>
      </c>
      <c r="P21">
        <v>285.8</v>
      </c>
      <c r="Q21">
        <v>146</v>
      </c>
      <c r="R21">
        <v>95.5</v>
      </c>
      <c r="S21">
        <v>3063.8</v>
      </c>
      <c r="T21">
        <v>633.1</v>
      </c>
      <c r="U21">
        <v>803.9</v>
      </c>
      <c r="V21">
        <v>225.7</v>
      </c>
      <c r="W21">
        <v>151.4</v>
      </c>
      <c r="X21">
        <v>260.7</v>
      </c>
      <c r="Y21">
        <v>59.6</v>
      </c>
      <c r="Z21">
        <v>82.2</v>
      </c>
      <c r="AA21">
        <v>124.8</v>
      </c>
      <c r="AB21">
        <v>430.3</v>
      </c>
      <c r="AC21">
        <v>279.39999999999998</v>
      </c>
      <c r="AD21">
        <v>158.30000000000001</v>
      </c>
      <c r="AE21">
        <v>210.5</v>
      </c>
      <c r="AF21">
        <v>356.2</v>
      </c>
      <c r="AG21">
        <v>2270.8000000000002</v>
      </c>
      <c r="AH21">
        <v>272</v>
      </c>
      <c r="AI21">
        <v>348.7</v>
      </c>
      <c r="AJ21">
        <v>149.19999999999999</v>
      </c>
      <c r="AK21">
        <v>138.30000000000001</v>
      </c>
      <c r="AL21">
        <v>48.8</v>
      </c>
      <c r="AM21" s="8">
        <v>15998</v>
      </c>
      <c r="AP21" t="s">
        <v>82</v>
      </c>
      <c r="AQ21" t="s">
        <v>83</v>
      </c>
      <c r="AR21">
        <v>15997.88</v>
      </c>
      <c r="AS21">
        <v>6075.42</v>
      </c>
      <c r="AX21">
        <v>1101.4100000000001</v>
      </c>
      <c r="AY21">
        <v>23174.720000000001</v>
      </c>
    </row>
    <row r="22" spans="1:51" x14ac:dyDescent="0.25">
      <c r="A22" t="s">
        <v>84</v>
      </c>
      <c r="B22" t="s">
        <v>85</v>
      </c>
      <c r="C22">
        <v>315.3</v>
      </c>
      <c r="D22">
        <v>58.8</v>
      </c>
      <c r="E22">
        <v>99.5</v>
      </c>
      <c r="F22">
        <v>64.7</v>
      </c>
      <c r="G22">
        <v>81.900000000000006</v>
      </c>
      <c r="H22">
        <v>214.5</v>
      </c>
      <c r="I22">
        <v>55</v>
      </c>
      <c r="J22">
        <v>8.4</v>
      </c>
      <c r="K22">
        <v>85.5</v>
      </c>
      <c r="L22">
        <v>187.7</v>
      </c>
      <c r="M22">
        <v>76.5</v>
      </c>
      <c r="N22">
        <v>50.2</v>
      </c>
      <c r="O22">
        <v>418</v>
      </c>
      <c r="P22">
        <v>206.1</v>
      </c>
      <c r="Q22">
        <v>142</v>
      </c>
      <c r="R22">
        <v>439.2</v>
      </c>
      <c r="S22">
        <v>247.6</v>
      </c>
      <c r="T22">
        <v>18119.099999999999</v>
      </c>
      <c r="U22">
        <v>227.4</v>
      </c>
      <c r="V22">
        <v>348.4</v>
      </c>
      <c r="W22">
        <v>23.6</v>
      </c>
      <c r="X22">
        <v>182.6</v>
      </c>
      <c r="Y22">
        <v>189.8</v>
      </c>
      <c r="Z22">
        <v>31.9</v>
      </c>
      <c r="AA22">
        <v>816.4</v>
      </c>
      <c r="AB22">
        <v>2741.7</v>
      </c>
      <c r="AC22">
        <v>121.2</v>
      </c>
      <c r="AD22">
        <v>635.20000000000005</v>
      </c>
      <c r="AE22">
        <v>50.6</v>
      </c>
      <c r="AF22">
        <v>352.3</v>
      </c>
      <c r="AG22">
        <v>3368.9</v>
      </c>
      <c r="AH22">
        <v>581.9</v>
      </c>
      <c r="AI22">
        <v>277.3</v>
      </c>
      <c r="AJ22">
        <v>490.3</v>
      </c>
      <c r="AK22">
        <v>377.5</v>
      </c>
      <c r="AL22">
        <v>66.8</v>
      </c>
      <c r="AM22" s="8">
        <v>31753.8</v>
      </c>
      <c r="AP22" t="s">
        <v>84</v>
      </c>
      <c r="AQ22" t="s">
        <v>85</v>
      </c>
      <c r="AR22">
        <v>31754.26</v>
      </c>
      <c r="AS22">
        <v>9343.9500000000007</v>
      </c>
      <c r="AT22">
        <v>113051.23</v>
      </c>
      <c r="AU22">
        <v>214.82</v>
      </c>
      <c r="AW22">
        <v>113266.05</v>
      </c>
      <c r="AY22">
        <v>154364.26</v>
      </c>
    </row>
    <row r="23" spans="1:51" x14ac:dyDescent="0.25">
      <c r="A23" t="s">
        <v>86</v>
      </c>
      <c r="B23" t="s">
        <v>87</v>
      </c>
      <c r="C23">
        <v>216.6</v>
      </c>
      <c r="D23">
        <v>79.400000000000006</v>
      </c>
      <c r="E23">
        <v>624.79999999999995</v>
      </c>
      <c r="F23">
        <v>167.6</v>
      </c>
      <c r="G23">
        <v>258.89999999999998</v>
      </c>
      <c r="H23">
        <v>208.1</v>
      </c>
      <c r="I23">
        <v>237.5</v>
      </c>
      <c r="J23">
        <v>161.69999999999999</v>
      </c>
      <c r="K23">
        <v>448.4</v>
      </c>
      <c r="L23">
        <v>483.2</v>
      </c>
      <c r="M23">
        <v>166.3</v>
      </c>
      <c r="N23">
        <v>89.4</v>
      </c>
      <c r="O23">
        <v>271.60000000000002</v>
      </c>
      <c r="P23">
        <v>464.9</v>
      </c>
      <c r="Q23">
        <v>271.2</v>
      </c>
      <c r="R23">
        <v>81.2</v>
      </c>
      <c r="S23">
        <v>137.5</v>
      </c>
      <c r="T23">
        <v>431.1</v>
      </c>
      <c r="U23">
        <v>10600.1</v>
      </c>
      <c r="V23">
        <v>1380.6</v>
      </c>
      <c r="W23">
        <v>112.2</v>
      </c>
      <c r="X23">
        <v>297.10000000000002</v>
      </c>
      <c r="Y23">
        <v>59</v>
      </c>
      <c r="Z23">
        <v>142.9</v>
      </c>
      <c r="AA23">
        <v>218.8</v>
      </c>
      <c r="AB23">
        <v>240.8</v>
      </c>
      <c r="AC23">
        <v>483.7</v>
      </c>
      <c r="AD23">
        <v>97.2</v>
      </c>
      <c r="AE23">
        <v>141</v>
      </c>
      <c r="AF23">
        <v>346.7</v>
      </c>
      <c r="AG23">
        <v>194.9</v>
      </c>
      <c r="AH23">
        <v>33.700000000000003</v>
      </c>
      <c r="AI23">
        <v>64.400000000000006</v>
      </c>
      <c r="AJ23">
        <v>77.900000000000006</v>
      </c>
      <c r="AK23">
        <v>166.2</v>
      </c>
      <c r="AL23">
        <v>55.8</v>
      </c>
      <c r="AM23" s="8">
        <v>19512.400000000001</v>
      </c>
      <c r="AP23" t="s">
        <v>86</v>
      </c>
      <c r="AQ23" t="s">
        <v>87</v>
      </c>
      <c r="AR23">
        <v>19512.2</v>
      </c>
      <c r="AS23">
        <v>8771.23</v>
      </c>
      <c r="AX23">
        <v>1759.11</v>
      </c>
      <c r="AY23">
        <v>30042.54</v>
      </c>
    </row>
    <row r="24" spans="1:51" x14ac:dyDescent="0.25">
      <c r="A24" t="s">
        <v>88</v>
      </c>
      <c r="B24" t="s">
        <v>89</v>
      </c>
      <c r="C24">
        <v>61</v>
      </c>
      <c r="D24">
        <v>103</v>
      </c>
      <c r="E24">
        <v>1425.2</v>
      </c>
      <c r="F24">
        <v>380.2</v>
      </c>
      <c r="G24">
        <v>696.5</v>
      </c>
      <c r="H24">
        <v>387.8</v>
      </c>
      <c r="I24">
        <v>636</v>
      </c>
      <c r="J24">
        <v>110.9</v>
      </c>
      <c r="K24">
        <v>656.1</v>
      </c>
      <c r="L24">
        <v>778.7</v>
      </c>
      <c r="M24">
        <v>271</v>
      </c>
      <c r="N24">
        <v>135.30000000000001</v>
      </c>
      <c r="O24">
        <v>351.2</v>
      </c>
      <c r="P24">
        <v>532.5</v>
      </c>
      <c r="Q24">
        <v>314.5</v>
      </c>
      <c r="R24">
        <v>142.30000000000001</v>
      </c>
      <c r="S24">
        <v>319.10000000000002</v>
      </c>
      <c r="T24">
        <v>1257.5</v>
      </c>
      <c r="U24">
        <v>12877.1</v>
      </c>
      <c r="V24">
        <v>17538.2</v>
      </c>
      <c r="W24">
        <v>458.3</v>
      </c>
      <c r="X24">
        <v>737.6</v>
      </c>
      <c r="Y24">
        <v>497.7</v>
      </c>
      <c r="Z24">
        <v>342.6</v>
      </c>
      <c r="AA24">
        <v>1364.3</v>
      </c>
      <c r="AB24">
        <v>377.9</v>
      </c>
      <c r="AC24">
        <v>1346.3</v>
      </c>
      <c r="AD24">
        <v>594.5</v>
      </c>
      <c r="AE24">
        <v>378.3</v>
      </c>
      <c r="AF24">
        <v>1420.3</v>
      </c>
      <c r="AG24">
        <v>3238.6</v>
      </c>
      <c r="AH24">
        <v>765.3</v>
      </c>
      <c r="AI24">
        <v>417.7</v>
      </c>
      <c r="AJ24">
        <v>380.1</v>
      </c>
      <c r="AK24">
        <v>409.2</v>
      </c>
      <c r="AL24">
        <v>319</v>
      </c>
      <c r="AM24" s="8">
        <v>52021.8</v>
      </c>
      <c r="AP24" t="s">
        <v>88</v>
      </c>
      <c r="AQ24" t="s">
        <v>89</v>
      </c>
      <c r="AR24">
        <v>52021.47</v>
      </c>
      <c r="AS24">
        <v>17577.490000000002</v>
      </c>
      <c r="AX24">
        <v>12490.15</v>
      </c>
      <c r="AY24">
        <v>82089.119999999995</v>
      </c>
    </row>
    <row r="25" spans="1:51" x14ac:dyDescent="0.25">
      <c r="A25" t="s">
        <v>90</v>
      </c>
      <c r="B25" t="s">
        <v>91</v>
      </c>
      <c r="C25">
        <v>27.7</v>
      </c>
      <c r="D25">
        <v>42.6</v>
      </c>
      <c r="E25">
        <v>211.2</v>
      </c>
      <c r="F25">
        <v>57.7</v>
      </c>
      <c r="G25">
        <v>75.099999999999994</v>
      </c>
      <c r="H25">
        <v>64.900000000000006</v>
      </c>
      <c r="I25">
        <v>83</v>
      </c>
      <c r="J25">
        <v>34.299999999999997</v>
      </c>
      <c r="K25">
        <v>107.6</v>
      </c>
      <c r="L25">
        <v>142.9</v>
      </c>
      <c r="M25">
        <v>55.4</v>
      </c>
      <c r="N25">
        <v>25.2</v>
      </c>
      <c r="O25">
        <v>78</v>
      </c>
      <c r="P25">
        <v>98.2</v>
      </c>
      <c r="Q25">
        <v>77.8</v>
      </c>
      <c r="R25">
        <v>36.1</v>
      </c>
      <c r="S25">
        <v>59.7</v>
      </c>
      <c r="T25">
        <v>245.9</v>
      </c>
      <c r="U25">
        <v>2373</v>
      </c>
      <c r="V25">
        <v>656.8</v>
      </c>
      <c r="W25">
        <v>960</v>
      </c>
      <c r="X25">
        <v>182.9</v>
      </c>
      <c r="Y25">
        <v>70.400000000000006</v>
      </c>
      <c r="Z25">
        <v>143.9</v>
      </c>
      <c r="AA25">
        <v>628</v>
      </c>
      <c r="AB25">
        <v>201.6</v>
      </c>
      <c r="AC25">
        <v>551.4</v>
      </c>
      <c r="AD25">
        <v>171.3</v>
      </c>
      <c r="AE25">
        <v>122</v>
      </c>
      <c r="AF25">
        <v>678.1</v>
      </c>
      <c r="AG25">
        <v>644</v>
      </c>
      <c r="AH25">
        <v>368.3</v>
      </c>
      <c r="AI25">
        <v>121.3</v>
      </c>
      <c r="AJ25">
        <v>1097</v>
      </c>
      <c r="AK25">
        <v>196.8</v>
      </c>
      <c r="AL25">
        <v>89.6</v>
      </c>
      <c r="AM25" s="8">
        <v>10779.7</v>
      </c>
      <c r="AP25" t="s">
        <v>90</v>
      </c>
      <c r="AQ25" t="s">
        <v>91</v>
      </c>
      <c r="AR25">
        <v>10779.63</v>
      </c>
      <c r="AS25">
        <v>40662.730000000003</v>
      </c>
      <c r="AY25">
        <v>51442.36</v>
      </c>
    </row>
    <row r="26" spans="1:51" x14ac:dyDescent="0.25">
      <c r="A26" t="s">
        <v>92</v>
      </c>
      <c r="B26" t="s">
        <v>93</v>
      </c>
      <c r="C26">
        <v>117.6</v>
      </c>
      <c r="D26">
        <v>2.2999999999999998</v>
      </c>
      <c r="E26">
        <v>171.6</v>
      </c>
      <c r="F26">
        <v>37.200000000000003</v>
      </c>
      <c r="G26">
        <v>65.7</v>
      </c>
      <c r="H26">
        <v>24.2</v>
      </c>
      <c r="I26">
        <v>74.400000000000006</v>
      </c>
      <c r="J26">
        <v>27.7</v>
      </c>
      <c r="K26">
        <v>44.4</v>
      </c>
      <c r="L26">
        <v>54</v>
      </c>
      <c r="M26">
        <v>83.3</v>
      </c>
      <c r="N26">
        <v>22.9</v>
      </c>
      <c r="O26">
        <v>44.5</v>
      </c>
      <c r="P26">
        <v>83</v>
      </c>
      <c r="Q26">
        <v>41.4</v>
      </c>
      <c r="R26">
        <v>113.9</v>
      </c>
      <c r="S26">
        <v>55</v>
      </c>
      <c r="T26">
        <v>187.9</v>
      </c>
      <c r="U26">
        <v>1366.8</v>
      </c>
      <c r="V26">
        <v>236.5</v>
      </c>
      <c r="W26">
        <v>59.2</v>
      </c>
      <c r="X26">
        <v>2205.1</v>
      </c>
      <c r="Y26">
        <v>217.6</v>
      </c>
      <c r="Z26">
        <v>554</v>
      </c>
      <c r="AA26">
        <v>2596.1</v>
      </c>
      <c r="AB26">
        <v>236.2</v>
      </c>
      <c r="AC26">
        <v>980</v>
      </c>
      <c r="AD26">
        <v>436.4</v>
      </c>
      <c r="AE26">
        <v>615.20000000000005</v>
      </c>
      <c r="AF26">
        <v>815.3</v>
      </c>
      <c r="AG26">
        <v>1054.2</v>
      </c>
      <c r="AH26">
        <v>366.7</v>
      </c>
      <c r="AI26">
        <v>143.4</v>
      </c>
      <c r="AJ26">
        <v>157.6</v>
      </c>
      <c r="AK26">
        <v>404.5</v>
      </c>
      <c r="AL26">
        <v>171</v>
      </c>
      <c r="AM26" s="8">
        <v>13866.8</v>
      </c>
      <c r="AP26" t="s">
        <v>92</v>
      </c>
      <c r="AQ26" t="s">
        <v>93</v>
      </c>
      <c r="AR26">
        <v>13866.71</v>
      </c>
      <c r="AS26">
        <v>18206.689999999999</v>
      </c>
      <c r="AT26">
        <v>5658.9</v>
      </c>
      <c r="AU26">
        <v>323.31</v>
      </c>
      <c r="AW26">
        <v>5982.21</v>
      </c>
      <c r="AX26">
        <v>1955.96</v>
      </c>
      <c r="AY26">
        <v>40011.57</v>
      </c>
    </row>
    <row r="27" spans="1:51" x14ac:dyDescent="0.25">
      <c r="A27" t="s">
        <v>94</v>
      </c>
      <c r="B27" t="s">
        <v>95</v>
      </c>
      <c r="C27">
        <v>20.8</v>
      </c>
      <c r="D27">
        <v>43.9</v>
      </c>
      <c r="E27">
        <v>194</v>
      </c>
      <c r="F27">
        <v>106.4</v>
      </c>
      <c r="G27">
        <v>94.4</v>
      </c>
      <c r="H27">
        <v>57.8</v>
      </c>
      <c r="I27">
        <v>85.2</v>
      </c>
      <c r="J27">
        <v>24</v>
      </c>
      <c r="K27">
        <v>75.400000000000006</v>
      </c>
      <c r="L27">
        <v>92.6</v>
      </c>
      <c r="M27">
        <v>54.8</v>
      </c>
      <c r="N27">
        <v>47.6</v>
      </c>
      <c r="O27">
        <v>118.5</v>
      </c>
      <c r="P27">
        <v>115.4</v>
      </c>
      <c r="Q27">
        <v>74.599999999999994</v>
      </c>
      <c r="R27">
        <v>119.8</v>
      </c>
      <c r="S27">
        <v>52</v>
      </c>
      <c r="T27">
        <v>347.9</v>
      </c>
      <c r="U27">
        <v>2974.1</v>
      </c>
      <c r="V27">
        <v>755.2</v>
      </c>
      <c r="W27">
        <v>253.2</v>
      </c>
      <c r="X27">
        <v>221.1</v>
      </c>
      <c r="Y27">
        <v>2185.1999999999998</v>
      </c>
      <c r="Z27">
        <v>402.1</v>
      </c>
      <c r="AA27">
        <v>3460.8</v>
      </c>
      <c r="AB27">
        <v>262.60000000000002</v>
      </c>
      <c r="AC27">
        <v>1002.8</v>
      </c>
      <c r="AD27">
        <v>532.5</v>
      </c>
      <c r="AE27">
        <v>186.3</v>
      </c>
      <c r="AF27">
        <v>1121.8</v>
      </c>
      <c r="AG27">
        <v>752.5</v>
      </c>
      <c r="AH27">
        <v>249.5</v>
      </c>
      <c r="AI27">
        <v>376.8</v>
      </c>
      <c r="AJ27">
        <v>72.099999999999994</v>
      </c>
      <c r="AK27">
        <v>232</v>
      </c>
      <c r="AL27">
        <v>118</v>
      </c>
      <c r="AM27" s="8">
        <v>16883.7</v>
      </c>
      <c r="AN27">
        <v>0.97333819701215385</v>
      </c>
      <c r="AP27" t="s">
        <v>94</v>
      </c>
      <c r="AQ27" t="s">
        <v>95</v>
      </c>
      <c r="AR27">
        <v>16883.53</v>
      </c>
      <c r="AS27">
        <v>11566.22</v>
      </c>
      <c r="AX27">
        <v>277.17</v>
      </c>
      <c r="AY27">
        <v>28726.92</v>
      </c>
    </row>
    <row r="28" spans="1:51" x14ac:dyDescent="0.25">
      <c r="A28" t="s">
        <v>96</v>
      </c>
      <c r="B28" t="s">
        <v>97</v>
      </c>
      <c r="C28">
        <v>0.6</v>
      </c>
      <c r="D28">
        <v>4.4000000000000004</v>
      </c>
      <c r="E28">
        <v>274.5</v>
      </c>
      <c r="F28">
        <v>83.5</v>
      </c>
      <c r="G28">
        <v>118.8</v>
      </c>
      <c r="H28">
        <v>117.8</v>
      </c>
      <c r="I28">
        <v>139.4</v>
      </c>
      <c r="J28">
        <v>43.2</v>
      </c>
      <c r="K28">
        <v>95.4</v>
      </c>
      <c r="L28">
        <v>116.5</v>
      </c>
      <c r="M28">
        <v>280.10000000000002</v>
      </c>
      <c r="N28">
        <v>46.1</v>
      </c>
      <c r="O28">
        <v>99</v>
      </c>
      <c r="P28">
        <v>109.4</v>
      </c>
      <c r="Q28">
        <v>82.2</v>
      </c>
      <c r="R28">
        <v>193.2</v>
      </c>
      <c r="S28">
        <v>83.9</v>
      </c>
      <c r="T28">
        <v>322.5</v>
      </c>
      <c r="U28">
        <v>1114.4000000000001</v>
      </c>
      <c r="V28">
        <v>318</v>
      </c>
      <c r="W28">
        <v>58.6</v>
      </c>
      <c r="X28">
        <v>273.5</v>
      </c>
      <c r="Y28">
        <v>231.1</v>
      </c>
      <c r="Z28">
        <v>1809.8</v>
      </c>
      <c r="AA28">
        <v>4019.2</v>
      </c>
      <c r="AB28">
        <v>212.2</v>
      </c>
      <c r="AC28">
        <v>530.6</v>
      </c>
      <c r="AD28">
        <v>422.2</v>
      </c>
      <c r="AE28">
        <v>141.80000000000001</v>
      </c>
      <c r="AF28">
        <v>606.79999999999995</v>
      </c>
      <c r="AG28">
        <v>757.7</v>
      </c>
      <c r="AH28">
        <v>84.3</v>
      </c>
      <c r="AI28">
        <v>129.30000000000001</v>
      </c>
      <c r="AJ28">
        <v>75.7</v>
      </c>
      <c r="AK28">
        <v>110.9</v>
      </c>
      <c r="AL28">
        <v>82.3</v>
      </c>
      <c r="AM28" s="8">
        <v>13188.9</v>
      </c>
      <c r="AN28">
        <v>0.97948410885778703</v>
      </c>
      <c r="AP28" t="s">
        <v>96</v>
      </c>
      <c r="AQ28" t="s">
        <v>97</v>
      </c>
      <c r="AR28">
        <v>13188.89</v>
      </c>
      <c r="AS28">
        <v>570.74</v>
      </c>
      <c r="AT28">
        <v>15919.99</v>
      </c>
      <c r="AU28">
        <v>69.150000000000006</v>
      </c>
      <c r="AW28">
        <v>15989.14</v>
      </c>
      <c r="AX28">
        <v>304.38</v>
      </c>
      <c r="AY28">
        <v>30053.14</v>
      </c>
    </row>
    <row r="29" spans="1:51" x14ac:dyDescent="0.25">
      <c r="A29" t="s">
        <v>98</v>
      </c>
      <c r="B29" t="s">
        <v>99</v>
      </c>
      <c r="C29">
        <v>1936.9</v>
      </c>
      <c r="D29">
        <v>196.3</v>
      </c>
      <c r="E29">
        <v>1420</v>
      </c>
      <c r="F29">
        <v>338</v>
      </c>
      <c r="G29">
        <v>409.9</v>
      </c>
      <c r="H29">
        <v>177.3</v>
      </c>
      <c r="I29">
        <v>432.3</v>
      </c>
      <c r="J29">
        <v>115.4</v>
      </c>
      <c r="K29">
        <v>332.3</v>
      </c>
      <c r="L29">
        <v>534.20000000000005</v>
      </c>
      <c r="M29">
        <v>258.60000000000002</v>
      </c>
      <c r="N29">
        <v>130.19999999999999</v>
      </c>
      <c r="O29">
        <v>272</v>
      </c>
      <c r="P29">
        <v>351.9</v>
      </c>
      <c r="Q29">
        <v>279.60000000000002</v>
      </c>
      <c r="R29">
        <v>263.5</v>
      </c>
      <c r="S29">
        <v>475.8</v>
      </c>
      <c r="T29">
        <v>2008.7</v>
      </c>
      <c r="U29">
        <v>6044.1</v>
      </c>
      <c r="V29">
        <v>3554.6</v>
      </c>
      <c r="W29">
        <v>640.9</v>
      </c>
      <c r="X29">
        <v>384.6</v>
      </c>
      <c r="Y29">
        <v>374.7</v>
      </c>
      <c r="Z29">
        <v>184.2</v>
      </c>
      <c r="AA29">
        <v>28073.200000000001</v>
      </c>
      <c r="AB29">
        <v>12782.8</v>
      </c>
      <c r="AC29">
        <v>3265.9</v>
      </c>
      <c r="AD29">
        <v>635.5</v>
      </c>
      <c r="AE29">
        <v>534.79999999999995</v>
      </c>
      <c r="AF29">
        <v>1311.1</v>
      </c>
      <c r="AG29">
        <v>3891.6</v>
      </c>
      <c r="AH29">
        <v>447</v>
      </c>
      <c r="AI29">
        <v>1449.3</v>
      </c>
      <c r="AJ29">
        <v>218.3</v>
      </c>
      <c r="AK29">
        <v>234</v>
      </c>
      <c r="AL29">
        <v>922.1</v>
      </c>
      <c r="AM29" s="8">
        <v>74881.600000000006</v>
      </c>
      <c r="AP29" t="s">
        <v>98</v>
      </c>
      <c r="AQ29" t="s">
        <v>99</v>
      </c>
      <c r="AR29">
        <v>74881.86</v>
      </c>
      <c r="AS29">
        <v>37170.15</v>
      </c>
      <c r="AX29">
        <v>6373.81</v>
      </c>
      <c r="AY29">
        <v>118425.82</v>
      </c>
    </row>
    <row r="30" spans="1:51" x14ac:dyDescent="0.25">
      <c r="A30" t="s">
        <v>100</v>
      </c>
      <c r="B30" t="s">
        <v>101</v>
      </c>
      <c r="C30">
        <v>11.7</v>
      </c>
      <c r="D30">
        <v>64.2</v>
      </c>
      <c r="E30">
        <v>334.7</v>
      </c>
      <c r="F30">
        <v>95.5</v>
      </c>
      <c r="G30">
        <v>232.6</v>
      </c>
      <c r="H30">
        <v>116.7</v>
      </c>
      <c r="I30">
        <v>209.2</v>
      </c>
      <c r="J30">
        <v>89.2</v>
      </c>
      <c r="K30">
        <v>249.1</v>
      </c>
      <c r="L30">
        <v>397</v>
      </c>
      <c r="M30">
        <v>103</v>
      </c>
      <c r="N30">
        <v>22.7</v>
      </c>
      <c r="O30">
        <v>133.4</v>
      </c>
      <c r="P30">
        <v>140.19999999999999</v>
      </c>
      <c r="Q30">
        <v>102.3</v>
      </c>
      <c r="R30">
        <v>71.7</v>
      </c>
      <c r="S30">
        <v>79</v>
      </c>
      <c r="T30">
        <v>603.20000000000005</v>
      </c>
      <c r="U30">
        <v>7070.7</v>
      </c>
      <c r="V30">
        <v>1536.3</v>
      </c>
      <c r="W30">
        <v>605.79999999999995</v>
      </c>
      <c r="X30">
        <v>298.8</v>
      </c>
      <c r="Y30">
        <v>246.4</v>
      </c>
      <c r="Z30">
        <v>498.3</v>
      </c>
      <c r="AA30">
        <v>4261.7</v>
      </c>
      <c r="AB30">
        <v>5906</v>
      </c>
      <c r="AC30">
        <v>2266.1999999999998</v>
      </c>
      <c r="AD30">
        <v>976.3</v>
      </c>
      <c r="AE30">
        <v>336</v>
      </c>
      <c r="AF30">
        <v>2515.1</v>
      </c>
      <c r="AG30">
        <v>944.2</v>
      </c>
      <c r="AH30">
        <v>237.2</v>
      </c>
      <c r="AI30">
        <v>644.9</v>
      </c>
      <c r="AJ30">
        <v>620.29999999999995</v>
      </c>
      <c r="AK30">
        <v>275</v>
      </c>
      <c r="AL30">
        <v>217.6</v>
      </c>
      <c r="AM30" s="8">
        <v>32512.2</v>
      </c>
      <c r="AP30" t="s">
        <v>100</v>
      </c>
      <c r="AQ30" t="s">
        <v>101</v>
      </c>
      <c r="AR30">
        <v>32512.28</v>
      </c>
      <c r="AS30">
        <v>121436.59</v>
      </c>
      <c r="AT30">
        <v>2887.33</v>
      </c>
      <c r="AW30">
        <v>2887.33</v>
      </c>
      <c r="AY30">
        <v>156836.21</v>
      </c>
    </row>
    <row r="31" spans="1:51" x14ac:dyDescent="0.25">
      <c r="A31" t="s">
        <v>102</v>
      </c>
      <c r="B31" t="s">
        <v>103</v>
      </c>
      <c r="C31">
        <v>754</v>
      </c>
      <c r="D31">
        <v>219.7</v>
      </c>
      <c r="E31">
        <v>2139</v>
      </c>
      <c r="F31">
        <v>367.5</v>
      </c>
      <c r="G31">
        <v>872.9</v>
      </c>
      <c r="H31">
        <v>426.6</v>
      </c>
      <c r="I31">
        <v>590.29999999999995</v>
      </c>
      <c r="J31">
        <v>341.3</v>
      </c>
      <c r="K31">
        <v>1034.9000000000001</v>
      </c>
      <c r="L31">
        <v>1224.4000000000001</v>
      </c>
      <c r="M31">
        <v>505.1</v>
      </c>
      <c r="N31">
        <v>230.8</v>
      </c>
      <c r="O31">
        <v>702.7</v>
      </c>
      <c r="P31">
        <v>917.8</v>
      </c>
      <c r="Q31">
        <v>583.70000000000005</v>
      </c>
      <c r="R31">
        <v>470.9</v>
      </c>
      <c r="S31">
        <v>512.70000000000005</v>
      </c>
      <c r="T31">
        <v>4491.8999999999996</v>
      </c>
      <c r="U31">
        <v>6561.3</v>
      </c>
      <c r="V31">
        <v>2409.4</v>
      </c>
      <c r="W31">
        <v>727.4</v>
      </c>
      <c r="X31">
        <v>924.7</v>
      </c>
      <c r="Y31">
        <v>473.2</v>
      </c>
      <c r="Z31">
        <v>669.4</v>
      </c>
      <c r="AA31">
        <v>3966.2</v>
      </c>
      <c r="AB31">
        <v>1893</v>
      </c>
      <c r="AC31">
        <v>13463.3</v>
      </c>
      <c r="AD31">
        <v>2450.3000000000002</v>
      </c>
      <c r="AE31">
        <v>586.20000000000005</v>
      </c>
      <c r="AF31">
        <v>3289</v>
      </c>
      <c r="AG31">
        <v>2193.6999999999998</v>
      </c>
      <c r="AH31">
        <v>485</v>
      </c>
      <c r="AI31">
        <v>578.20000000000005</v>
      </c>
      <c r="AJ31">
        <v>402.9</v>
      </c>
      <c r="AK31">
        <v>687</v>
      </c>
      <c r="AL31">
        <v>240.4</v>
      </c>
      <c r="AM31" s="8">
        <v>58386.8</v>
      </c>
      <c r="AN31">
        <v>0.95178979371787531</v>
      </c>
      <c r="AP31" t="s">
        <v>102</v>
      </c>
      <c r="AQ31" t="s">
        <v>103</v>
      </c>
      <c r="AR31">
        <v>58386.67</v>
      </c>
      <c r="AS31">
        <v>4997.63</v>
      </c>
      <c r="AT31">
        <v>12865.59</v>
      </c>
      <c r="AU31">
        <v>-179.47</v>
      </c>
      <c r="AW31">
        <v>12686.12</v>
      </c>
      <c r="AX31">
        <v>8223.99</v>
      </c>
      <c r="AY31">
        <v>84294.42</v>
      </c>
    </row>
    <row r="32" spans="1:51" x14ac:dyDescent="0.25">
      <c r="A32" t="s">
        <v>104</v>
      </c>
      <c r="B32" t="s">
        <v>105</v>
      </c>
      <c r="AD32">
        <v>613</v>
      </c>
      <c r="AM32" s="8">
        <v>613</v>
      </c>
      <c r="AN32">
        <v>0.86405985826828269</v>
      </c>
      <c r="AP32" t="s">
        <v>104</v>
      </c>
      <c r="AQ32" t="s">
        <v>105</v>
      </c>
      <c r="AR32">
        <v>613.01</v>
      </c>
      <c r="AS32">
        <v>6888.15</v>
      </c>
      <c r="AT32">
        <v>26662.91</v>
      </c>
      <c r="AW32">
        <v>26662.91</v>
      </c>
      <c r="AX32">
        <v>2227.64</v>
      </c>
      <c r="AY32">
        <v>36391.72</v>
      </c>
    </row>
    <row r="33" spans="1:51" x14ac:dyDescent="0.25">
      <c r="A33" t="s">
        <v>106</v>
      </c>
      <c r="B33" t="s">
        <v>107</v>
      </c>
      <c r="C33">
        <v>291.5</v>
      </c>
      <c r="D33">
        <v>17.3</v>
      </c>
      <c r="E33">
        <v>1769.1</v>
      </c>
      <c r="F33">
        <v>367.5</v>
      </c>
      <c r="G33">
        <v>293.10000000000002</v>
      </c>
      <c r="H33">
        <v>98.9</v>
      </c>
      <c r="I33">
        <v>652.70000000000005</v>
      </c>
      <c r="J33">
        <v>439.2</v>
      </c>
      <c r="K33">
        <v>110.9</v>
      </c>
      <c r="L33">
        <v>116.6</v>
      </c>
      <c r="M33">
        <v>116.5</v>
      </c>
      <c r="N33">
        <v>66.900000000000006</v>
      </c>
      <c r="O33">
        <v>63</v>
      </c>
      <c r="P33">
        <v>960.4</v>
      </c>
      <c r="Q33">
        <v>301</v>
      </c>
      <c r="R33">
        <v>67.400000000000006</v>
      </c>
      <c r="S33">
        <v>62.7</v>
      </c>
      <c r="T33">
        <v>263.7</v>
      </c>
      <c r="U33">
        <v>2380.3000000000002</v>
      </c>
      <c r="V33">
        <v>333.9</v>
      </c>
      <c r="W33">
        <v>85.5</v>
      </c>
      <c r="X33">
        <v>254.8</v>
      </c>
      <c r="Y33">
        <v>231.9</v>
      </c>
      <c r="Z33">
        <v>133.80000000000001</v>
      </c>
      <c r="AA33">
        <v>1911.9</v>
      </c>
      <c r="AB33">
        <v>82.5</v>
      </c>
      <c r="AC33">
        <v>297.39999999999998</v>
      </c>
      <c r="AD33">
        <v>232.5</v>
      </c>
      <c r="AE33">
        <v>1353.5</v>
      </c>
      <c r="AF33">
        <v>607.1</v>
      </c>
      <c r="AG33">
        <v>871</v>
      </c>
      <c r="AH33">
        <v>180.2</v>
      </c>
      <c r="AI33">
        <v>373.2</v>
      </c>
      <c r="AJ33">
        <v>170.5</v>
      </c>
      <c r="AK33">
        <v>409.6</v>
      </c>
      <c r="AL33">
        <v>77.099999999999994</v>
      </c>
      <c r="AM33" s="8">
        <v>16045.1</v>
      </c>
      <c r="AN33">
        <v>0.93210241935244698</v>
      </c>
      <c r="AP33" t="s">
        <v>106</v>
      </c>
      <c r="AQ33" t="s">
        <v>107</v>
      </c>
      <c r="AR33">
        <v>16045.08</v>
      </c>
      <c r="AS33">
        <v>2644.2</v>
      </c>
      <c r="AX33">
        <v>808.1</v>
      </c>
      <c r="AY33">
        <v>19497.38</v>
      </c>
    </row>
    <row r="34" spans="1:51" x14ac:dyDescent="0.25">
      <c r="A34" t="s">
        <v>108</v>
      </c>
      <c r="B34" t="s">
        <v>109</v>
      </c>
      <c r="C34">
        <v>404.8</v>
      </c>
      <c r="D34">
        <v>193.2</v>
      </c>
      <c r="E34">
        <v>2873</v>
      </c>
      <c r="F34">
        <v>696.9</v>
      </c>
      <c r="G34">
        <v>1183.0999999999999</v>
      </c>
      <c r="H34">
        <v>636.1</v>
      </c>
      <c r="I34">
        <v>1066.5</v>
      </c>
      <c r="J34">
        <v>424.1</v>
      </c>
      <c r="K34">
        <v>1874</v>
      </c>
      <c r="L34">
        <v>2473.9</v>
      </c>
      <c r="M34">
        <v>695.8</v>
      </c>
      <c r="N34">
        <v>495.8</v>
      </c>
      <c r="O34">
        <v>1356.8</v>
      </c>
      <c r="P34">
        <v>1781.9</v>
      </c>
      <c r="Q34">
        <v>1234.7</v>
      </c>
      <c r="R34">
        <v>759.4</v>
      </c>
      <c r="S34">
        <v>1769.6</v>
      </c>
      <c r="T34">
        <v>5862.6</v>
      </c>
      <c r="U34">
        <v>8694.9</v>
      </c>
      <c r="V34">
        <v>4612.8</v>
      </c>
      <c r="W34">
        <v>662.5</v>
      </c>
      <c r="X34">
        <v>875.5</v>
      </c>
      <c r="Y34">
        <v>629.70000000000005</v>
      </c>
      <c r="Z34">
        <v>783.6</v>
      </c>
      <c r="AA34">
        <v>7972.9</v>
      </c>
      <c r="AB34">
        <v>2971.2</v>
      </c>
      <c r="AC34">
        <v>4747.2</v>
      </c>
      <c r="AD34">
        <v>2783.4</v>
      </c>
      <c r="AE34">
        <v>2028.2</v>
      </c>
      <c r="AF34">
        <v>8509.4</v>
      </c>
      <c r="AG34">
        <v>4645.5</v>
      </c>
      <c r="AH34">
        <v>1187.5</v>
      </c>
      <c r="AI34">
        <v>1755.3</v>
      </c>
      <c r="AJ34">
        <v>877</v>
      </c>
      <c r="AK34">
        <v>923.9</v>
      </c>
      <c r="AL34">
        <v>949.5</v>
      </c>
      <c r="AM34" s="8">
        <v>81392.2</v>
      </c>
      <c r="AN34">
        <v>0.95332447275039911</v>
      </c>
      <c r="AP34" t="s">
        <v>108</v>
      </c>
      <c r="AQ34" t="s">
        <v>109</v>
      </c>
      <c r="AR34">
        <v>81391.98</v>
      </c>
      <c r="AS34">
        <v>5819.59</v>
      </c>
      <c r="AX34">
        <v>3599.94</v>
      </c>
      <c r="AY34">
        <v>90811.51</v>
      </c>
    </row>
    <row r="35" spans="1:51" x14ac:dyDescent="0.25">
      <c r="A35" t="s">
        <v>127</v>
      </c>
      <c r="B35" t="s">
        <v>128</v>
      </c>
      <c r="E35">
        <v>39.5</v>
      </c>
      <c r="F35">
        <v>10.6</v>
      </c>
      <c r="G35">
        <v>17.899999999999999</v>
      </c>
      <c r="H35">
        <v>11.5</v>
      </c>
      <c r="I35">
        <v>18.899999999999999</v>
      </c>
      <c r="J35">
        <v>8.8000000000000007</v>
      </c>
      <c r="K35">
        <v>24.8</v>
      </c>
      <c r="L35">
        <v>30.9</v>
      </c>
      <c r="M35">
        <v>10.7</v>
      </c>
      <c r="N35">
        <v>5.7</v>
      </c>
      <c r="O35">
        <v>19.100000000000001</v>
      </c>
      <c r="P35">
        <v>27.3</v>
      </c>
      <c r="Q35">
        <v>18.8</v>
      </c>
      <c r="R35">
        <v>9.6999999999999993</v>
      </c>
      <c r="S35">
        <v>14.8</v>
      </c>
      <c r="T35">
        <v>42.1</v>
      </c>
      <c r="U35">
        <v>1163.2</v>
      </c>
      <c r="V35">
        <v>140.19999999999999</v>
      </c>
      <c r="W35">
        <v>185.5</v>
      </c>
      <c r="X35">
        <v>41.1</v>
      </c>
      <c r="Y35">
        <v>18.8</v>
      </c>
      <c r="Z35">
        <v>34</v>
      </c>
      <c r="AA35">
        <v>3.4</v>
      </c>
      <c r="AB35">
        <v>56.7</v>
      </c>
      <c r="AC35">
        <v>125.9</v>
      </c>
      <c r="AD35">
        <v>50.9</v>
      </c>
      <c r="AE35">
        <v>33</v>
      </c>
      <c r="AF35">
        <v>167.2</v>
      </c>
      <c r="AG35">
        <v>196.3</v>
      </c>
      <c r="AH35">
        <v>47.9</v>
      </c>
      <c r="AI35">
        <v>29.5</v>
      </c>
      <c r="AJ35">
        <v>85.6</v>
      </c>
      <c r="AK35">
        <v>749.5</v>
      </c>
      <c r="AL35">
        <v>80.2</v>
      </c>
      <c r="AM35">
        <v>3520</v>
      </c>
    </row>
    <row r="36" spans="1:51" x14ac:dyDescent="0.25">
      <c r="A36" t="s">
        <v>129</v>
      </c>
      <c r="B36" t="s">
        <v>130</v>
      </c>
      <c r="C36">
        <v>22.9</v>
      </c>
      <c r="E36">
        <v>415.7</v>
      </c>
      <c r="F36">
        <v>29.5</v>
      </c>
      <c r="G36">
        <v>61.9</v>
      </c>
      <c r="H36">
        <v>26.7</v>
      </c>
      <c r="I36">
        <v>104.5</v>
      </c>
      <c r="J36">
        <v>35</v>
      </c>
      <c r="K36">
        <v>99.2</v>
      </c>
      <c r="L36">
        <v>85.3</v>
      </c>
      <c r="M36">
        <v>72.8</v>
      </c>
      <c r="N36">
        <v>58.6</v>
      </c>
      <c r="O36">
        <v>168.6</v>
      </c>
      <c r="P36">
        <v>646.20000000000005</v>
      </c>
      <c r="Q36">
        <v>263.8</v>
      </c>
      <c r="R36">
        <v>50.2</v>
      </c>
      <c r="S36">
        <v>43.7</v>
      </c>
      <c r="T36">
        <v>318.2</v>
      </c>
      <c r="U36">
        <v>761.5</v>
      </c>
      <c r="V36">
        <v>166.2</v>
      </c>
      <c r="W36">
        <v>43.3</v>
      </c>
      <c r="X36">
        <v>129.5</v>
      </c>
      <c r="Y36">
        <v>51.9</v>
      </c>
      <c r="Z36">
        <v>43.4</v>
      </c>
      <c r="AA36">
        <v>373.4</v>
      </c>
      <c r="AB36">
        <v>53.1</v>
      </c>
      <c r="AC36">
        <v>165.9</v>
      </c>
      <c r="AD36">
        <v>65.900000000000006</v>
      </c>
      <c r="AE36">
        <v>132.19999999999999</v>
      </c>
      <c r="AF36">
        <v>224.2</v>
      </c>
      <c r="AG36">
        <v>21.3</v>
      </c>
      <c r="AH36">
        <v>26.4</v>
      </c>
      <c r="AI36">
        <v>29</v>
      </c>
      <c r="AJ36">
        <v>36.9</v>
      </c>
      <c r="AK36">
        <v>30.4</v>
      </c>
      <c r="AL36">
        <v>447.1</v>
      </c>
      <c r="AM36">
        <v>5304.4</v>
      </c>
    </row>
    <row r="37" spans="1:51" x14ac:dyDescent="0.25">
      <c r="A37" t="s">
        <v>131</v>
      </c>
      <c r="B37" t="s">
        <v>132</v>
      </c>
      <c r="C37">
        <v>80</v>
      </c>
      <c r="D37">
        <v>17</v>
      </c>
      <c r="E37">
        <v>149.6</v>
      </c>
      <c r="F37">
        <v>67.599999999999994</v>
      </c>
      <c r="G37">
        <v>111.8</v>
      </c>
      <c r="H37">
        <v>70.400000000000006</v>
      </c>
      <c r="I37">
        <v>126.1</v>
      </c>
      <c r="J37">
        <v>42.1</v>
      </c>
      <c r="K37">
        <v>125</v>
      </c>
      <c r="L37">
        <v>147.4</v>
      </c>
      <c r="M37">
        <v>107</v>
      </c>
      <c r="N37">
        <v>56.4</v>
      </c>
      <c r="O37">
        <v>99</v>
      </c>
      <c r="P37">
        <v>175.3</v>
      </c>
      <c r="Q37">
        <v>122.7</v>
      </c>
      <c r="R37">
        <v>188.7</v>
      </c>
      <c r="S37">
        <v>44.5</v>
      </c>
      <c r="T37">
        <v>190.6</v>
      </c>
      <c r="U37">
        <v>534.6</v>
      </c>
      <c r="V37">
        <v>646.5</v>
      </c>
      <c r="W37">
        <v>42.7</v>
      </c>
      <c r="X37">
        <v>57.7</v>
      </c>
      <c r="Y37">
        <v>21.9</v>
      </c>
      <c r="Z37">
        <v>109</v>
      </c>
      <c r="AA37">
        <v>618.70000000000005</v>
      </c>
      <c r="AB37">
        <v>26.5</v>
      </c>
      <c r="AC37">
        <v>227.6</v>
      </c>
      <c r="AD37">
        <v>62.8</v>
      </c>
      <c r="AE37">
        <v>126.3</v>
      </c>
      <c r="AF37">
        <v>181.7</v>
      </c>
      <c r="AG37">
        <v>370.4</v>
      </c>
      <c r="AH37">
        <v>971</v>
      </c>
      <c r="AI37">
        <v>254.5</v>
      </c>
      <c r="AJ37">
        <v>28</v>
      </c>
      <c r="AK37">
        <v>71.5</v>
      </c>
      <c r="AL37">
        <v>18.8</v>
      </c>
      <c r="AM37">
        <v>6291.4</v>
      </c>
    </row>
    <row r="38" spans="1:51" x14ac:dyDescent="0.25">
      <c r="A38" t="s">
        <v>133</v>
      </c>
      <c r="B38" t="s">
        <v>134</v>
      </c>
      <c r="D38">
        <v>0.3</v>
      </c>
      <c r="E38">
        <v>17.100000000000001</v>
      </c>
      <c r="F38">
        <v>5.2</v>
      </c>
      <c r="G38">
        <v>3.9</v>
      </c>
      <c r="H38">
        <v>6.1</v>
      </c>
      <c r="I38">
        <v>5.8</v>
      </c>
      <c r="J38">
        <v>0.8</v>
      </c>
      <c r="K38">
        <v>4.7</v>
      </c>
      <c r="L38">
        <v>10.8</v>
      </c>
      <c r="M38">
        <v>1.8</v>
      </c>
      <c r="N38">
        <v>1.4</v>
      </c>
      <c r="O38">
        <v>4.5</v>
      </c>
      <c r="P38">
        <v>8.6999999999999993</v>
      </c>
      <c r="Q38">
        <v>4.2</v>
      </c>
      <c r="R38">
        <v>4.7</v>
      </c>
      <c r="S38">
        <v>3.2</v>
      </c>
      <c r="T38">
        <v>29</v>
      </c>
      <c r="U38">
        <v>28.4</v>
      </c>
      <c r="V38">
        <v>25.5</v>
      </c>
      <c r="W38">
        <v>14.4</v>
      </c>
      <c r="X38">
        <v>4.4000000000000004</v>
      </c>
      <c r="Y38">
        <v>7.8</v>
      </c>
      <c r="Z38">
        <v>5.6</v>
      </c>
      <c r="AA38">
        <v>135.80000000000001</v>
      </c>
      <c r="AB38">
        <v>5</v>
      </c>
      <c r="AC38">
        <v>9.1</v>
      </c>
      <c r="AD38">
        <v>22.6</v>
      </c>
      <c r="AE38">
        <v>9.1</v>
      </c>
      <c r="AF38">
        <v>38.200000000000003</v>
      </c>
      <c r="AG38">
        <v>333.6</v>
      </c>
      <c r="AH38">
        <v>5.6</v>
      </c>
      <c r="AI38">
        <v>478.4</v>
      </c>
      <c r="AJ38">
        <v>68.3</v>
      </c>
      <c r="AK38">
        <v>6.8</v>
      </c>
      <c r="AL38">
        <v>1.4</v>
      </c>
      <c r="AM38">
        <v>1312.2</v>
      </c>
    </row>
    <row r="39" spans="1:51" x14ac:dyDescent="0.25">
      <c r="A39" t="s">
        <v>135</v>
      </c>
      <c r="B39" t="s">
        <v>136</v>
      </c>
      <c r="C39">
        <v>38636.1</v>
      </c>
      <c r="D39">
        <v>2793.3</v>
      </c>
      <c r="E39">
        <v>81159</v>
      </c>
      <c r="F39">
        <v>21518</v>
      </c>
      <c r="G39">
        <v>25013.9</v>
      </c>
      <c r="H39">
        <v>16430.900000000001</v>
      </c>
      <c r="I39">
        <v>29001.5</v>
      </c>
      <c r="J39">
        <v>6907.1</v>
      </c>
      <c r="K39">
        <v>24244.5</v>
      </c>
      <c r="L39">
        <v>37401.4</v>
      </c>
      <c r="M39">
        <v>17763.900000000001</v>
      </c>
      <c r="N39">
        <v>10355.5</v>
      </c>
      <c r="O39">
        <v>20379.099999999999</v>
      </c>
      <c r="P39">
        <v>45979.3</v>
      </c>
      <c r="Q39">
        <v>24803.4</v>
      </c>
      <c r="R39">
        <v>17214.900000000001</v>
      </c>
      <c r="S39">
        <v>10754.5</v>
      </c>
      <c r="T39">
        <v>82820.7</v>
      </c>
      <c r="U39">
        <v>89228.800000000003</v>
      </c>
      <c r="V39">
        <v>47891.199999999997</v>
      </c>
      <c r="W39">
        <v>20200.099999999999</v>
      </c>
      <c r="X39">
        <v>16176.1</v>
      </c>
      <c r="Y39">
        <v>7037.2</v>
      </c>
      <c r="Z39">
        <v>7250.2</v>
      </c>
      <c r="AA39">
        <v>63070.400000000001</v>
      </c>
      <c r="AB39">
        <v>32073.1</v>
      </c>
      <c r="AC39">
        <v>34494.300000000003</v>
      </c>
      <c r="AD39">
        <v>14166.4</v>
      </c>
      <c r="AE39">
        <v>8889.4</v>
      </c>
      <c r="AF39">
        <v>28175.9</v>
      </c>
      <c r="AG39">
        <v>34666.699999999997</v>
      </c>
      <c r="AH39">
        <v>10658.1</v>
      </c>
      <c r="AI39">
        <v>16984</v>
      </c>
      <c r="AJ39">
        <v>8014.9</v>
      </c>
      <c r="AK39">
        <v>9202.9</v>
      </c>
      <c r="AL39">
        <v>7229</v>
      </c>
      <c r="AM39">
        <v>968584.8</v>
      </c>
      <c r="AN39" t="s">
        <v>110</v>
      </c>
    </row>
    <row r="40" spans="1:51" x14ac:dyDescent="0.25">
      <c r="A40" t="s">
        <v>149</v>
      </c>
    </row>
    <row r="41" spans="1:51" x14ac:dyDescent="0.25">
      <c r="A41" t="s">
        <v>152</v>
      </c>
    </row>
    <row r="43" spans="1:51" x14ac:dyDescent="0.25">
      <c r="A43" t="s">
        <v>13</v>
      </c>
      <c r="B43" t="s">
        <v>13</v>
      </c>
      <c r="C43" t="s">
        <v>14</v>
      </c>
      <c r="D43" t="s">
        <v>15</v>
      </c>
      <c r="E43" t="s">
        <v>16</v>
      </c>
      <c r="F43" t="s">
        <v>17</v>
      </c>
      <c r="G43" t="s">
        <v>18</v>
      </c>
      <c r="H43" t="s">
        <v>19</v>
      </c>
      <c r="I43" t="s">
        <v>20</v>
      </c>
      <c r="J43" t="s">
        <v>21</v>
      </c>
      <c r="K43" t="s">
        <v>22</v>
      </c>
      <c r="L43" t="s">
        <v>23</v>
      </c>
      <c r="M43" t="s">
        <v>24</v>
      </c>
      <c r="N43" t="s">
        <v>25</v>
      </c>
      <c r="O43" t="s">
        <v>26</v>
      </c>
      <c r="P43" t="s">
        <v>27</v>
      </c>
      <c r="Q43" t="s">
        <v>28</v>
      </c>
      <c r="R43" t="s">
        <v>29</v>
      </c>
      <c r="S43" t="s">
        <v>30</v>
      </c>
      <c r="T43" t="s">
        <v>31</v>
      </c>
      <c r="U43" t="s">
        <v>32</v>
      </c>
      <c r="V43" t="s">
        <v>33</v>
      </c>
      <c r="W43" t="s">
        <v>34</v>
      </c>
      <c r="X43" t="s">
        <v>35</v>
      </c>
      <c r="Y43" t="s">
        <v>36</v>
      </c>
      <c r="Z43" t="s">
        <v>37</v>
      </c>
      <c r="AA43" t="s">
        <v>38</v>
      </c>
      <c r="AB43" t="s">
        <v>39</v>
      </c>
      <c r="AC43" t="s">
        <v>40</v>
      </c>
      <c r="AD43" t="s">
        <v>41</v>
      </c>
      <c r="AE43" t="s">
        <v>42</v>
      </c>
      <c r="AF43" t="s">
        <v>43</v>
      </c>
      <c r="AG43" t="s">
        <v>44</v>
      </c>
      <c r="AH43" t="s">
        <v>45</v>
      </c>
      <c r="AI43" t="s">
        <v>46</v>
      </c>
      <c r="AJ43" t="s">
        <v>47</v>
      </c>
      <c r="AK43" t="s">
        <v>48</v>
      </c>
      <c r="AL43" t="s">
        <v>49</v>
      </c>
      <c r="AM43" t="s">
        <v>126</v>
      </c>
    </row>
    <row r="44" spans="1:51" x14ac:dyDescent="0.25">
      <c r="A44" t="s">
        <v>111</v>
      </c>
      <c r="B44" t="s">
        <v>112</v>
      </c>
      <c r="C44">
        <v>38636.01</v>
      </c>
      <c r="D44">
        <v>2793.22</v>
      </c>
      <c r="E44">
        <v>81158.63</v>
      </c>
      <c r="F44">
        <v>21518.03</v>
      </c>
      <c r="G44">
        <v>25013.89</v>
      </c>
      <c r="H44">
        <v>16430.82</v>
      </c>
      <c r="I44">
        <v>29001.24</v>
      </c>
      <c r="J44">
        <v>6907.14</v>
      </c>
      <c r="K44">
        <v>24244.33</v>
      </c>
      <c r="L44">
        <v>37401.64</v>
      </c>
      <c r="M44">
        <v>17763.72</v>
      </c>
      <c r="N44">
        <v>10355.34</v>
      </c>
      <c r="O44">
        <v>20379.27</v>
      </c>
      <c r="P44">
        <v>45979.69</v>
      </c>
      <c r="Q44">
        <v>24803.31</v>
      </c>
      <c r="R44">
        <v>17214.97</v>
      </c>
      <c r="S44">
        <v>10754.25</v>
      </c>
      <c r="T44">
        <v>82821.119999999995</v>
      </c>
      <c r="U44">
        <v>89229.14</v>
      </c>
      <c r="V44">
        <v>47891.55</v>
      </c>
      <c r="W44">
        <v>20200.13</v>
      </c>
      <c r="X44">
        <v>16176.01</v>
      </c>
      <c r="Y44">
        <v>7037</v>
      </c>
      <c r="Z44">
        <v>7250.08</v>
      </c>
      <c r="AA44">
        <v>63070.77</v>
      </c>
      <c r="AB44">
        <v>32072.880000000001</v>
      </c>
      <c r="AC44">
        <v>34494.5</v>
      </c>
      <c r="AD44">
        <v>14166.29</v>
      </c>
      <c r="AE44">
        <v>8889.3700000000008</v>
      </c>
      <c r="AF44">
        <v>28175.759999999998</v>
      </c>
      <c r="AG44">
        <v>34666.42</v>
      </c>
      <c r="AH44">
        <v>10658.04</v>
      </c>
      <c r="AI44">
        <v>16983.810000000001</v>
      </c>
      <c r="AJ44">
        <v>8015.04</v>
      </c>
      <c r="AK44">
        <v>9202.74</v>
      </c>
      <c r="AL44">
        <v>7228.99</v>
      </c>
      <c r="AM44" s="8">
        <v>968585.11</v>
      </c>
    </row>
    <row r="45" spans="1:51" x14ac:dyDescent="0.25">
      <c r="A45" t="s">
        <v>113</v>
      </c>
      <c r="B45" t="s">
        <v>114</v>
      </c>
      <c r="C45">
        <v>30003</v>
      </c>
      <c r="D45">
        <v>1831.3</v>
      </c>
      <c r="E45">
        <v>33010</v>
      </c>
      <c r="F45">
        <v>8774.5</v>
      </c>
      <c r="G45">
        <v>12522.3</v>
      </c>
      <c r="H45">
        <v>1570.7</v>
      </c>
      <c r="I45">
        <v>12640</v>
      </c>
      <c r="J45">
        <v>7572.2</v>
      </c>
      <c r="K45">
        <v>17595.7</v>
      </c>
      <c r="L45">
        <v>21402.5</v>
      </c>
      <c r="M45">
        <v>12480.1</v>
      </c>
      <c r="N45">
        <v>6893.3</v>
      </c>
      <c r="O45">
        <v>9467.4</v>
      </c>
      <c r="P45">
        <v>15237.6</v>
      </c>
      <c r="Q45">
        <v>18941.5</v>
      </c>
      <c r="R45">
        <v>24960.799999999999</v>
      </c>
      <c r="S45">
        <v>5814.3</v>
      </c>
      <c r="T45">
        <v>58328.9</v>
      </c>
      <c r="U45">
        <v>126065.9</v>
      </c>
      <c r="V45">
        <v>47263.3</v>
      </c>
      <c r="W45">
        <v>26658.1</v>
      </c>
      <c r="X45">
        <v>13319.5</v>
      </c>
      <c r="Y45">
        <v>18910.599999999999</v>
      </c>
      <c r="Z45">
        <v>20910.599999999999</v>
      </c>
      <c r="AA45">
        <v>44136.4</v>
      </c>
      <c r="AB45">
        <v>120081.4</v>
      </c>
      <c r="AC45">
        <v>33602.6</v>
      </c>
      <c r="AD45">
        <v>21692.799999999999</v>
      </c>
      <c r="AE45">
        <v>7983.9</v>
      </c>
      <c r="AF45">
        <v>53037.599999999999</v>
      </c>
      <c r="AG45">
        <v>92974.9</v>
      </c>
      <c r="AH45">
        <v>60022.6</v>
      </c>
      <c r="AI45">
        <v>60242.9</v>
      </c>
      <c r="AJ45">
        <v>23302.400000000001</v>
      </c>
      <c r="AK45">
        <v>9764.4</v>
      </c>
      <c r="AL45">
        <v>16201.7</v>
      </c>
      <c r="AM45" s="8">
        <v>1097394.3999999999</v>
      </c>
      <c r="AN45">
        <v>3350.4</v>
      </c>
    </row>
    <row r="46" spans="1:51" x14ac:dyDescent="0.25">
      <c r="A46" t="s">
        <v>115</v>
      </c>
      <c r="B46" t="s">
        <v>116</v>
      </c>
      <c r="C46">
        <v>68638.95</v>
      </c>
      <c r="D46">
        <v>4624.55</v>
      </c>
      <c r="E46">
        <v>114168.57</v>
      </c>
      <c r="F46">
        <v>30292.55</v>
      </c>
      <c r="G46">
        <v>37536.230000000003</v>
      </c>
      <c r="H46">
        <v>18001.47</v>
      </c>
      <c r="I46">
        <v>41641.269999999997</v>
      </c>
      <c r="J46">
        <v>14479.34</v>
      </c>
      <c r="K46">
        <v>41840</v>
      </c>
      <c r="L46">
        <v>58804.09</v>
      </c>
      <c r="M46">
        <v>30243.82</v>
      </c>
      <c r="N46">
        <v>17248.599999999999</v>
      </c>
      <c r="O46">
        <v>29846.63</v>
      </c>
      <c r="P46">
        <v>61217.3</v>
      </c>
      <c r="Q46">
        <v>43744.75</v>
      </c>
      <c r="R46">
        <v>42175.81</v>
      </c>
      <c r="S46">
        <v>16568.54</v>
      </c>
      <c r="T46">
        <v>141150.01</v>
      </c>
      <c r="U46">
        <v>215295.06</v>
      </c>
      <c r="V46">
        <v>95154.8</v>
      </c>
      <c r="W46">
        <v>46858.239999999998</v>
      </c>
      <c r="X46">
        <v>29495.47</v>
      </c>
      <c r="Y46">
        <v>25947.64</v>
      </c>
      <c r="Z46">
        <v>28160.66</v>
      </c>
      <c r="AA46">
        <v>107207.19</v>
      </c>
      <c r="AB46">
        <v>152154.29</v>
      </c>
      <c r="AC46">
        <v>68097.119999999995</v>
      </c>
      <c r="AD46">
        <v>35859.089999999997</v>
      </c>
      <c r="AE46">
        <v>16873.22</v>
      </c>
      <c r="AF46">
        <v>81213.320000000007</v>
      </c>
      <c r="AG46">
        <v>127641.32</v>
      </c>
      <c r="AH46">
        <v>70680.62</v>
      </c>
      <c r="AI46">
        <v>77226.67</v>
      </c>
      <c r="AJ46">
        <v>31317.39</v>
      </c>
      <c r="AK46">
        <v>18967.14</v>
      </c>
      <c r="AL46">
        <v>23430.69</v>
      </c>
      <c r="AM46" s="8">
        <v>2065979.49</v>
      </c>
      <c r="AN46">
        <v>3350.4</v>
      </c>
    </row>
  </sheetData>
  <phoneticPr fontId="0"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opLeftCell="AC1" workbookViewId="0">
      <selection activeCell="AL44" sqref="AL44"/>
    </sheetView>
  </sheetViews>
  <sheetFormatPr baseColWidth="10" defaultRowHeight="13.2" x14ac:dyDescent="0.25"/>
  <cols>
    <col min="2" max="2" width="21.109375" customWidth="1"/>
  </cols>
  <sheetData>
    <row r="1" spans="1:51" x14ac:dyDescent="0.25">
      <c r="A1" t="s">
        <v>141</v>
      </c>
      <c r="AP1" t="s">
        <v>156</v>
      </c>
    </row>
    <row r="2" spans="1:51" x14ac:dyDescent="0.25">
      <c r="A2" t="s">
        <v>146</v>
      </c>
      <c r="AP2" t="s">
        <v>161</v>
      </c>
    </row>
    <row r="4" spans="1:51" x14ac:dyDescent="0.25">
      <c r="A4" t="s">
        <v>13</v>
      </c>
      <c r="B4" t="s">
        <v>13</v>
      </c>
      <c r="C4" t="s">
        <v>14</v>
      </c>
      <c r="D4" t="s">
        <v>15</v>
      </c>
      <c r="E4" t="s">
        <v>16</v>
      </c>
      <c r="F4" t="s">
        <v>17</v>
      </c>
      <c r="G4" t="s">
        <v>18</v>
      </c>
      <c r="H4" t="s">
        <v>19</v>
      </c>
      <c r="I4" t="s">
        <v>20</v>
      </c>
      <c r="J4" t="s">
        <v>21</v>
      </c>
      <c r="K4" t="s">
        <v>22</v>
      </c>
      <c r="L4" t="s">
        <v>23</v>
      </c>
      <c r="M4" t="s">
        <v>24</v>
      </c>
      <c r="N4" t="s">
        <v>25</v>
      </c>
      <c r="O4" t="s">
        <v>26</v>
      </c>
      <c r="P4" t="s">
        <v>27</v>
      </c>
      <c r="Q4" t="s">
        <v>28</v>
      </c>
      <c r="R4" t="s">
        <v>29</v>
      </c>
      <c r="S4" t="s">
        <v>30</v>
      </c>
      <c r="T4" t="s">
        <v>31</v>
      </c>
      <c r="U4" t="s">
        <v>32</v>
      </c>
      <c r="V4" t="s">
        <v>33</v>
      </c>
      <c r="W4" t="s">
        <v>34</v>
      </c>
      <c r="X4" t="s">
        <v>35</v>
      </c>
      <c r="Y4" t="s">
        <v>36</v>
      </c>
      <c r="Z4" t="s">
        <v>37</v>
      </c>
      <c r="AA4" t="s">
        <v>38</v>
      </c>
      <c r="AB4" t="s">
        <v>39</v>
      </c>
      <c r="AC4" t="s">
        <v>40</v>
      </c>
      <c r="AD4" t="s">
        <v>41</v>
      </c>
      <c r="AE4" t="s">
        <v>42</v>
      </c>
      <c r="AF4" t="s">
        <v>43</v>
      </c>
      <c r="AG4" t="s">
        <v>44</v>
      </c>
      <c r="AH4" t="s">
        <v>45</v>
      </c>
      <c r="AI4" t="s">
        <v>46</v>
      </c>
      <c r="AJ4" t="s">
        <v>47</v>
      </c>
      <c r="AK4" t="s">
        <v>48</v>
      </c>
      <c r="AL4" t="s">
        <v>49</v>
      </c>
      <c r="AM4" t="s">
        <v>126</v>
      </c>
      <c r="AP4" t="s">
        <v>13</v>
      </c>
      <c r="AQ4" t="s">
        <v>13</v>
      </c>
      <c r="AR4" t="s">
        <v>111</v>
      </c>
      <c r="AS4" t="s">
        <v>118</v>
      </c>
      <c r="AT4" t="s">
        <v>119</v>
      </c>
      <c r="AU4" t="s">
        <v>120</v>
      </c>
      <c r="AV4" t="s">
        <v>121</v>
      </c>
      <c r="AW4" t="s">
        <v>122</v>
      </c>
      <c r="AX4" t="s">
        <v>123</v>
      </c>
      <c r="AY4" t="s">
        <v>124</v>
      </c>
    </row>
    <row r="5" spans="1:51" x14ac:dyDescent="0.25">
      <c r="A5" t="s">
        <v>50</v>
      </c>
      <c r="B5" t="s">
        <v>51</v>
      </c>
      <c r="C5">
        <v>12844.8</v>
      </c>
      <c r="E5">
        <v>29544.3</v>
      </c>
      <c r="F5">
        <v>437.4</v>
      </c>
      <c r="G5">
        <v>1752.3</v>
      </c>
      <c r="I5">
        <v>42.5</v>
      </c>
      <c r="K5">
        <v>290.2</v>
      </c>
      <c r="O5">
        <v>0.8</v>
      </c>
      <c r="R5">
        <v>3.7</v>
      </c>
      <c r="S5">
        <v>0.7</v>
      </c>
      <c r="T5">
        <v>237</v>
      </c>
      <c r="U5">
        <v>0.6</v>
      </c>
      <c r="W5">
        <v>1055</v>
      </c>
      <c r="X5">
        <v>8.3000000000000007</v>
      </c>
      <c r="Y5">
        <v>0.4</v>
      </c>
      <c r="AA5">
        <v>1.4</v>
      </c>
      <c r="AD5">
        <v>1.2</v>
      </c>
      <c r="AF5">
        <v>22.5</v>
      </c>
      <c r="AG5">
        <v>157.6</v>
      </c>
      <c r="AH5">
        <v>283.10000000000002</v>
      </c>
      <c r="AI5">
        <v>2.4</v>
      </c>
      <c r="AJ5">
        <v>11.9</v>
      </c>
      <c r="AK5">
        <v>31.7</v>
      </c>
      <c r="AL5">
        <v>74.8</v>
      </c>
      <c r="AM5" s="8">
        <v>46804.6</v>
      </c>
      <c r="AP5" t="s">
        <v>50</v>
      </c>
      <c r="AQ5" t="s">
        <v>51</v>
      </c>
      <c r="AR5">
        <v>46804.92</v>
      </c>
      <c r="AS5">
        <v>22068</v>
      </c>
      <c r="AT5">
        <v>1206.98</v>
      </c>
      <c r="AU5">
        <v>1066.6500000000001</v>
      </c>
      <c r="AW5">
        <v>2273.63</v>
      </c>
      <c r="AX5">
        <v>10473.01</v>
      </c>
      <c r="AY5">
        <v>81619.56</v>
      </c>
    </row>
    <row r="6" spans="1:51" x14ac:dyDescent="0.25">
      <c r="A6" t="s">
        <v>54</v>
      </c>
      <c r="B6" t="s">
        <v>55</v>
      </c>
      <c r="C6">
        <v>7560</v>
      </c>
      <c r="D6">
        <v>53.9</v>
      </c>
      <c r="E6">
        <v>27075.200000000001</v>
      </c>
      <c r="F6">
        <v>690.2</v>
      </c>
      <c r="G6">
        <v>213.6</v>
      </c>
      <c r="H6">
        <v>74.099999999999994</v>
      </c>
      <c r="I6">
        <v>2345.6999999999998</v>
      </c>
      <c r="J6">
        <v>223.4</v>
      </c>
      <c r="K6">
        <v>182.4</v>
      </c>
      <c r="L6">
        <v>212.9</v>
      </c>
      <c r="M6">
        <v>85.5</v>
      </c>
      <c r="N6">
        <v>48.7</v>
      </c>
      <c r="O6">
        <v>81.8</v>
      </c>
      <c r="P6">
        <v>152.69999999999999</v>
      </c>
      <c r="Q6">
        <v>168.7</v>
      </c>
      <c r="R6">
        <v>24.8</v>
      </c>
      <c r="S6">
        <v>124.2</v>
      </c>
      <c r="T6">
        <v>405.4</v>
      </c>
      <c r="U6">
        <v>1654.5</v>
      </c>
      <c r="V6">
        <v>555.20000000000005</v>
      </c>
      <c r="W6">
        <v>15864.8</v>
      </c>
      <c r="X6">
        <v>355.4</v>
      </c>
      <c r="Y6">
        <v>189.8</v>
      </c>
      <c r="Z6">
        <v>123.8</v>
      </c>
      <c r="AA6">
        <v>71.7</v>
      </c>
      <c r="AB6">
        <v>132.4</v>
      </c>
      <c r="AC6">
        <v>555.79999999999995</v>
      </c>
      <c r="AD6">
        <v>466.8</v>
      </c>
      <c r="AE6">
        <v>388.4</v>
      </c>
      <c r="AF6">
        <v>815.8</v>
      </c>
      <c r="AG6">
        <v>393.3</v>
      </c>
      <c r="AH6">
        <v>1998.3</v>
      </c>
      <c r="AI6">
        <v>1793.1</v>
      </c>
      <c r="AJ6">
        <v>420.1</v>
      </c>
      <c r="AK6">
        <v>931.1</v>
      </c>
      <c r="AL6">
        <v>168.8</v>
      </c>
      <c r="AM6" s="8">
        <v>66602.3</v>
      </c>
      <c r="AP6" t="s">
        <v>52</v>
      </c>
      <c r="AQ6" t="s">
        <v>53</v>
      </c>
      <c r="AR6">
        <v>32673.61</v>
      </c>
      <c r="AS6">
        <v>17</v>
      </c>
      <c r="AU6">
        <v>47.95</v>
      </c>
      <c r="AW6">
        <v>47.95</v>
      </c>
      <c r="AX6">
        <v>698.1</v>
      </c>
      <c r="AY6">
        <v>33436.660000000003</v>
      </c>
    </row>
    <row r="7" spans="1:51" x14ac:dyDescent="0.25">
      <c r="A7" t="s">
        <v>60</v>
      </c>
      <c r="B7" t="s">
        <v>61</v>
      </c>
      <c r="C7">
        <v>2501.1999999999998</v>
      </c>
      <c r="D7">
        <v>130.5</v>
      </c>
      <c r="E7">
        <v>656.7</v>
      </c>
      <c r="F7">
        <v>178.5</v>
      </c>
      <c r="G7">
        <v>281.60000000000002</v>
      </c>
      <c r="H7">
        <v>3425.1</v>
      </c>
      <c r="I7">
        <v>5987.7</v>
      </c>
      <c r="J7">
        <v>48.7</v>
      </c>
      <c r="K7">
        <v>379.6</v>
      </c>
      <c r="L7">
        <v>554.1</v>
      </c>
      <c r="M7">
        <v>105</v>
      </c>
      <c r="N7">
        <v>64</v>
      </c>
      <c r="O7">
        <v>155.9</v>
      </c>
      <c r="P7">
        <v>317.8</v>
      </c>
      <c r="Q7">
        <v>211.8</v>
      </c>
      <c r="R7">
        <v>257.10000000000002</v>
      </c>
      <c r="S7">
        <v>287.3</v>
      </c>
      <c r="T7">
        <v>2665.3</v>
      </c>
      <c r="U7">
        <v>3809.5</v>
      </c>
      <c r="V7">
        <v>11569.8</v>
      </c>
      <c r="W7">
        <v>121.8</v>
      </c>
      <c r="X7">
        <v>279.5</v>
      </c>
      <c r="Y7">
        <v>255</v>
      </c>
      <c r="Z7">
        <v>174.9</v>
      </c>
      <c r="AA7">
        <v>360.6</v>
      </c>
      <c r="AB7">
        <v>104.7</v>
      </c>
      <c r="AC7">
        <v>574.9</v>
      </c>
      <c r="AD7">
        <v>127.5</v>
      </c>
      <c r="AE7">
        <v>370.4</v>
      </c>
      <c r="AF7">
        <v>914.8</v>
      </c>
      <c r="AG7">
        <v>986.7</v>
      </c>
      <c r="AH7">
        <v>229.7</v>
      </c>
      <c r="AI7">
        <v>180.8</v>
      </c>
      <c r="AJ7">
        <v>97.1</v>
      </c>
      <c r="AK7">
        <v>322.3</v>
      </c>
      <c r="AL7">
        <v>164.6</v>
      </c>
      <c r="AM7" s="8">
        <v>38852.5</v>
      </c>
      <c r="AP7" t="s">
        <v>54</v>
      </c>
      <c r="AQ7" t="s">
        <v>55</v>
      </c>
      <c r="AR7">
        <v>66602.44</v>
      </c>
      <c r="AS7">
        <v>118714</v>
      </c>
      <c r="AU7">
        <v>838.62</v>
      </c>
      <c r="AW7">
        <v>838.62</v>
      </c>
      <c r="AX7">
        <v>28083.16</v>
      </c>
      <c r="AY7">
        <v>214238.22</v>
      </c>
    </row>
    <row r="8" spans="1:51" x14ac:dyDescent="0.25">
      <c r="A8" t="s">
        <v>70</v>
      </c>
      <c r="B8" t="s">
        <v>71</v>
      </c>
      <c r="D8">
        <v>20.8</v>
      </c>
      <c r="E8">
        <v>89.9</v>
      </c>
      <c r="F8">
        <v>49.9</v>
      </c>
      <c r="G8">
        <v>168</v>
      </c>
      <c r="H8">
        <v>158.9</v>
      </c>
      <c r="I8">
        <v>186.3</v>
      </c>
      <c r="J8">
        <v>8.9</v>
      </c>
      <c r="K8">
        <v>290.39999999999998</v>
      </c>
      <c r="L8">
        <v>740.8</v>
      </c>
      <c r="M8">
        <v>13372.6</v>
      </c>
      <c r="N8">
        <v>3217.3</v>
      </c>
      <c r="O8">
        <v>1907.6</v>
      </c>
      <c r="P8">
        <v>5824.8</v>
      </c>
      <c r="Q8">
        <v>2559.4</v>
      </c>
      <c r="R8">
        <v>194.7</v>
      </c>
      <c r="S8">
        <v>96.4</v>
      </c>
      <c r="T8">
        <v>2367.1999999999998</v>
      </c>
      <c r="U8">
        <v>1350.6</v>
      </c>
      <c r="V8">
        <v>443.3</v>
      </c>
      <c r="W8">
        <v>63.7</v>
      </c>
      <c r="X8">
        <v>182.1</v>
      </c>
      <c r="Y8">
        <v>1588.8</v>
      </c>
      <c r="Z8">
        <v>946.8</v>
      </c>
      <c r="AA8">
        <v>263.5</v>
      </c>
      <c r="AB8">
        <v>49.1</v>
      </c>
      <c r="AC8">
        <v>654.5</v>
      </c>
      <c r="AD8">
        <v>995.8</v>
      </c>
      <c r="AE8">
        <v>213.6</v>
      </c>
      <c r="AF8">
        <v>868.7</v>
      </c>
      <c r="AG8">
        <v>507.6</v>
      </c>
      <c r="AH8">
        <v>129.80000000000001</v>
      </c>
      <c r="AI8">
        <v>931.4</v>
      </c>
      <c r="AJ8">
        <v>152.9</v>
      </c>
      <c r="AK8">
        <v>331.5</v>
      </c>
      <c r="AL8">
        <v>1422.9</v>
      </c>
      <c r="AM8" s="8">
        <v>42350.5</v>
      </c>
      <c r="AP8" t="s">
        <v>56</v>
      </c>
      <c r="AQ8" t="s">
        <v>57</v>
      </c>
      <c r="AR8">
        <v>21346.84</v>
      </c>
      <c r="AS8">
        <v>45246</v>
      </c>
      <c r="AU8">
        <v>964.41</v>
      </c>
      <c r="AW8">
        <v>964.41</v>
      </c>
      <c r="AX8">
        <v>15092.53</v>
      </c>
      <c r="AY8">
        <v>82649.78</v>
      </c>
    </row>
    <row r="9" spans="1:51" x14ac:dyDescent="0.25">
      <c r="A9" t="s">
        <v>72</v>
      </c>
      <c r="B9" t="s">
        <v>73</v>
      </c>
      <c r="C9">
        <v>38.700000000000003</v>
      </c>
      <c r="D9">
        <v>20.2</v>
      </c>
      <c r="E9">
        <v>161.69999999999999</v>
      </c>
      <c r="F9">
        <v>59.8</v>
      </c>
      <c r="G9">
        <v>239.6</v>
      </c>
      <c r="H9">
        <v>181.5</v>
      </c>
      <c r="I9">
        <v>292.5</v>
      </c>
      <c r="J9">
        <v>11.4</v>
      </c>
      <c r="K9">
        <v>196.3</v>
      </c>
      <c r="L9">
        <v>1086.0999999999999</v>
      </c>
      <c r="M9">
        <v>2629.5</v>
      </c>
      <c r="N9">
        <v>2734.8</v>
      </c>
      <c r="O9">
        <v>1292.9000000000001</v>
      </c>
      <c r="P9">
        <v>2258.8000000000002</v>
      </c>
      <c r="Q9">
        <v>1083.8</v>
      </c>
      <c r="R9">
        <v>188.5</v>
      </c>
      <c r="S9">
        <v>119</v>
      </c>
      <c r="T9">
        <v>3893.6</v>
      </c>
      <c r="U9">
        <v>1129.0999999999999</v>
      </c>
      <c r="V9">
        <v>371.9</v>
      </c>
      <c r="W9">
        <v>77.599999999999994</v>
      </c>
      <c r="X9">
        <v>69.3</v>
      </c>
      <c r="Y9">
        <v>746.7</v>
      </c>
      <c r="Z9">
        <v>297.5</v>
      </c>
      <c r="AA9">
        <v>46.3</v>
      </c>
      <c r="AB9">
        <v>447</v>
      </c>
      <c r="AC9">
        <v>555.20000000000005</v>
      </c>
      <c r="AD9">
        <v>205</v>
      </c>
      <c r="AE9">
        <v>61.3</v>
      </c>
      <c r="AF9">
        <v>366.8</v>
      </c>
      <c r="AG9">
        <v>44</v>
      </c>
      <c r="AH9">
        <v>11.4</v>
      </c>
      <c r="AI9">
        <v>22.3</v>
      </c>
      <c r="AJ9">
        <v>5.2</v>
      </c>
      <c r="AK9">
        <v>50.8</v>
      </c>
      <c r="AL9">
        <v>264.39999999999998</v>
      </c>
      <c r="AM9" s="8">
        <v>21260.5</v>
      </c>
      <c r="AP9" t="s">
        <v>58</v>
      </c>
      <c r="AQ9" t="s">
        <v>59</v>
      </c>
      <c r="AR9">
        <v>47213.93</v>
      </c>
      <c r="AS9">
        <v>5558</v>
      </c>
      <c r="AU9">
        <v>1043.43</v>
      </c>
      <c r="AW9">
        <v>1043.43</v>
      </c>
      <c r="AX9">
        <v>8678.7900000000009</v>
      </c>
      <c r="AY9">
        <v>62494.15</v>
      </c>
    </row>
    <row r="10" spans="1:51" x14ac:dyDescent="0.25">
      <c r="A10" t="s">
        <v>74</v>
      </c>
      <c r="B10" t="s">
        <v>75</v>
      </c>
      <c r="C10">
        <v>240.9</v>
      </c>
      <c r="D10">
        <v>420.5</v>
      </c>
      <c r="E10">
        <v>895.8</v>
      </c>
      <c r="F10">
        <v>393.2</v>
      </c>
      <c r="G10">
        <v>406.1</v>
      </c>
      <c r="H10">
        <v>267.60000000000002</v>
      </c>
      <c r="I10">
        <v>473.6</v>
      </c>
      <c r="J10">
        <v>36.200000000000003</v>
      </c>
      <c r="K10">
        <v>734.3</v>
      </c>
      <c r="L10">
        <v>1543.8</v>
      </c>
      <c r="M10">
        <v>1259.0999999999999</v>
      </c>
      <c r="N10">
        <v>518</v>
      </c>
      <c r="O10">
        <v>4309.3999999999996</v>
      </c>
      <c r="P10">
        <v>8540.5</v>
      </c>
      <c r="Q10">
        <v>3468.6</v>
      </c>
      <c r="R10">
        <v>617.9</v>
      </c>
      <c r="S10">
        <v>775.2</v>
      </c>
      <c r="T10">
        <v>5122.2</v>
      </c>
      <c r="U10">
        <v>2226.3000000000002</v>
      </c>
      <c r="V10">
        <v>497.3</v>
      </c>
      <c r="W10">
        <v>70.900000000000006</v>
      </c>
      <c r="X10">
        <v>165.1</v>
      </c>
      <c r="Y10">
        <v>157.4</v>
      </c>
      <c r="Z10">
        <v>57.7</v>
      </c>
      <c r="AA10">
        <v>34.9</v>
      </c>
      <c r="AB10">
        <v>38</v>
      </c>
      <c r="AC10">
        <v>334.1</v>
      </c>
      <c r="AD10">
        <v>139.80000000000001</v>
      </c>
      <c r="AE10">
        <v>96.1</v>
      </c>
      <c r="AF10">
        <v>543.9</v>
      </c>
      <c r="AG10">
        <v>287.7</v>
      </c>
      <c r="AH10">
        <v>42.8</v>
      </c>
      <c r="AI10">
        <v>83.8</v>
      </c>
      <c r="AJ10">
        <v>141.69999999999999</v>
      </c>
      <c r="AK10">
        <v>120.4</v>
      </c>
      <c r="AL10">
        <v>269.8</v>
      </c>
      <c r="AM10" s="8">
        <v>35330.6</v>
      </c>
      <c r="AP10" t="s">
        <v>60</v>
      </c>
      <c r="AQ10" t="s">
        <v>61</v>
      </c>
      <c r="AR10">
        <v>38852.410000000003</v>
      </c>
      <c r="AS10">
        <v>36178</v>
      </c>
      <c r="AU10">
        <v>1069.83</v>
      </c>
      <c r="AW10">
        <v>1069.83</v>
      </c>
      <c r="AX10">
        <v>7829.16</v>
      </c>
      <c r="AY10">
        <v>83929.4</v>
      </c>
    </row>
    <row r="11" spans="1:51" x14ac:dyDescent="0.25">
      <c r="A11" t="s">
        <v>76</v>
      </c>
      <c r="B11" t="s">
        <v>77</v>
      </c>
      <c r="C11">
        <v>188.6</v>
      </c>
      <c r="D11">
        <v>4.2</v>
      </c>
      <c r="E11">
        <v>52.9</v>
      </c>
      <c r="F11">
        <v>19</v>
      </c>
      <c r="G11">
        <v>27.9</v>
      </c>
      <c r="H11">
        <v>45.5</v>
      </c>
      <c r="I11">
        <v>46.7</v>
      </c>
      <c r="J11">
        <v>0.9</v>
      </c>
      <c r="K11">
        <v>48.6</v>
      </c>
      <c r="L11">
        <v>101.7</v>
      </c>
      <c r="M11">
        <v>61.5</v>
      </c>
      <c r="N11">
        <v>24.8</v>
      </c>
      <c r="O11">
        <v>1082.4000000000001</v>
      </c>
      <c r="P11">
        <v>23293.200000000001</v>
      </c>
      <c r="Q11">
        <v>557</v>
      </c>
      <c r="R11">
        <v>23</v>
      </c>
      <c r="S11">
        <v>187.3</v>
      </c>
      <c r="T11">
        <v>99.4</v>
      </c>
      <c r="U11">
        <v>3320.9</v>
      </c>
      <c r="V11">
        <v>3879.3</v>
      </c>
      <c r="W11">
        <v>22.4</v>
      </c>
      <c r="X11">
        <v>91.7</v>
      </c>
      <c r="Y11">
        <v>59.4</v>
      </c>
      <c r="Z11">
        <v>17.5</v>
      </c>
      <c r="AA11">
        <v>33.5</v>
      </c>
      <c r="AB11">
        <v>15.8</v>
      </c>
      <c r="AC11">
        <v>65.8</v>
      </c>
      <c r="AD11">
        <v>488.6</v>
      </c>
      <c r="AE11">
        <v>35.4</v>
      </c>
      <c r="AF11">
        <v>316</v>
      </c>
      <c r="AG11">
        <v>1275.2</v>
      </c>
      <c r="AH11">
        <v>28.1</v>
      </c>
      <c r="AI11">
        <v>100</v>
      </c>
      <c r="AJ11">
        <v>106.2</v>
      </c>
      <c r="AK11">
        <v>93.3</v>
      </c>
      <c r="AL11">
        <v>112.2</v>
      </c>
      <c r="AM11" s="8">
        <v>35925.9</v>
      </c>
      <c r="AP11" t="s">
        <v>62</v>
      </c>
      <c r="AQ11" t="s">
        <v>63</v>
      </c>
      <c r="AR11">
        <v>54882.83</v>
      </c>
      <c r="AS11">
        <v>15495</v>
      </c>
      <c r="AU11">
        <v>-31.68</v>
      </c>
      <c r="AW11">
        <v>-31.68</v>
      </c>
      <c r="AX11">
        <v>36076.1</v>
      </c>
      <c r="AY11">
        <v>106422.25</v>
      </c>
    </row>
    <row r="12" spans="1:51" x14ac:dyDescent="0.25">
      <c r="A12" t="s">
        <v>56</v>
      </c>
      <c r="B12" t="s">
        <v>57</v>
      </c>
      <c r="C12">
        <v>150</v>
      </c>
      <c r="D12">
        <v>5.6</v>
      </c>
      <c r="E12">
        <v>284.8</v>
      </c>
      <c r="F12">
        <v>11410.7</v>
      </c>
      <c r="G12">
        <v>1095.5</v>
      </c>
      <c r="H12">
        <v>13.9</v>
      </c>
      <c r="I12">
        <v>253.5</v>
      </c>
      <c r="J12">
        <v>73.099999999999994</v>
      </c>
      <c r="K12">
        <v>320.60000000000002</v>
      </c>
      <c r="L12">
        <v>134</v>
      </c>
      <c r="M12">
        <v>236.2</v>
      </c>
      <c r="N12">
        <v>72.900000000000006</v>
      </c>
      <c r="O12">
        <v>176.4</v>
      </c>
      <c r="P12">
        <v>1126</v>
      </c>
      <c r="Q12">
        <v>728.7</v>
      </c>
      <c r="R12">
        <v>11.7</v>
      </c>
      <c r="S12">
        <v>62.6</v>
      </c>
      <c r="T12">
        <v>699.3</v>
      </c>
      <c r="U12">
        <v>1371.4</v>
      </c>
      <c r="V12">
        <v>132.5</v>
      </c>
      <c r="W12">
        <v>206.3</v>
      </c>
      <c r="X12">
        <v>433.2</v>
      </c>
      <c r="Y12">
        <v>74.2</v>
      </c>
      <c r="Z12">
        <v>6.9</v>
      </c>
      <c r="AA12">
        <v>55.2</v>
      </c>
      <c r="AB12">
        <v>103.8</v>
      </c>
      <c r="AC12">
        <v>82.3</v>
      </c>
      <c r="AD12">
        <v>28.5</v>
      </c>
      <c r="AE12">
        <v>66.2</v>
      </c>
      <c r="AF12">
        <v>168.6</v>
      </c>
      <c r="AG12">
        <v>428.3</v>
      </c>
      <c r="AH12">
        <v>158.30000000000001</v>
      </c>
      <c r="AI12">
        <v>362.5</v>
      </c>
      <c r="AJ12">
        <v>478.3</v>
      </c>
      <c r="AK12">
        <v>227.4</v>
      </c>
      <c r="AL12">
        <v>107.5</v>
      </c>
      <c r="AM12" s="8">
        <v>21346.9</v>
      </c>
      <c r="AP12" t="s">
        <v>64</v>
      </c>
      <c r="AQ12" t="s">
        <v>65</v>
      </c>
      <c r="AR12">
        <v>9249.61</v>
      </c>
      <c r="AS12">
        <v>24780</v>
      </c>
      <c r="AU12">
        <v>867.44</v>
      </c>
      <c r="AW12">
        <v>867.44</v>
      </c>
      <c r="AX12">
        <v>12467.81</v>
      </c>
      <c r="AY12">
        <v>47364.86</v>
      </c>
    </row>
    <row r="13" spans="1:51" x14ac:dyDescent="0.25">
      <c r="A13" t="s">
        <v>58</v>
      </c>
      <c r="B13" t="s">
        <v>59</v>
      </c>
      <c r="C13">
        <v>673.4</v>
      </c>
      <c r="D13">
        <v>84.7</v>
      </c>
      <c r="E13">
        <v>1985.6</v>
      </c>
      <c r="F13">
        <v>600.1</v>
      </c>
      <c r="G13">
        <v>11507.6</v>
      </c>
      <c r="H13">
        <v>22.5</v>
      </c>
      <c r="I13">
        <v>927.4</v>
      </c>
      <c r="J13">
        <v>454.5</v>
      </c>
      <c r="K13">
        <v>1103.5999999999999</v>
      </c>
      <c r="L13">
        <v>299.5</v>
      </c>
      <c r="M13">
        <v>407.4</v>
      </c>
      <c r="N13">
        <v>188.1</v>
      </c>
      <c r="O13">
        <v>256.60000000000002</v>
      </c>
      <c r="P13">
        <v>1133.5</v>
      </c>
      <c r="Q13">
        <v>1572.2</v>
      </c>
      <c r="R13">
        <v>30.1</v>
      </c>
      <c r="S13">
        <v>330.8</v>
      </c>
      <c r="T13">
        <v>4711.6000000000004</v>
      </c>
      <c r="U13">
        <v>3133</v>
      </c>
      <c r="V13">
        <v>296.10000000000002</v>
      </c>
      <c r="W13">
        <v>191.2</v>
      </c>
      <c r="X13">
        <v>6768.7</v>
      </c>
      <c r="Y13">
        <v>496.4</v>
      </c>
      <c r="Z13">
        <v>224.9</v>
      </c>
      <c r="AA13">
        <v>1348.6</v>
      </c>
      <c r="AB13">
        <v>947.1</v>
      </c>
      <c r="AC13">
        <v>2081.5</v>
      </c>
      <c r="AD13">
        <v>412.7</v>
      </c>
      <c r="AE13">
        <v>225.9</v>
      </c>
      <c r="AF13">
        <v>1472</v>
      </c>
      <c r="AG13">
        <v>1234.5</v>
      </c>
      <c r="AH13">
        <v>710.9</v>
      </c>
      <c r="AI13">
        <v>158.19999999999999</v>
      </c>
      <c r="AJ13">
        <v>276.8</v>
      </c>
      <c r="AK13">
        <v>609.29999999999995</v>
      </c>
      <c r="AL13">
        <v>336.8</v>
      </c>
      <c r="AM13" s="8">
        <v>47213.8</v>
      </c>
      <c r="AP13" t="s">
        <v>66</v>
      </c>
      <c r="AQ13" t="s">
        <v>67</v>
      </c>
      <c r="AR13">
        <v>57734.44</v>
      </c>
      <c r="AS13">
        <v>7790</v>
      </c>
      <c r="AU13">
        <v>330.68</v>
      </c>
      <c r="AW13">
        <v>330.68</v>
      </c>
      <c r="AX13">
        <v>14783.21</v>
      </c>
      <c r="AY13">
        <v>80638.33</v>
      </c>
    </row>
    <row r="14" spans="1:51" x14ac:dyDescent="0.25">
      <c r="A14" t="s">
        <v>62</v>
      </c>
      <c r="B14" t="s">
        <v>63</v>
      </c>
      <c r="C14">
        <v>6908.7</v>
      </c>
      <c r="D14">
        <v>139.69999999999999</v>
      </c>
      <c r="E14">
        <v>1254.7</v>
      </c>
      <c r="F14">
        <v>1891.5</v>
      </c>
      <c r="G14">
        <v>2199.1999999999998</v>
      </c>
      <c r="H14">
        <v>990.8</v>
      </c>
      <c r="I14">
        <v>15250.8</v>
      </c>
      <c r="J14">
        <v>1722.5</v>
      </c>
      <c r="K14">
        <v>8671.2999999999993</v>
      </c>
      <c r="L14">
        <v>1874.8</v>
      </c>
      <c r="M14">
        <v>387.5</v>
      </c>
      <c r="N14">
        <v>670.2</v>
      </c>
      <c r="O14">
        <v>627.29999999999995</v>
      </c>
      <c r="P14">
        <v>1802.1</v>
      </c>
      <c r="Q14">
        <v>1092.9000000000001</v>
      </c>
      <c r="R14">
        <v>1266.4000000000001</v>
      </c>
      <c r="S14">
        <v>196.1</v>
      </c>
      <c r="T14">
        <v>2501</v>
      </c>
      <c r="U14">
        <v>1103.5999999999999</v>
      </c>
      <c r="V14">
        <v>151</v>
      </c>
      <c r="W14">
        <v>174.1</v>
      </c>
      <c r="X14">
        <v>548.4</v>
      </c>
      <c r="Y14">
        <v>73.7</v>
      </c>
      <c r="Z14">
        <v>89.4</v>
      </c>
      <c r="AA14">
        <v>32.4</v>
      </c>
      <c r="AB14">
        <v>901.3</v>
      </c>
      <c r="AC14">
        <v>189.6</v>
      </c>
      <c r="AD14">
        <v>392.6</v>
      </c>
      <c r="AE14">
        <v>164.7</v>
      </c>
      <c r="AF14">
        <v>389.3</v>
      </c>
      <c r="AG14">
        <v>225.7</v>
      </c>
      <c r="AH14">
        <v>162.6</v>
      </c>
      <c r="AI14">
        <v>449.7</v>
      </c>
      <c r="AJ14">
        <v>45.8</v>
      </c>
      <c r="AK14">
        <v>186.7</v>
      </c>
      <c r="AL14">
        <v>154.6</v>
      </c>
      <c r="AM14" s="8">
        <v>54882.7</v>
      </c>
      <c r="AP14" t="s">
        <v>68</v>
      </c>
      <c r="AQ14" t="s">
        <v>69</v>
      </c>
      <c r="AR14">
        <v>76625.48</v>
      </c>
      <c r="AS14">
        <v>3455</v>
      </c>
      <c r="AT14">
        <v>4090.14</v>
      </c>
      <c r="AU14">
        <v>1320.6</v>
      </c>
      <c r="AV14">
        <v>365.89</v>
      </c>
      <c r="AW14">
        <v>5776.63</v>
      </c>
      <c r="AX14">
        <v>23339.51</v>
      </c>
      <c r="AY14">
        <v>109196.62</v>
      </c>
    </row>
    <row r="15" spans="1:51" x14ac:dyDescent="0.25">
      <c r="A15" t="s">
        <v>64</v>
      </c>
      <c r="B15" t="s">
        <v>65</v>
      </c>
      <c r="C15">
        <v>1033.5999999999999</v>
      </c>
      <c r="E15">
        <v>147.19999999999999</v>
      </c>
      <c r="F15">
        <v>8.1999999999999993</v>
      </c>
      <c r="G15">
        <v>1.8</v>
      </c>
      <c r="H15">
        <v>2</v>
      </c>
      <c r="I15">
        <v>422.9</v>
      </c>
      <c r="J15">
        <v>3026.4</v>
      </c>
      <c r="K15">
        <v>13</v>
      </c>
      <c r="L15">
        <v>1.8</v>
      </c>
      <c r="M15">
        <v>2.4</v>
      </c>
      <c r="N15">
        <v>1.1000000000000001</v>
      </c>
      <c r="O15">
        <v>1.3</v>
      </c>
      <c r="P15">
        <v>3.2</v>
      </c>
      <c r="Q15">
        <v>28.9</v>
      </c>
      <c r="R15">
        <v>1.6</v>
      </c>
      <c r="S15">
        <v>3.4</v>
      </c>
      <c r="T15">
        <v>4.0999999999999996</v>
      </c>
      <c r="U15">
        <v>16.899999999999999</v>
      </c>
      <c r="V15">
        <v>11.5</v>
      </c>
      <c r="W15">
        <v>1.6</v>
      </c>
      <c r="X15">
        <v>0.5</v>
      </c>
      <c r="Y15">
        <v>0.9</v>
      </c>
      <c r="Z15">
        <v>3.8</v>
      </c>
      <c r="AA15">
        <v>14.6</v>
      </c>
      <c r="AB15">
        <v>0.7</v>
      </c>
      <c r="AC15">
        <v>18.2</v>
      </c>
      <c r="AD15">
        <v>54.6</v>
      </c>
      <c r="AE15">
        <v>341</v>
      </c>
      <c r="AF15">
        <v>72.3</v>
      </c>
      <c r="AG15">
        <v>10.9</v>
      </c>
      <c r="AH15">
        <v>13.9</v>
      </c>
      <c r="AI15">
        <v>3788.2</v>
      </c>
      <c r="AJ15">
        <v>180.7</v>
      </c>
      <c r="AK15">
        <v>5.9</v>
      </c>
      <c r="AL15">
        <v>10.3</v>
      </c>
      <c r="AM15" s="8">
        <v>9249.4</v>
      </c>
      <c r="AP15" t="s">
        <v>70</v>
      </c>
      <c r="AQ15" t="s">
        <v>71</v>
      </c>
      <c r="AR15">
        <v>42350.52</v>
      </c>
      <c r="AS15">
        <v>16634</v>
      </c>
      <c r="AT15">
        <v>10158.74</v>
      </c>
      <c r="AU15">
        <v>1891.33</v>
      </c>
      <c r="AW15">
        <v>12050.07</v>
      </c>
      <c r="AX15">
        <v>39897.21</v>
      </c>
      <c r="AY15">
        <v>110931.81</v>
      </c>
    </row>
    <row r="16" spans="1:51" x14ac:dyDescent="0.25">
      <c r="A16" t="s">
        <v>66</v>
      </c>
      <c r="B16" t="s">
        <v>67</v>
      </c>
      <c r="C16">
        <v>726.4</v>
      </c>
      <c r="D16">
        <v>373.3</v>
      </c>
      <c r="E16">
        <v>2711.5</v>
      </c>
      <c r="F16">
        <v>695.2</v>
      </c>
      <c r="G16">
        <v>740.8</v>
      </c>
      <c r="H16">
        <v>869.1</v>
      </c>
      <c r="I16">
        <v>1973.4</v>
      </c>
      <c r="J16">
        <v>341.6</v>
      </c>
      <c r="K16">
        <v>7036.2</v>
      </c>
      <c r="L16">
        <v>1422.9</v>
      </c>
      <c r="M16">
        <v>2076.1</v>
      </c>
      <c r="N16">
        <v>1211.5</v>
      </c>
      <c r="O16">
        <v>1629.9</v>
      </c>
      <c r="P16">
        <v>5890.7</v>
      </c>
      <c r="Q16">
        <v>2258.6999999999998</v>
      </c>
      <c r="R16">
        <v>291.7</v>
      </c>
      <c r="S16">
        <v>399.8</v>
      </c>
      <c r="T16">
        <v>19050.400000000001</v>
      </c>
      <c r="U16">
        <v>3244</v>
      </c>
      <c r="V16">
        <v>692.6</v>
      </c>
      <c r="W16">
        <v>139.1</v>
      </c>
      <c r="X16">
        <v>370.6</v>
      </c>
      <c r="Y16">
        <v>381.4</v>
      </c>
      <c r="Z16">
        <v>79.099999999999994</v>
      </c>
      <c r="AA16">
        <v>87.9</v>
      </c>
      <c r="AB16">
        <v>233</v>
      </c>
      <c r="AC16">
        <v>480.6</v>
      </c>
      <c r="AD16">
        <v>223.2</v>
      </c>
      <c r="AE16">
        <v>214</v>
      </c>
      <c r="AF16">
        <v>694</v>
      </c>
      <c r="AG16">
        <v>41.4</v>
      </c>
      <c r="AH16">
        <v>186.3</v>
      </c>
      <c r="AI16">
        <v>566</v>
      </c>
      <c r="AJ16">
        <v>82.3</v>
      </c>
      <c r="AK16">
        <v>83.9</v>
      </c>
      <c r="AL16">
        <v>235.9</v>
      </c>
      <c r="AM16" s="8">
        <v>57734.5</v>
      </c>
      <c r="AP16" t="s">
        <v>72</v>
      </c>
      <c r="AQ16" t="s">
        <v>73</v>
      </c>
      <c r="AR16">
        <v>21260.54</v>
      </c>
      <c r="AS16">
        <v>8799</v>
      </c>
      <c r="AT16">
        <v>4242.9799999999996</v>
      </c>
      <c r="AU16">
        <v>287.14</v>
      </c>
      <c r="AW16">
        <v>4530.12</v>
      </c>
      <c r="AX16">
        <v>15930.99</v>
      </c>
      <c r="AY16">
        <v>50520.639999999999</v>
      </c>
    </row>
    <row r="17" spans="1:51" x14ac:dyDescent="0.25">
      <c r="A17" t="s">
        <v>68</v>
      </c>
      <c r="B17" t="s">
        <v>69</v>
      </c>
      <c r="C17">
        <v>487</v>
      </c>
      <c r="D17">
        <v>132.6</v>
      </c>
      <c r="E17">
        <v>1094</v>
      </c>
      <c r="F17">
        <v>408</v>
      </c>
      <c r="G17">
        <v>744.8</v>
      </c>
      <c r="H17">
        <v>762.2</v>
      </c>
      <c r="I17">
        <v>1307</v>
      </c>
      <c r="J17">
        <v>190.5</v>
      </c>
      <c r="K17">
        <v>1455.3</v>
      </c>
      <c r="L17">
        <v>22119</v>
      </c>
      <c r="M17">
        <v>2899.1</v>
      </c>
      <c r="N17">
        <v>3085.6</v>
      </c>
      <c r="O17">
        <v>6050.7</v>
      </c>
      <c r="P17">
        <v>11303.2</v>
      </c>
      <c r="Q17">
        <v>5145.3</v>
      </c>
      <c r="R17">
        <v>216.4</v>
      </c>
      <c r="S17">
        <v>1574.9</v>
      </c>
      <c r="T17">
        <v>13621.2</v>
      </c>
      <c r="U17">
        <v>616.5</v>
      </c>
      <c r="V17">
        <v>365.4</v>
      </c>
      <c r="W17">
        <v>113.8</v>
      </c>
      <c r="X17">
        <v>132.9</v>
      </c>
      <c r="Y17">
        <v>176.7</v>
      </c>
      <c r="Z17">
        <v>66.2</v>
      </c>
      <c r="AA17">
        <v>4.5</v>
      </c>
      <c r="AB17">
        <v>269.7</v>
      </c>
      <c r="AC17">
        <v>163.30000000000001</v>
      </c>
      <c r="AD17">
        <v>87.1</v>
      </c>
      <c r="AE17">
        <v>72.8</v>
      </c>
      <c r="AF17">
        <v>719</v>
      </c>
      <c r="AG17">
        <v>540.70000000000005</v>
      </c>
      <c r="AH17">
        <v>20.3</v>
      </c>
      <c r="AI17">
        <v>190.4</v>
      </c>
      <c r="AJ17">
        <v>92.2</v>
      </c>
      <c r="AK17">
        <v>57.6</v>
      </c>
      <c r="AL17">
        <v>339.5</v>
      </c>
      <c r="AM17" s="8">
        <v>76625.399999999994</v>
      </c>
      <c r="AP17" t="s">
        <v>74</v>
      </c>
      <c r="AQ17" t="s">
        <v>75</v>
      </c>
      <c r="AR17">
        <v>35330.42</v>
      </c>
      <c r="AS17">
        <v>1341</v>
      </c>
      <c r="AT17">
        <v>22187.22</v>
      </c>
      <c r="AU17">
        <v>631.42999999999995</v>
      </c>
      <c r="AW17">
        <v>22818.65</v>
      </c>
      <c r="AX17">
        <v>26121.599999999999</v>
      </c>
      <c r="AY17">
        <v>85611.67</v>
      </c>
    </row>
    <row r="18" spans="1:51" x14ac:dyDescent="0.25">
      <c r="A18" t="s">
        <v>78</v>
      </c>
      <c r="B18" t="s">
        <v>79</v>
      </c>
      <c r="C18">
        <v>1860.3</v>
      </c>
      <c r="D18">
        <v>95.7</v>
      </c>
      <c r="E18">
        <v>316.5</v>
      </c>
      <c r="F18">
        <v>60.8</v>
      </c>
      <c r="G18">
        <v>324.2</v>
      </c>
      <c r="H18">
        <v>69.599999999999994</v>
      </c>
      <c r="I18">
        <v>250.1</v>
      </c>
      <c r="J18">
        <v>46.2</v>
      </c>
      <c r="K18">
        <v>125.3</v>
      </c>
      <c r="L18">
        <v>555.6</v>
      </c>
      <c r="M18">
        <v>908.5</v>
      </c>
      <c r="N18">
        <v>195.8</v>
      </c>
      <c r="O18">
        <v>697.3</v>
      </c>
      <c r="P18">
        <v>4131.7</v>
      </c>
      <c r="Q18">
        <v>7418.6</v>
      </c>
      <c r="R18">
        <v>41.3</v>
      </c>
      <c r="S18">
        <v>88.9</v>
      </c>
      <c r="T18">
        <v>1941.3</v>
      </c>
      <c r="U18">
        <v>2491.8000000000002</v>
      </c>
      <c r="V18">
        <v>758.3</v>
      </c>
      <c r="W18">
        <v>131.19999999999999</v>
      </c>
      <c r="X18">
        <v>185.1</v>
      </c>
      <c r="Y18">
        <v>193.1</v>
      </c>
      <c r="Z18">
        <v>39.1</v>
      </c>
      <c r="AA18">
        <v>152.1</v>
      </c>
      <c r="AB18">
        <v>22.6</v>
      </c>
      <c r="AC18">
        <v>161.5</v>
      </c>
      <c r="AD18">
        <v>288.7</v>
      </c>
      <c r="AE18">
        <v>126.3</v>
      </c>
      <c r="AF18">
        <v>291.7</v>
      </c>
      <c r="AG18">
        <v>1301.4000000000001</v>
      </c>
      <c r="AH18">
        <v>51.9</v>
      </c>
      <c r="AI18">
        <v>2357.8000000000002</v>
      </c>
      <c r="AJ18">
        <v>323.39999999999998</v>
      </c>
      <c r="AK18">
        <v>614.6</v>
      </c>
      <c r="AL18">
        <v>166.1</v>
      </c>
      <c r="AM18" s="8">
        <v>28784.400000000001</v>
      </c>
      <c r="AP18" t="s">
        <v>76</v>
      </c>
      <c r="AQ18" t="s">
        <v>77</v>
      </c>
      <c r="AR18">
        <v>35926.19</v>
      </c>
      <c r="AS18">
        <v>50361</v>
      </c>
      <c r="AT18">
        <v>24201.759999999998</v>
      </c>
      <c r="AU18">
        <v>1843.14</v>
      </c>
      <c r="AW18">
        <v>26044.9</v>
      </c>
      <c r="AX18">
        <v>70499.289999999994</v>
      </c>
      <c r="AY18">
        <v>182831.38</v>
      </c>
    </row>
    <row r="19" spans="1:51" x14ac:dyDescent="0.25">
      <c r="A19" t="s">
        <v>52</v>
      </c>
      <c r="B19" t="s">
        <v>53</v>
      </c>
      <c r="C19">
        <v>111.1</v>
      </c>
      <c r="D19">
        <v>88.1</v>
      </c>
      <c r="E19">
        <v>481</v>
      </c>
      <c r="F19">
        <v>49.6</v>
      </c>
      <c r="G19">
        <v>112.7</v>
      </c>
      <c r="H19">
        <v>21357.7</v>
      </c>
      <c r="I19">
        <v>1607</v>
      </c>
      <c r="J19">
        <v>16.100000000000001</v>
      </c>
      <c r="K19">
        <v>781.7</v>
      </c>
      <c r="L19">
        <v>1772.7</v>
      </c>
      <c r="M19">
        <v>26.3</v>
      </c>
      <c r="N19">
        <v>17.100000000000001</v>
      </c>
      <c r="O19">
        <v>20.8</v>
      </c>
      <c r="P19">
        <v>52.6</v>
      </c>
      <c r="Q19">
        <v>46.1</v>
      </c>
      <c r="R19">
        <v>4793.3999999999996</v>
      </c>
      <c r="S19">
        <v>15.8</v>
      </c>
      <c r="T19">
        <v>1030.4000000000001</v>
      </c>
      <c r="U19">
        <v>30.9</v>
      </c>
      <c r="V19">
        <v>8.4</v>
      </c>
      <c r="W19">
        <v>67.7</v>
      </c>
      <c r="X19">
        <v>1.6</v>
      </c>
      <c r="Y19">
        <v>6.5</v>
      </c>
      <c r="Z19">
        <v>2</v>
      </c>
      <c r="AA19">
        <v>7.4</v>
      </c>
      <c r="AB19">
        <v>0.6</v>
      </c>
      <c r="AC19">
        <v>7.9</v>
      </c>
      <c r="AD19">
        <v>10.4</v>
      </c>
      <c r="AE19">
        <v>3.5</v>
      </c>
      <c r="AF19">
        <v>31.2</v>
      </c>
      <c r="AG19">
        <v>69.900000000000006</v>
      </c>
      <c r="AH19">
        <v>8.6999999999999993</v>
      </c>
      <c r="AI19">
        <v>15.6</v>
      </c>
      <c r="AJ19">
        <v>2.4</v>
      </c>
      <c r="AK19">
        <v>4.4000000000000004</v>
      </c>
      <c r="AL19">
        <v>13.6</v>
      </c>
      <c r="AM19" s="8">
        <v>32672.9</v>
      </c>
      <c r="AP19" t="s">
        <v>78</v>
      </c>
      <c r="AQ19" t="s">
        <v>79</v>
      </c>
      <c r="AR19">
        <v>28784.29</v>
      </c>
      <c r="AS19">
        <v>29540</v>
      </c>
      <c r="AT19">
        <v>23737.9</v>
      </c>
      <c r="AU19">
        <v>600.70000000000005</v>
      </c>
      <c r="AV19">
        <v>665.03</v>
      </c>
      <c r="AW19">
        <v>25003.62</v>
      </c>
      <c r="AX19">
        <v>10821.37</v>
      </c>
      <c r="AY19">
        <v>94149.29</v>
      </c>
    </row>
    <row r="20" spans="1:51" x14ac:dyDescent="0.25">
      <c r="A20" t="s">
        <v>80</v>
      </c>
      <c r="B20" t="s">
        <v>81</v>
      </c>
      <c r="C20">
        <v>489.9</v>
      </c>
      <c r="D20">
        <v>81.2</v>
      </c>
      <c r="E20">
        <v>1233</v>
      </c>
      <c r="F20">
        <v>337.4</v>
      </c>
      <c r="G20">
        <v>988.2</v>
      </c>
      <c r="H20">
        <v>878.2</v>
      </c>
      <c r="I20">
        <v>2238.9</v>
      </c>
      <c r="J20">
        <v>110.3</v>
      </c>
      <c r="K20">
        <v>940.4</v>
      </c>
      <c r="L20">
        <v>2045.4</v>
      </c>
      <c r="M20">
        <v>246.6</v>
      </c>
      <c r="N20">
        <v>111.7</v>
      </c>
      <c r="O20">
        <v>219.4</v>
      </c>
      <c r="P20">
        <v>579.1</v>
      </c>
      <c r="Q20">
        <v>98.8</v>
      </c>
      <c r="R20">
        <v>9841</v>
      </c>
      <c r="S20">
        <v>142.30000000000001</v>
      </c>
      <c r="T20">
        <v>149.69999999999999</v>
      </c>
      <c r="U20">
        <v>1573</v>
      </c>
      <c r="V20">
        <v>663</v>
      </c>
      <c r="W20">
        <v>570.5</v>
      </c>
      <c r="X20">
        <v>760.1</v>
      </c>
      <c r="Y20">
        <v>207</v>
      </c>
      <c r="Z20">
        <v>75.900000000000006</v>
      </c>
      <c r="AA20">
        <v>352.6</v>
      </c>
      <c r="AB20">
        <v>308.3</v>
      </c>
      <c r="AC20">
        <v>467.2</v>
      </c>
      <c r="AD20">
        <v>180.4</v>
      </c>
      <c r="AE20">
        <v>182.9</v>
      </c>
      <c r="AF20">
        <v>176.5</v>
      </c>
      <c r="AG20">
        <v>1276.4000000000001</v>
      </c>
      <c r="AH20">
        <v>698</v>
      </c>
      <c r="AI20">
        <v>441.6</v>
      </c>
      <c r="AJ20">
        <v>346.2</v>
      </c>
      <c r="AK20">
        <v>537</v>
      </c>
      <c r="AL20">
        <v>143.9</v>
      </c>
      <c r="AM20" s="8">
        <v>29692</v>
      </c>
      <c r="AP20" t="s">
        <v>80</v>
      </c>
      <c r="AQ20" t="s">
        <v>81</v>
      </c>
      <c r="AR20">
        <v>29691.81</v>
      </c>
      <c r="AS20">
        <v>21137</v>
      </c>
      <c r="AX20">
        <v>3031.13</v>
      </c>
      <c r="AY20">
        <v>53859.94</v>
      </c>
    </row>
    <row r="21" spans="1:51" x14ac:dyDescent="0.25">
      <c r="A21" t="s">
        <v>82</v>
      </c>
      <c r="B21" t="s">
        <v>83</v>
      </c>
      <c r="C21">
        <v>260.7</v>
      </c>
      <c r="D21">
        <v>47.7</v>
      </c>
      <c r="E21">
        <v>821.9</v>
      </c>
      <c r="F21">
        <v>389.4</v>
      </c>
      <c r="G21">
        <v>763.9</v>
      </c>
      <c r="H21">
        <v>526.29999999999995</v>
      </c>
      <c r="I21">
        <v>534</v>
      </c>
      <c r="J21">
        <v>105</v>
      </c>
      <c r="K21">
        <v>448.3</v>
      </c>
      <c r="L21">
        <v>3012.4</v>
      </c>
      <c r="M21">
        <v>197</v>
      </c>
      <c r="N21">
        <v>89.8</v>
      </c>
      <c r="O21">
        <v>186.2</v>
      </c>
      <c r="P21">
        <v>469.7</v>
      </c>
      <c r="Q21">
        <v>203.9</v>
      </c>
      <c r="R21">
        <v>130</v>
      </c>
      <c r="S21">
        <v>4146.8999999999996</v>
      </c>
      <c r="T21">
        <v>903.4</v>
      </c>
      <c r="U21">
        <v>1127.5999999999999</v>
      </c>
      <c r="V21">
        <v>332.4</v>
      </c>
      <c r="W21">
        <v>242.3</v>
      </c>
      <c r="X21">
        <v>407.5</v>
      </c>
      <c r="Y21">
        <v>180.1</v>
      </c>
      <c r="Z21">
        <v>164.6</v>
      </c>
      <c r="AA21">
        <v>179.4</v>
      </c>
      <c r="AB21">
        <v>620.70000000000005</v>
      </c>
      <c r="AC21">
        <v>462</v>
      </c>
      <c r="AD21">
        <v>238.1</v>
      </c>
      <c r="AE21">
        <v>333.5</v>
      </c>
      <c r="AF21">
        <v>586.20000000000005</v>
      </c>
      <c r="AG21">
        <v>2734.8</v>
      </c>
      <c r="AH21">
        <v>461.4</v>
      </c>
      <c r="AI21">
        <v>462.9</v>
      </c>
      <c r="AJ21">
        <v>203.2</v>
      </c>
      <c r="AK21">
        <v>190.5</v>
      </c>
      <c r="AL21">
        <v>77.099999999999994</v>
      </c>
      <c r="AM21" s="8">
        <v>22240.799999999999</v>
      </c>
      <c r="AP21" t="s">
        <v>82</v>
      </c>
      <c r="AQ21" t="s">
        <v>83</v>
      </c>
      <c r="AR21">
        <v>22240.639999999999</v>
      </c>
      <c r="AS21">
        <v>7963</v>
      </c>
      <c r="AX21">
        <v>1576.97</v>
      </c>
      <c r="AY21">
        <v>31780.61</v>
      </c>
    </row>
    <row r="22" spans="1:51" x14ac:dyDescent="0.25">
      <c r="A22" t="s">
        <v>84</v>
      </c>
      <c r="B22" t="s">
        <v>85</v>
      </c>
      <c r="C22">
        <v>378.3</v>
      </c>
      <c r="D22">
        <v>54.8</v>
      </c>
      <c r="E22">
        <v>108.6</v>
      </c>
      <c r="F22">
        <v>58.4</v>
      </c>
      <c r="G22">
        <v>86.9</v>
      </c>
      <c r="H22">
        <v>305.10000000000002</v>
      </c>
      <c r="I22">
        <v>68.2</v>
      </c>
      <c r="J22">
        <v>8.6</v>
      </c>
      <c r="K22">
        <v>96.8</v>
      </c>
      <c r="L22">
        <v>226.6</v>
      </c>
      <c r="M22">
        <v>111.4</v>
      </c>
      <c r="N22">
        <v>57.3</v>
      </c>
      <c r="O22">
        <v>444.1</v>
      </c>
      <c r="P22">
        <v>284.5</v>
      </c>
      <c r="Q22">
        <v>153.6</v>
      </c>
      <c r="R22">
        <v>543.29999999999995</v>
      </c>
      <c r="S22">
        <v>292.8</v>
      </c>
      <c r="T22">
        <v>21150.6</v>
      </c>
      <c r="U22">
        <v>266</v>
      </c>
      <c r="V22">
        <v>372.5</v>
      </c>
      <c r="W22">
        <v>32.299999999999997</v>
      </c>
      <c r="X22">
        <v>286.7</v>
      </c>
      <c r="Y22">
        <v>435.3</v>
      </c>
      <c r="Z22">
        <v>55.7</v>
      </c>
      <c r="AA22">
        <v>923.5</v>
      </c>
      <c r="AB22">
        <v>3131.2</v>
      </c>
      <c r="AC22">
        <v>164.9</v>
      </c>
      <c r="AD22">
        <v>745.1</v>
      </c>
      <c r="AE22">
        <v>75.2</v>
      </c>
      <c r="AF22">
        <v>515.20000000000005</v>
      </c>
      <c r="AG22">
        <v>3463.4</v>
      </c>
      <c r="AH22">
        <v>867.1</v>
      </c>
      <c r="AI22">
        <v>305.39999999999998</v>
      </c>
      <c r="AJ22">
        <v>419.7</v>
      </c>
      <c r="AK22">
        <v>556.70000000000005</v>
      </c>
      <c r="AL22">
        <v>66.900000000000006</v>
      </c>
      <c r="AM22" s="8">
        <v>37112.699999999997</v>
      </c>
      <c r="AP22" t="s">
        <v>84</v>
      </c>
      <c r="AQ22" t="s">
        <v>85</v>
      </c>
      <c r="AR22">
        <v>37113.07</v>
      </c>
      <c r="AS22">
        <v>10514</v>
      </c>
      <c r="AT22">
        <v>138394.82999999999</v>
      </c>
      <c r="AU22">
        <v>418.97</v>
      </c>
      <c r="AW22">
        <v>138813.79999999999</v>
      </c>
      <c r="AY22">
        <v>186440.87</v>
      </c>
    </row>
    <row r="23" spans="1:51" x14ac:dyDescent="0.25">
      <c r="A23" t="s">
        <v>86</v>
      </c>
      <c r="B23" t="s">
        <v>87</v>
      </c>
      <c r="C23">
        <v>227.7</v>
      </c>
      <c r="D23">
        <v>79.2</v>
      </c>
      <c r="E23">
        <v>787.5</v>
      </c>
      <c r="F23">
        <v>203.4</v>
      </c>
      <c r="G23">
        <v>409.8</v>
      </c>
      <c r="H23">
        <v>348.3</v>
      </c>
      <c r="I23">
        <v>284.89999999999998</v>
      </c>
      <c r="J23">
        <v>226.5</v>
      </c>
      <c r="K23">
        <v>513.79999999999995</v>
      </c>
      <c r="L23">
        <v>461.7</v>
      </c>
      <c r="M23">
        <v>299.3</v>
      </c>
      <c r="N23">
        <v>120.4</v>
      </c>
      <c r="O23">
        <v>317.7</v>
      </c>
      <c r="P23">
        <v>946.6</v>
      </c>
      <c r="Q23">
        <v>363.9</v>
      </c>
      <c r="R23">
        <v>94.5</v>
      </c>
      <c r="S23">
        <v>154.80000000000001</v>
      </c>
      <c r="T23">
        <v>733.5</v>
      </c>
      <c r="U23">
        <v>14180.7</v>
      </c>
      <c r="V23">
        <v>1595.5</v>
      </c>
      <c r="W23">
        <v>153.1</v>
      </c>
      <c r="X23">
        <v>407.6</v>
      </c>
      <c r="Y23">
        <v>146.19999999999999</v>
      </c>
      <c r="Z23">
        <v>248.2</v>
      </c>
      <c r="AA23">
        <v>129.1</v>
      </c>
      <c r="AB23">
        <v>124.4</v>
      </c>
      <c r="AC23">
        <v>691.2</v>
      </c>
      <c r="AD23">
        <v>99.7</v>
      </c>
      <c r="AE23">
        <v>195.6</v>
      </c>
      <c r="AF23">
        <v>472.4</v>
      </c>
      <c r="AG23">
        <v>268.8</v>
      </c>
      <c r="AH23">
        <v>40.200000000000003</v>
      </c>
      <c r="AI23">
        <v>83.9</v>
      </c>
      <c r="AJ23">
        <v>76.2</v>
      </c>
      <c r="AK23">
        <v>200.6</v>
      </c>
      <c r="AL23">
        <v>83</v>
      </c>
      <c r="AM23" s="8">
        <v>25769.9</v>
      </c>
      <c r="AP23" t="s">
        <v>86</v>
      </c>
      <c r="AQ23" t="s">
        <v>87</v>
      </c>
      <c r="AR23">
        <v>25770.04</v>
      </c>
      <c r="AS23">
        <v>9722</v>
      </c>
      <c r="AX23">
        <v>2616.64</v>
      </c>
      <c r="AY23">
        <v>38108.67</v>
      </c>
    </row>
    <row r="24" spans="1:51" x14ac:dyDescent="0.25">
      <c r="A24" t="s">
        <v>88</v>
      </c>
      <c r="B24" t="s">
        <v>89</v>
      </c>
      <c r="C24">
        <v>70.599999999999994</v>
      </c>
      <c r="D24">
        <v>114.7</v>
      </c>
      <c r="E24">
        <v>1872.6</v>
      </c>
      <c r="F24">
        <v>427.8</v>
      </c>
      <c r="G24">
        <v>908.7</v>
      </c>
      <c r="H24">
        <v>695.4</v>
      </c>
      <c r="I24">
        <v>966.6</v>
      </c>
      <c r="J24">
        <v>188.9</v>
      </c>
      <c r="K24">
        <v>911.8</v>
      </c>
      <c r="L24">
        <v>1136.0999999999999</v>
      </c>
      <c r="M24">
        <v>576.6</v>
      </c>
      <c r="N24">
        <v>220.1</v>
      </c>
      <c r="O24">
        <v>479.6</v>
      </c>
      <c r="P24">
        <v>1080.9000000000001</v>
      </c>
      <c r="Q24">
        <v>498.2</v>
      </c>
      <c r="R24">
        <v>160.9</v>
      </c>
      <c r="S24">
        <v>442</v>
      </c>
      <c r="T24">
        <v>1839.9</v>
      </c>
      <c r="U24">
        <v>17797</v>
      </c>
      <c r="V24">
        <v>27830.1</v>
      </c>
      <c r="W24">
        <v>813</v>
      </c>
      <c r="X24">
        <v>1143.0999999999999</v>
      </c>
      <c r="Y24">
        <v>1020.8</v>
      </c>
      <c r="Z24">
        <v>654.9</v>
      </c>
      <c r="AA24">
        <v>1676.4</v>
      </c>
      <c r="AB24">
        <v>589.20000000000005</v>
      </c>
      <c r="AC24">
        <v>2184.3000000000002</v>
      </c>
      <c r="AD24">
        <v>672.9</v>
      </c>
      <c r="AE24">
        <v>624.6</v>
      </c>
      <c r="AF24">
        <v>2312</v>
      </c>
      <c r="AG24">
        <v>4215.6000000000004</v>
      </c>
      <c r="AH24">
        <v>1123.8</v>
      </c>
      <c r="AI24">
        <v>641.4</v>
      </c>
      <c r="AJ24">
        <v>340.9</v>
      </c>
      <c r="AK24">
        <v>597.9</v>
      </c>
      <c r="AL24">
        <v>395.8</v>
      </c>
      <c r="AM24" s="8">
        <v>77225.100000000006</v>
      </c>
      <c r="AP24" t="s">
        <v>88</v>
      </c>
      <c r="AQ24" t="s">
        <v>89</v>
      </c>
      <c r="AR24">
        <v>77224.83</v>
      </c>
      <c r="AS24">
        <v>23603</v>
      </c>
      <c r="AX24">
        <v>17612</v>
      </c>
      <c r="AY24">
        <v>118439.84</v>
      </c>
    </row>
    <row r="25" spans="1:51" x14ac:dyDescent="0.25">
      <c r="A25" t="s">
        <v>90</v>
      </c>
      <c r="B25" t="s">
        <v>91</v>
      </c>
      <c r="C25">
        <v>33.5</v>
      </c>
      <c r="D25">
        <v>47</v>
      </c>
      <c r="E25">
        <v>283.10000000000002</v>
      </c>
      <c r="F25">
        <v>68</v>
      </c>
      <c r="G25">
        <v>106.7</v>
      </c>
      <c r="H25">
        <v>114.3</v>
      </c>
      <c r="I25">
        <v>134</v>
      </c>
      <c r="J25">
        <v>54.7</v>
      </c>
      <c r="K25">
        <v>155.69999999999999</v>
      </c>
      <c r="L25">
        <v>218.4</v>
      </c>
      <c r="M25">
        <v>120.9</v>
      </c>
      <c r="N25">
        <v>42</v>
      </c>
      <c r="O25">
        <v>112.3</v>
      </c>
      <c r="P25">
        <v>203.5</v>
      </c>
      <c r="Q25">
        <v>123.7</v>
      </c>
      <c r="R25">
        <v>47.4</v>
      </c>
      <c r="S25">
        <v>89.3</v>
      </c>
      <c r="T25">
        <v>388.2</v>
      </c>
      <c r="U25">
        <v>3322.4</v>
      </c>
      <c r="V25">
        <v>901.7</v>
      </c>
      <c r="W25">
        <v>1494.4</v>
      </c>
      <c r="X25">
        <v>320.5</v>
      </c>
      <c r="Y25">
        <v>191.6</v>
      </c>
      <c r="Z25">
        <v>291.60000000000002</v>
      </c>
      <c r="AA25">
        <v>778.8</v>
      </c>
      <c r="AB25">
        <v>301.2</v>
      </c>
      <c r="AC25">
        <v>903.7</v>
      </c>
      <c r="AD25">
        <v>245.5</v>
      </c>
      <c r="AE25">
        <v>204.5</v>
      </c>
      <c r="AF25">
        <v>1187</v>
      </c>
      <c r="AG25">
        <v>956.2</v>
      </c>
      <c r="AH25">
        <v>480.4</v>
      </c>
      <c r="AI25">
        <v>183.3</v>
      </c>
      <c r="AJ25">
        <v>1152.5999999999999</v>
      </c>
      <c r="AK25">
        <v>312.5</v>
      </c>
      <c r="AL25">
        <v>100.5</v>
      </c>
      <c r="AM25" s="8">
        <v>15671.1</v>
      </c>
      <c r="AP25" t="s">
        <v>90</v>
      </c>
      <c r="AQ25" t="s">
        <v>91</v>
      </c>
      <c r="AR25">
        <v>15671.36</v>
      </c>
      <c r="AS25">
        <v>51236</v>
      </c>
      <c r="AY25">
        <v>66907.360000000001</v>
      </c>
    </row>
    <row r="26" spans="1:51" x14ac:dyDescent="0.25">
      <c r="A26" t="s">
        <v>92</v>
      </c>
      <c r="B26" t="s">
        <v>93</v>
      </c>
      <c r="C26">
        <v>141</v>
      </c>
      <c r="D26">
        <v>2.4</v>
      </c>
      <c r="E26">
        <v>223.1</v>
      </c>
      <c r="F26">
        <v>42.2</v>
      </c>
      <c r="G26">
        <v>68.8</v>
      </c>
      <c r="H26">
        <v>40.200000000000003</v>
      </c>
      <c r="I26">
        <v>104</v>
      </c>
      <c r="J26">
        <v>41.4</v>
      </c>
      <c r="K26">
        <v>56.5</v>
      </c>
      <c r="L26">
        <v>71.599999999999994</v>
      </c>
      <c r="M26">
        <v>160.1</v>
      </c>
      <c r="N26">
        <v>34.299999999999997</v>
      </c>
      <c r="O26">
        <v>55.9</v>
      </c>
      <c r="P26">
        <v>175.1</v>
      </c>
      <c r="Q26">
        <v>58.3</v>
      </c>
      <c r="R26">
        <v>164.7</v>
      </c>
      <c r="S26">
        <v>69.2</v>
      </c>
      <c r="T26">
        <v>277.2</v>
      </c>
      <c r="U26">
        <v>1579.6</v>
      </c>
      <c r="V26">
        <v>279.5</v>
      </c>
      <c r="W26">
        <v>87</v>
      </c>
      <c r="X26">
        <v>3164.3</v>
      </c>
      <c r="Y26">
        <v>508.7</v>
      </c>
      <c r="Z26">
        <v>1030.5999999999999</v>
      </c>
      <c r="AA26">
        <v>2843.5</v>
      </c>
      <c r="AB26">
        <v>369.9</v>
      </c>
      <c r="AC26">
        <v>1445.1</v>
      </c>
      <c r="AD26">
        <v>461.8</v>
      </c>
      <c r="AE26">
        <v>872.2</v>
      </c>
      <c r="AF26">
        <v>1171.7</v>
      </c>
      <c r="AG26">
        <v>1227.5</v>
      </c>
      <c r="AH26">
        <v>595.1</v>
      </c>
      <c r="AI26">
        <v>180.1</v>
      </c>
      <c r="AJ26">
        <v>136.80000000000001</v>
      </c>
      <c r="AK26">
        <v>657.5</v>
      </c>
      <c r="AL26">
        <v>256.2</v>
      </c>
      <c r="AM26" s="8">
        <v>18653.099999999999</v>
      </c>
      <c r="AP26" t="s">
        <v>92</v>
      </c>
      <c r="AQ26" t="s">
        <v>93</v>
      </c>
      <c r="AR26">
        <v>18653.11</v>
      </c>
      <c r="AS26">
        <v>20509</v>
      </c>
      <c r="AT26">
        <v>8795.1</v>
      </c>
      <c r="AU26">
        <v>368.14</v>
      </c>
      <c r="AW26">
        <v>9163.24</v>
      </c>
      <c r="AX26">
        <v>3700.7</v>
      </c>
      <c r="AY26">
        <v>52026.04</v>
      </c>
    </row>
    <row r="27" spans="1:51" x14ac:dyDescent="0.25">
      <c r="A27" t="s">
        <v>94</v>
      </c>
      <c r="B27" t="s">
        <v>95</v>
      </c>
      <c r="C27">
        <v>27.3</v>
      </c>
      <c r="D27">
        <v>39.9</v>
      </c>
      <c r="E27">
        <v>214.6</v>
      </c>
      <c r="F27">
        <v>103.2</v>
      </c>
      <c r="G27">
        <v>114.9</v>
      </c>
      <c r="H27">
        <v>82.9</v>
      </c>
      <c r="I27">
        <v>113.9</v>
      </c>
      <c r="J27">
        <v>32.700000000000003</v>
      </c>
      <c r="K27">
        <v>90.2</v>
      </c>
      <c r="L27">
        <v>114.4</v>
      </c>
      <c r="M27">
        <v>102.5</v>
      </c>
      <c r="N27">
        <v>68.8</v>
      </c>
      <c r="O27">
        <v>137.19999999999999</v>
      </c>
      <c r="P27">
        <v>202.3</v>
      </c>
      <c r="Q27">
        <v>100.6</v>
      </c>
      <c r="R27">
        <v>134.1</v>
      </c>
      <c r="S27">
        <v>67</v>
      </c>
      <c r="T27">
        <v>485.8</v>
      </c>
      <c r="U27">
        <v>3795</v>
      </c>
      <c r="V27">
        <v>849.9</v>
      </c>
      <c r="W27">
        <v>384.9</v>
      </c>
      <c r="X27">
        <v>354</v>
      </c>
      <c r="Y27">
        <v>6217.1</v>
      </c>
      <c r="Z27">
        <v>760.7</v>
      </c>
      <c r="AA27">
        <v>4388.3</v>
      </c>
      <c r="AB27">
        <v>358.3</v>
      </c>
      <c r="AC27">
        <v>1543.7</v>
      </c>
      <c r="AD27">
        <v>589.70000000000005</v>
      </c>
      <c r="AE27">
        <v>279.7</v>
      </c>
      <c r="AF27">
        <v>1718.2</v>
      </c>
      <c r="AG27">
        <v>1110.4000000000001</v>
      </c>
      <c r="AH27">
        <v>366.4</v>
      </c>
      <c r="AI27">
        <v>436.4</v>
      </c>
      <c r="AJ27">
        <v>72.400000000000006</v>
      </c>
      <c r="AK27">
        <v>351</v>
      </c>
      <c r="AL27">
        <v>134.5</v>
      </c>
      <c r="AM27" s="8">
        <v>25942.9</v>
      </c>
      <c r="AN27">
        <v>0.97333819701215385</v>
      </c>
      <c r="AP27" t="s">
        <v>94</v>
      </c>
      <c r="AQ27" t="s">
        <v>95</v>
      </c>
      <c r="AR27">
        <v>25942.82</v>
      </c>
      <c r="AS27">
        <v>18130</v>
      </c>
      <c r="AX27">
        <v>1241.68</v>
      </c>
      <c r="AY27">
        <v>45314.5</v>
      </c>
    </row>
    <row r="28" spans="1:51" x14ac:dyDescent="0.25">
      <c r="A28" t="s">
        <v>96</v>
      </c>
      <c r="B28" t="s">
        <v>97</v>
      </c>
      <c r="C28">
        <v>0.7</v>
      </c>
      <c r="D28">
        <v>4.5</v>
      </c>
      <c r="E28">
        <v>368.7</v>
      </c>
      <c r="F28">
        <v>89.6</v>
      </c>
      <c r="G28">
        <v>152.5</v>
      </c>
      <c r="H28">
        <v>193.2</v>
      </c>
      <c r="I28">
        <v>195.2</v>
      </c>
      <c r="J28">
        <v>61.2</v>
      </c>
      <c r="K28">
        <v>121.9</v>
      </c>
      <c r="L28">
        <v>157.80000000000001</v>
      </c>
      <c r="M28">
        <v>535.4</v>
      </c>
      <c r="N28">
        <v>69.2</v>
      </c>
      <c r="O28">
        <v>125.4</v>
      </c>
      <c r="P28">
        <v>225.8</v>
      </c>
      <c r="Q28">
        <v>115.9</v>
      </c>
      <c r="R28">
        <v>223.4</v>
      </c>
      <c r="S28">
        <v>106</v>
      </c>
      <c r="T28">
        <v>481.6</v>
      </c>
      <c r="U28">
        <v>1455.2</v>
      </c>
      <c r="V28">
        <v>404.2</v>
      </c>
      <c r="W28">
        <v>98.9</v>
      </c>
      <c r="X28">
        <v>440</v>
      </c>
      <c r="Y28">
        <v>565.70000000000005</v>
      </c>
      <c r="Z28">
        <v>3528.7</v>
      </c>
      <c r="AA28">
        <v>4382.7</v>
      </c>
      <c r="AB28">
        <v>316</v>
      </c>
      <c r="AC28">
        <v>840.5</v>
      </c>
      <c r="AD28">
        <v>433.4</v>
      </c>
      <c r="AE28">
        <v>220.9</v>
      </c>
      <c r="AF28">
        <v>920.3</v>
      </c>
      <c r="AG28">
        <v>913.1</v>
      </c>
      <c r="AH28">
        <v>126.2</v>
      </c>
      <c r="AI28">
        <v>170.6</v>
      </c>
      <c r="AJ28">
        <v>103.5</v>
      </c>
      <c r="AK28">
        <v>166.6</v>
      </c>
      <c r="AL28">
        <v>156</v>
      </c>
      <c r="AM28" s="8">
        <v>18470.5</v>
      </c>
      <c r="AN28">
        <v>0.97948410885778703</v>
      </c>
      <c r="AP28" t="s">
        <v>96</v>
      </c>
      <c r="AQ28" t="s">
        <v>97</v>
      </c>
      <c r="AR28">
        <v>18470.240000000002</v>
      </c>
      <c r="AS28">
        <v>1125</v>
      </c>
      <c r="AT28">
        <v>26246.82</v>
      </c>
      <c r="AU28">
        <v>121.87</v>
      </c>
      <c r="AW28">
        <v>26368.69</v>
      </c>
      <c r="AX28">
        <v>1137.67</v>
      </c>
      <c r="AY28">
        <v>47101.61</v>
      </c>
    </row>
    <row r="29" spans="1:51" x14ac:dyDescent="0.25">
      <c r="A29" t="s">
        <v>98</v>
      </c>
      <c r="B29" t="s">
        <v>99</v>
      </c>
      <c r="C29">
        <v>1868.7</v>
      </c>
      <c r="D29">
        <v>203.6</v>
      </c>
      <c r="E29">
        <v>2038.3</v>
      </c>
      <c r="F29">
        <v>448.9</v>
      </c>
      <c r="G29">
        <v>645.4</v>
      </c>
      <c r="H29">
        <v>376.1</v>
      </c>
      <c r="I29">
        <v>626.1</v>
      </c>
      <c r="J29">
        <v>181.5</v>
      </c>
      <c r="K29">
        <v>408.4</v>
      </c>
      <c r="L29">
        <v>652.70000000000005</v>
      </c>
      <c r="M29">
        <v>455.7</v>
      </c>
      <c r="N29">
        <v>174.4</v>
      </c>
      <c r="O29">
        <v>357.3</v>
      </c>
      <c r="P29">
        <v>741.3</v>
      </c>
      <c r="Q29">
        <v>387.5</v>
      </c>
      <c r="R29">
        <v>378.5</v>
      </c>
      <c r="S29">
        <v>656.7</v>
      </c>
      <c r="T29">
        <v>3327.1</v>
      </c>
      <c r="U29">
        <v>9040</v>
      </c>
      <c r="V29">
        <v>4804</v>
      </c>
      <c r="W29">
        <v>1040.9000000000001</v>
      </c>
      <c r="X29">
        <v>667.1</v>
      </c>
      <c r="Y29">
        <v>1191.2</v>
      </c>
      <c r="Z29">
        <v>372.5</v>
      </c>
      <c r="AA29">
        <v>38936.300000000003</v>
      </c>
      <c r="AB29">
        <v>10887</v>
      </c>
      <c r="AC29">
        <v>5423.9</v>
      </c>
      <c r="AD29">
        <v>734</v>
      </c>
      <c r="AE29">
        <v>895.9</v>
      </c>
      <c r="AF29">
        <v>2185</v>
      </c>
      <c r="AG29">
        <v>3613.7</v>
      </c>
      <c r="AH29">
        <v>670.4</v>
      </c>
      <c r="AI29">
        <v>1501.3</v>
      </c>
      <c r="AJ29">
        <v>229.9</v>
      </c>
      <c r="AK29">
        <v>350.7</v>
      </c>
      <c r="AL29">
        <v>1215</v>
      </c>
      <c r="AM29" s="8">
        <v>97687</v>
      </c>
      <c r="AP29" t="s">
        <v>98</v>
      </c>
      <c r="AQ29" t="s">
        <v>99</v>
      </c>
      <c r="AR29">
        <v>97687.01</v>
      </c>
      <c r="AS29">
        <v>44231</v>
      </c>
      <c r="AX29">
        <v>6456.18</v>
      </c>
      <c r="AY29">
        <v>148374.19</v>
      </c>
    </row>
    <row r="30" spans="1:51" x14ac:dyDescent="0.25">
      <c r="A30" t="s">
        <v>100</v>
      </c>
      <c r="B30" t="s">
        <v>101</v>
      </c>
      <c r="C30">
        <v>14</v>
      </c>
      <c r="D30">
        <v>65.3</v>
      </c>
      <c r="E30">
        <v>470.8</v>
      </c>
      <c r="F30">
        <v>125.9</v>
      </c>
      <c r="G30">
        <v>386.8</v>
      </c>
      <c r="H30">
        <v>201.4</v>
      </c>
      <c r="I30">
        <v>264.5</v>
      </c>
      <c r="J30">
        <v>139.9</v>
      </c>
      <c r="K30">
        <v>281.2</v>
      </c>
      <c r="L30">
        <v>450.7</v>
      </c>
      <c r="M30">
        <v>186.1</v>
      </c>
      <c r="N30">
        <v>34.1</v>
      </c>
      <c r="O30">
        <v>179.9</v>
      </c>
      <c r="P30">
        <v>341.7</v>
      </c>
      <c r="Q30">
        <v>145.5</v>
      </c>
      <c r="R30">
        <v>111.6</v>
      </c>
      <c r="S30">
        <v>101.1</v>
      </c>
      <c r="T30">
        <v>709</v>
      </c>
      <c r="U30">
        <v>9589</v>
      </c>
      <c r="V30">
        <v>1884</v>
      </c>
      <c r="W30">
        <v>947.3</v>
      </c>
      <c r="X30">
        <v>478.9</v>
      </c>
      <c r="Y30">
        <v>677.9</v>
      </c>
      <c r="Z30">
        <v>942.1</v>
      </c>
      <c r="AA30">
        <v>4810.8999999999996</v>
      </c>
      <c r="AB30">
        <v>7187.7</v>
      </c>
      <c r="AC30">
        <v>3509.9</v>
      </c>
      <c r="AD30">
        <v>1070.5</v>
      </c>
      <c r="AE30">
        <v>500</v>
      </c>
      <c r="AF30">
        <v>3653</v>
      </c>
      <c r="AG30">
        <v>1031</v>
      </c>
      <c r="AH30">
        <v>342.1</v>
      </c>
      <c r="AI30">
        <v>970.2</v>
      </c>
      <c r="AJ30">
        <v>556.6</v>
      </c>
      <c r="AK30">
        <v>370.7</v>
      </c>
      <c r="AL30">
        <v>330.3</v>
      </c>
      <c r="AM30" s="8">
        <v>43061.599999999999</v>
      </c>
      <c r="AP30" t="s">
        <v>100</v>
      </c>
      <c r="AQ30" t="s">
        <v>101</v>
      </c>
      <c r="AR30">
        <v>43061.35</v>
      </c>
      <c r="AS30">
        <v>145745</v>
      </c>
      <c r="AT30">
        <v>3405.72</v>
      </c>
      <c r="AW30">
        <v>3405.72</v>
      </c>
      <c r="AY30">
        <v>192212.07</v>
      </c>
    </row>
    <row r="31" spans="1:51" x14ac:dyDescent="0.25">
      <c r="A31" t="s">
        <v>102</v>
      </c>
      <c r="B31" t="s">
        <v>103</v>
      </c>
      <c r="C31">
        <v>923.4</v>
      </c>
      <c r="D31">
        <v>234.4</v>
      </c>
      <c r="E31">
        <v>3105</v>
      </c>
      <c r="F31">
        <v>423.6</v>
      </c>
      <c r="G31">
        <v>1173</v>
      </c>
      <c r="H31">
        <v>767.1</v>
      </c>
      <c r="I31">
        <v>875.5</v>
      </c>
      <c r="J31">
        <v>519.79999999999995</v>
      </c>
      <c r="K31">
        <v>1384.7</v>
      </c>
      <c r="L31">
        <v>1720</v>
      </c>
      <c r="M31">
        <v>1040.9000000000001</v>
      </c>
      <c r="N31">
        <v>364.4</v>
      </c>
      <c r="O31">
        <v>962.3</v>
      </c>
      <c r="P31">
        <v>1953.6</v>
      </c>
      <c r="Q31">
        <v>884.5</v>
      </c>
      <c r="R31">
        <v>568</v>
      </c>
      <c r="S31">
        <v>682.1</v>
      </c>
      <c r="T31">
        <v>7407.4</v>
      </c>
      <c r="U31">
        <v>9254.9</v>
      </c>
      <c r="V31">
        <v>3367.6</v>
      </c>
      <c r="W31">
        <v>1342.1</v>
      </c>
      <c r="X31">
        <v>1550.8</v>
      </c>
      <c r="Y31">
        <v>1193.7</v>
      </c>
      <c r="Z31">
        <v>1397.6</v>
      </c>
      <c r="AA31">
        <v>5130.7</v>
      </c>
      <c r="AB31">
        <v>2945.7</v>
      </c>
      <c r="AC31">
        <v>22805.1</v>
      </c>
      <c r="AD31">
        <v>2392.6999999999998</v>
      </c>
      <c r="AE31">
        <v>992.9</v>
      </c>
      <c r="AF31">
        <v>5343.5</v>
      </c>
      <c r="AG31">
        <v>2792.8</v>
      </c>
      <c r="AH31">
        <v>695.2</v>
      </c>
      <c r="AI31">
        <v>898.7</v>
      </c>
      <c r="AJ31">
        <v>583.1</v>
      </c>
      <c r="AK31">
        <v>1035.4000000000001</v>
      </c>
      <c r="AL31">
        <v>525.6</v>
      </c>
      <c r="AM31" s="8">
        <v>89237.8</v>
      </c>
      <c r="AN31">
        <v>0.95178979371787531</v>
      </c>
      <c r="AP31" t="s">
        <v>102</v>
      </c>
      <c r="AQ31" t="s">
        <v>103</v>
      </c>
      <c r="AR31">
        <v>89238.26</v>
      </c>
      <c r="AS31">
        <v>6443</v>
      </c>
      <c r="AT31">
        <v>18796.509999999998</v>
      </c>
      <c r="AU31">
        <v>-530.73</v>
      </c>
      <c r="AW31">
        <v>18265.78</v>
      </c>
      <c r="AX31">
        <v>11541.53</v>
      </c>
      <c r="AY31">
        <v>125488.57</v>
      </c>
    </row>
    <row r="32" spans="1:51" x14ac:dyDescent="0.25">
      <c r="A32" t="s">
        <v>104</v>
      </c>
      <c r="B32" t="s">
        <v>105</v>
      </c>
      <c r="AD32">
        <v>907.5</v>
      </c>
      <c r="AM32" s="8">
        <v>907.5</v>
      </c>
      <c r="AN32">
        <v>0.86405985826828269</v>
      </c>
      <c r="AP32" t="s">
        <v>104</v>
      </c>
      <c r="AQ32" t="s">
        <v>105</v>
      </c>
      <c r="AR32">
        <v>907.46</v>
      </c>
      <c r="AS32">
        <v>7801.15</v>
      </c>
      <c r="AT32">
        <v>30393.25</v>
      </c>
      <c r="AU32">
        <v>42</v>
      </c>
      <c r="AW32">
        <v>30435.25</v>
      </c>
      <c r="AX32">
        <v>2493.3200000000002</v>
      </c>
      <c r="AY32">
        <v>41637.18</v>
      </c>
    </row>
    <row r="33" spans="1:51" x14ac:dyDescent="0.25">
      <c r="A33" t="s">
        <v>106</v>
      </c>
      <c r="B33" t="s">
        <v>107</v>
      </c>
      <c r="C33">
        <v>354.8</v>
      </c>
      <c r="D33">
        <v>18.3</v>
      </c>
      <c r="E33">
        <v>2458.4</v>
      </c>
      <c r="F33">
        <v>405.5</v>
      </c>
      <c r="G33">
        <v>403.6</v>
      </c>
      <c r="H33">
        <v>161.30000000000001</v>
      </c>
      <c r="I33">
        <v>963.6</v>
      </c>
      <c r="J33">
        <v>640.29999999999995</v>
      </c>
      <c r="K33">
        <v>150.80000000000001</v>
      </c>
      <c r="L33">
        <v>170.3</v>
      </c>
      <c r="M33">
        <v>238.2</v>
      </c>
      <c r="N33">
        <v>109.3</v>
      </c>
      <c r="O33">
        <v>82.4</v>
      </c>
      <c r="P33">
        <v>1692.9</v>
      </c>
      <c r="Q33">
        <v>441.7</v>
      </c>
      <c r="R33">
        <v>82.6</v>
      </c>
      <c r="S33">
        <v>83</v>
      </c>
      <c r="T33">
        <v>403.5</v>
      </c>
      <c r="U33">
        <v>3198.7</v>
      </c>
      <c r="V33">
        <v>498.3</v>
      </c>
      <c r="W33">
        <v>151.9</v>
      </c>
      <c r="X33">
        <v>409.6</v>
      </c>
      <c r="Y33">
        <v>639.79999999999995</v>
      </c>
      <c r="Z33">
        <v>268.7</v>
      </c>
      <c r="AA33">
        <v>2322.1</v>
      </c>
      <c r="AB33">
        <v>120.5</v>
      </c>
      <c r="AC33">
        <v>488.3</v>
      </c>
      <c r="AD33">
        <v>285.3</v>
      </c>
      <c r="AE33">
        <v>2126.6</v>
      </c>
      <c r="AF33">
        <v>949.5</v>
      </c>
      <c r="AG33">
        <v>1097</v>
      </c>
      <c r="AH33">
        <v>308.3</v>
      </c>
      <c r="AI33">
        <v>446.6</v>
      </c>
      <c r="AJ33">
        <v>267.8</v>
      </c>
      <c r="AK33">
        <v>579.70000000000005</v>
      </c>
      <c r="AL33">
        <v>142.19999999999999</v>
      </c>
      <c r="AM33" s="8">
        <v>23161.4</v>
      </c>
      <c r="AN33">
        <v>0.93210241935244698</v>
      </c>
      <c r="AP33" t="s">
        <v>106</v>
      </c>
      <c r="AQ33" t="s">
        <v>107</v>
      </c>
      <c r="AR33">
        <v>23161.5</v>
      </c>
      <c r="AS33">
        <v>3263</v>
      </c>
      <c r="AU33">
        <v>99.79</v>
      </c>
      <c r="AW33">
        <v>99.79</v>
      </c>
      <c r="AX33">
        <v>1694.14</v>
      </c>
      <c r="AY33">
        <v>28218.42</v>
      </c>
    </row>
    <row r="34" spans="1:51" x14ac:dyDescent="0.25">
      <c r="A34" t="s">
        <v>108</v>
      </c>
      <c r="B34" t="s">
        <v>109</v>
      </c>
      <c r="C34">
        <v>513.1</v>
      </c>
      <c r="D34">
        <v>202.7</v>
      </c>
      <c r="E34">
        <v>3762.1</v>
      </c>
      <c r="F34">
        <v>740.3</v>
      </c>
      <c r="G34">
        <v>1675.2</v>
      </c>
      <c r="H34">
        <v>952.1</v>
      </c>
      <c r="I34">
        <v>1582</v>
      </c>
      <c r="J34">
        <v>573.29999999999995</v>
      </c>
      <c r="K34">
        <v>2574.1999999999998</v>
      </c>
      <c r="L34">
        <v>3685.6</v>
      </c>
      <c r="M34">
        <v>1422.9</v>
      </c>
      <c r="N34">
        <v>831.7</v>
      </c>
      <c r="O34">
        <v>1724.2</v>
      </c>
      <c r="P34">
        <v>3341.7</v>
      </c>
      <c r="Q34">
        <v>1772.8</v>
      </c>
      <c r="R34">
        <v>934.2</v>
      </c>
      <c r="S34">
        <v>2327.3000000000002</v>
      </c>
      <c r="T34">
        <v>8395.1</v>
      </c>
      <c r="U34">
        <v>11873.5</v>
      </c>
      <c r="V34">
        <v>7080.6</v>
      </c>
      <c r="W34">
        <v>1139.5999999999999</v>
      </c>
      <c r="X34">
        <v>1349.2</v>
      </c>
      <c r="Y34">
        <v>1963.9</v>
      </c>
      <c r="Z34">
        <v>1487.4</v>
      </c>
      <c r="AA34">
        <v>9619.7999999999993</v>
      </c>
      <c r="AB34">
        <v>4029.5</v>
      </c>
      <c r="AC34">
        <v>7436.8</v>
      </c>
      <c r="AD34">
        <v>3934.2</v>
      </c>
      <c r="AE34">
        <v>3018.1</v>
      </c>
      <c r="AF34">
        <v>13130.6</v>
      </c>
      <c r="AG34">
        <v>5829.8</v>
      </c>
      <c r="AH34">
        <v>2206.5</v>
      </c>
      <c r="AI34">
        <v>2257.1999999999998</v>
      </c>
      <c r="AJ34">
        <v>1504.8</v>
      </c>
      <c r="AK34">
        <v>1272.7</v>
      </c>
      <c r="AL34">
        <v>1516.8</v>
      </c>
      <c r="AM34" s="8">
        <v>117661.5</v>
      </c>
      <c r="AN34">
        <v>0.95332447275039911</v>
      </c>
      <c r="AP34" t="s">
        <v>108</v>
      </c>
      <c r="AQ34" t="s">
        <v>109</v>
      </c>
      <c r="AR34">
        <v>117661.75</v>
      </c>
      <c r="AS34">
        <v>7087</v>
      </c>
      <c r="AX34">
        <v>7038.63</v>
      </c>
      <c r="AY34">
        <v>131787.38</v>
      </c>
    </row>
    <row r="35" spans="1:51" x14ac:dyDescent="0.25">
      <c r="A35" t="s">
        <v>127</v>
      </c>
      <c r="B35" t="s">
        <v>128</v>
      </c>
      <c r="E35">
        <v>56.7</v>
      </c>
      <c r="F35">
        <v>14.5</v>
      </c>
      <c r="G35">
        <v>29.1</v>
      </c>
      <c r="H35">
        <v>20.5</v>
      </c>
      <c r="I35">
        <v>37.700000000000003</v>
      </c>
      <c r="J35">
        <v>17.3</v>
      </c>
      <c r="K35">
        <v>43.6</v>
      </c>
      <c r="L35">
        <v>55.3</v>
      </c>
      <c r="M35">
        <v>26</v>
      </c>
      <c r="N35">
        <v>11.1</v>
      </c>
      <c r="O35">
        <v>28.7</v>
      </c>
      <c r="P35">
        <v>59</v>
      </c>
      <c r="Q35">
        <v>33.5</v>
      </c>
      <c r="R35">
        <v>19.3</v>
      </c>
      <c r="S35">
        <v>26.4</v>
      </c>
      <c r="T35">
        <v>78.3</v>
      </c>
      <c r="U35">
        <v>968.8</v>
      </c>
      <c r="V35">
        <v>219</v>
      </c>
      <c r="W35">
        <v>313</v>
      </c>
      <c r="X35">
        <v>89.8</v>
      </c>
      <c r="Y35">
        <v>48</v>
      </c>
      <c r="Z35">
        <v>85.9</v>
      </c>
      <c r="AA35">
        <v>5.4</v>
      </c>
      <c r="AB35">
        <v>115.9</v>
      </c>
      <c r="AC35">
        <v>264.7</v>
      </c>
      <c r="AD35">
        <v>69.5</v>
      </c>
      <c r="AE35">
        <v>65.2</v>
      </c>
      <c r="AF35">
        <v>342.4</v>
      </c>
      <c r="AG35">
        <v>383.7</v>
      </c>
      <c r="AH35">
        <v>118.3</v>
      </c>
      <c r="AI35">
        <v>48.1</v>
      </c>
      <c r="AJ35">
        <v>87.6</v>
      </c>
      <c r="AK35">
        <v>1495.8</v>
      </c>
      <c r="AL35">
        <v>140.9</v>
      </c>
      <c r="AM35">
        <v>5419</v>
      </c>
    </row>
    <row r="36" spans="1:51" x14ac:dyDescent="0.25">
      <c r="A36" t="s">
        <v>129</v>
      </c>
      <c r="B36" t="s">
        <v>130</v>
      </c>
      <c r="C36">
        <v>21.7</v>
      </c>
      <c r="E36">
        <v>522.20000000000005</v>
      </c>
      <c r="F36">
        <v>29.8</v>
      </c>
      <c r="G36">
        <v>72</v>
      </c>
      <c r="H36">
        <v>41.4</v>
      </c>
      <c r="I36">
        <v>148.5</v>
      </c>
      <c r="J36">
        <v>51.3</v>
      </c>
      <c r="K36">
        <v>123.8</v>
      </c>
      <c r="L36">
        <v>105.8</v>
      </c>
      <c r="M36">
        <v>132.30000000000001</v>
      </c>
      <c r="N36">
        <v>83.7</v>
      </c>
      <c r="O36">
        <v>207.3</v>
      </c>
      <c r="P36">
        <v>1062</v>
      </c>
      <c r="Q36">
        <v>362.4</v>
      </c>
      <c r="R36">
        <v>59.3</v>
      </c>
      <c r="S36">
        <v>53.3</v>
      </c>
      <c r="T36">
        <v>402.7</v>
      </c>
      <c r="U36">
        <v>985.5</v>
      </c>
      <c r="V36">
        <v>207</v>
      </c>
      <c r="W36">
        <v>58.4</v>
      </c>
      <c r="X36">
        <v>190.5</v>
      </c>
      <c r="Y36">
        <v>90.6</v>
      </c>
      <c r="Z36">
        <v>81.400000000000006</v>
      </c>
      <c r="AA36">
        <v>412</v>
      </c>
      <c r="AB36">
        <v>63.2</v>
      </c>
      <c r="AC36">
        <v>255.2</v>
      </c>
      <c r="AD36">
        <v>75</v>
      </c>
      <c r="AE36">
        <v>196.4</v>
      </c>
      <c r="AF36">
        <v>326.60000000000002</v>
      </c>
      <c r="AG36">
        <v>13.7</v>
      </c>
      <c r="AH36">
        <v>9.8000000000000007</v>
      </c>
      <c r="AI36">
        <v>36.9</v>
      </c>
      <c r="AJ36">
        <v>34.9</v>
      </c>
      <c r="AK36">
        <v>40.4</v>
      </c>
      <c r="AL36">
        <v>712</v>
      </c>
      <c r="AM36">
        <v>7269</v>
      </c>
    </row>
    <row r="37" spans="1:51" x14ac:dyDescent="0.25">
      <c r="A37" t="s">
        <v>131</v>
      </c>
      <c r="B37" t="s">
        <v>132</v>
      </c>
      <c r="C37">
        <v>97.1</v>
      </c>
      <c r="D37">
        <v>17.100000000000001</v>
      </c>
      <c r="E37">
        <v>213.9</v>
      </c>
      <c r="F37">
        <v>65.2</v>
      </c>
      <c r="G37">
        <v>127.7</v>
      </c>
      <c r="H37">
        <v>100.9</v>
      </c>
      <c r="I37">
        <v>168.6</v>
      </c>
      <c r="J37">
        <v>55.6</v>
      </c>
      <c r="K37">
        <v>157.6</v>
      </c>
      <c r="L37">
        <v>200.5</v>
      </c>
      <c r="M37">
        <v>191.1</v>
      </c>
      <c r="N37">
        <v>83</v>
      </c>
      <c r="O37">
        <v>127.1</v>
      </c>
      <c r="P37">
        <v>320.39999999999998</v>
      </c>
      <c r="Q37">
        <v>174.9</v>
      </c>
      <c r="R37">
        <v>233.7</v>
      </c>
      <c r="S37">
        <v>59.5</v>
      </c>
      <c r="T37">
        <v>254.9</v>
      </c>
      <c r="U37">
        <v>759</v>
      </c>
      <c r="V37">
        <v>1022.9</v>
      </c>
      <c r="W37">
        <v>75.2</v>
      </c>
      <c r="X37">
        <v>94.1</v>
      </c>
      <c r="Y37">
        <v>48.1</v>
      </c>
      <c r="Z37">
        <v>256</v>
      </c>
      <c r="AA37">
        <v>642.79999999999995</v>
      </c>
      <c r="AB37">
        <v>41.4</v>
      </c>
      <c r="AC37">
        <v>441.4</v>
      </c>
      <c r="AD37">
        <v>86.4</v>
      </c>
      <c r="AE37">
        <v>237.4</v>
      </c>
      <c r="AF37">
        <v>329.1</v>
      </c>
      <c r="AG37">
        <v>446</v>
      </c>
      <c r="AH37">
        <v>1339</v>
      </c>
      <c r="AI37">
        <v>543.6</v>
      </c>
      <c r="AJ37">
        <v>42.5</v>
      </c>
      <c r="AK37">
        <v>100.3</v>
      </c>
      <c r="AL37">
        <v>28.9</v>
      </c>
      <c r="AM37">
        <v>9182.9</v>
      </c>
    </row>
    <row r="38" spans="1:51" x14ac:dyDescent="0.25">
      <c r="A38" t="s">
        <v>133</v>
      </c>
      <c r="B38" t="s">
        <v>134</v>
      </c>
      <c r="D38">
        <v>0.3</v>
      </c>
      <c r="E38">
        <v>16.7</v>
      </c>
      <c r="F38">
        <v>4.0999999999999996</v>
      </c>
      <c r="G38">
        <v>3.8</v>
      </c>
      <c r="H38">
        <v>5.8</v>
      </c>
      <c r="I38">
        <v>6.5</v>
      </c>
      <c r="J38">
        <v>1</v>
      </c>
      <c r="K38">
        <v>4.9000000000000004</v>
      </c>
      <c r="L38">
        <v>11.3</v>
      </c>
      <c r="M38">
        <v>3</v>
      </c>
      <c r="N38">
        <v>1.7</v>
      </c>
      <c r="O38">
        <v>4.5</v>
      </c>
      <c r="P38">
        <v>11.9</v>
      </c>
      <c r="Q38">
        <v>4.7</v>
      </c>
      <c r="R38">
        <v>4.5</v>
      </c>
      <c r="S38">
        <v>3.1</v>
      </c>
      <c r="T38">
        <v>28.6</v>
      </c>
      <c r="U38">
        <v>28.5</v>
      </c>
      <c r="V38">
        <v>24.5</v>
      </c>
      <c r="W38">
        <v>23.9</v>
      </c>
      <c r="X38">
        <v>4.4000000000000004</v>
      </c>
      <c r="Y38">
        <v>9.5</v>
      </c>
      <c r="Z38">
        <v>7.2</v>
      </c>
      <c r="AA38">
        <v>170.8</v>
      </c>
      <c r="AB38">
        <v>5.2</v>
      </c>
      <c r="AC38">
        <v>10.1</v>
      </c>
      <c r="AD38">
        <v>19.2</v>
      </c>
      <c r="AE38">
        <v>9.1999999999999993</v>
      </c>
      <c r="AF38">
        <v>43.1</v>
      </c>
      <c r="AG38">
        <v>382.4</v>
      </c>
      <c r="AH38">
        <v>4.7</v>
      </c>
      <c r="AI38">
        <v>442.4</v>
      </c>
      <c r="AJ38">
        <v>96.3</v>
      </c>
      <c r="AK38">
        <v>6.1</v>
      </c>
      <c r="AL38">
        <v>1.2</v>
      </c>
      <c r="AM38">
        <v>1405.1</v>
      </c>
    </row>
    <row r="39" spans="1:51" x14ac:dyDescent="0.25">
      <c r="A39" t="s">
        <v>135</v>
      </c>
      <c r="B39" t="s">
        <v>136</v>
      </c>
      <c r="C39">
        <v>40747.199999999997</v>
      </c>
      <c r="D39">
        <v>2782.9</v>
      </c>
      <c r="E39">
        <v>85309</v>
      </c>
      <c r="F39">
        <v>20929.3</v>
      </c>
      <c r="G39">
        <v>27932.7</v>
      </c>
      <c r="H39">
        <v>34051</v>
      </c>
      <c r="I39">
        <v>40679.800000000003</v>
      </c>
      <c r="J39">
        <v>9209.7000000000007</v>
      </c>
      <c r="K39">
        <v>30093.4</v>
      </c>
      <c r="L39">
        <v>46916.3</v>
      </c>
      <c r="M39">
        <v>30502.7</v>
      </c>
      <c r="N39">
        <v>14556.9</v>
      </c>
      <c r="O39">
        <v>24042.6</v>
      </c>
      <c r="P39">
        <v>79522.8</v>
      </c>
      <c r="Q39">
        <v>32265.1</v>
      </c>
      <c r="R39">
        <v>21693.3</v>
      </c>
      <c r="S39">
        <v>13765.2</v>
      </c>
      <c r="T39">
        <v>105765.9</v>
      </c>
      <c r="U39">
        <v>116294</v>
      </c>
      <c r="V39">
        <v>72069.3</v>
      </c>
      <c r="W39">
        <v>27269.9</v>
      </c>
      <c r="X39">
        <v>21710.6</v>
      </c>
      <c r="Y39">
        <v>19735.599999999999</v>
      </c>
      <c r="Z39">
        <v>13839.3</v>
      </c>
      <c r="AA39">
        <v>80219.7</v>
      </c>
      <c r="AB39">
        <v>34781.1</v>
      </c>
      <c r="AC39">
        <v>55263.199999999997</v>
      </c>
      <c r="AD39">
        <v>17163.400000000001</v>
      </c>
      <c r="AE39">
        <v>13410.4</v>
      </c>
      <c r="AF39">
        <v>43048.9</v>
      </c>
      <c r="AG39">
        <v>39261.199999999997</v>
      </c>
      <c r="AH39">
        <v>14489</v>
      </c>
      <c r="AI39">
        <v>21052.799999999999</v>
      </c>
      <c r="AJ39">
        <v>8672</v>
      </c>
      <c r="AK39">
        <v>12493</v>
      </c>
      <c r="AL39">
        <v>9868.6</v>
      </c>
      <c r="AM39">
        <v>1281409.2</v>
      </c>
      <c r="AN39" t="s">
        <v>110</v>
      </c>
    </row>
    <row r="40" spans="1:51" x14ac:dyDescent="0.25">
      <c r="A40" t="s">
        <v>149</v>
      </c>
    </row>
    <row r="41" spans="1:51" x14ac:dyDescent="0.25">
      <c r="A41" t="s">
        <v>153</v>
      </c>
    </row>
    <row r="43" spans="1:51" x14ac:dyDescent="0.25">
      <c r="A43" t="s">
        <v>13</v>
      </c>
      <c r="B43" t="s">
        <v>13</v>
      </c>
      <c r="C43" t="s">
        <v>14</v>
      </c>
      <c r="D43" t="s">
        <v>15</v>
      </c>
      <c r="E43" t="s">
        <v>16</v>
      </c>
      <c r="F43" t="s">
        <v>17</v>
      </c>
      <c r="G43" t="s">
        <v>18</v>
      </c>
      <c r="H43" t="s">
        <v>19</v>
      </c>
      <c r="I43" t="s">
        <v>20</v>
      </c>
      <c r="J43" t="s">
        <v>21</v>
      </c>
      <c r="K43" t="s">
        <v>22</v>
      </c>
      <c r="L43" t="s">
        <v>23</v>
      </c>
      <c r="M43" t="s">
        <v>24</v>
      </c>
      <c r="N43" t="s">
        <v>25</v>
      </c>
      <c r="O43" t="s">
        <v>26</v>
      </c>
      <c r="P43" t="s">
        <v>27</v>
      </c>
      <c r="Q43" t="s">
        <v>28</v>
      </c>
      <c r="R43" t="s">
        <v>29</v>
      </c>
      <c r="S43" t="s">
        <v>30</v>
      </c>
      <c r="T43" t="s">
        <v>31</v>
      </c>
      <c r="U43" t="s">
        <v>32</v>
      </c>
      <c r="V43" t="s">
        <v>33</v>
      </c>
      <c r="W43" t="s">
        <v>34</v>
      </c>
      <c r="X43" t="s">
        <v>35</v>
      </c>
      <c r="Y43" t="s">
        <v>36</v>
      </c>
      <c r="Z43" t="s">
        <v>37</v>
      </c>
      <c r="AA43" t="s">
        <v>38</v>
      </c>
      <c r="AB43" t="s">
        <v>39</v>
      </c>
      <c r="AC43" t="s">
        <v>40</v>
      </c>
      <c r="AD43" t="s">
        <v>41</v>
      </c>
      <c r="AE43" t="s">
        <v>42</v>
      </c>
      <c r="AF43" t="s">
        <v>43</v>
      </c>
      <c r="AG43" t="s">
        <v>44</v>
      </c>
      <c r="AH43" t="s">
        <v>45</v>
      </c>
      <c r="AI43" t="s">
        <v>46</v>
      </c>
      <c r="AJ43" t="s">
        <v>47</v>
      </c>
      <c r="AK43" t="s">
        <v>48</v>
      </c>
      <c r="AL43" t="s">
        <v>49</v>
      </c>
      <c r="AM43" t="s">
        <v>126</v>
      </c>
    </row>
    <row r="44" spans="1:51" x14ac:dyDescent="0.25">
      <c r="A44" t="s">
        <v>111</v>
      </c>
      <c r="B44" t="s">
        <v>112</v>
      </c>
      <c r="C44">
        <v>40746.74</v>
      </c>
      <c r="D44">
        <v>2782.88</v>
      </c>
      <c r="E44">
        <v>85308.94</v>
      </c>
      <c r="F44">
        <v>20929.09</v>
      </c>
      <c r="G44">
        <v>27932.45</v>
      </c>
      <c r="H44">
        <v>34051.11</v>
      </c>
      <c r="I44">
        <v>40679.99</v>
      </c>
      <c r="J44">
        <v>9209.56</v>
      </c>
      <c r="K44">
        <v>30093.23</v>
      </c>
      <c r="L44">
        <v>46916.39</v>
      </c>
      <c r="M44">
        <v>30502.86</v>
      </c>
      <c r="N44">
        <v>14556.93</v>
      </c>
      <c r="O44">
        <v>24042.75</v>
      </c>
      <c r="P44">
        <v>79522.710000000006</v>
      </c>
      <c r="Q44">
        <v>32265.59</v>
      </c>
      <c r="R44">
        <v>21693.35</v>
      </c>
      <c r="S44">
        <v>13765.15</v>
      </c>
      <c r="T44">
        <v>105765.78</v>
      </c>
      <c r="U44">
        <v>116294.45</v>
      </c>
      <c r="V44">
        <v>72069.39</v>
      </c>
      <c r="W44">
        <v>27270.29</v>
      </c>
      <c r="X44">
        <v>21710.69</v>
      </c>
      <c r="Y44">
        <v>19735.740000000002</v>
      </c>
      <c r="Z44">
        <v>13839.15</v>
      </c>
      <c r="AA44">
        <v>80219.789999999994</v>
      </c>
      <c r="AB44">
        <v>34781.72</v>
      </c>
      <c r="AC44">
        <v>55263.51</v>
      </c>
      <c r="AD44">
        <v>17163.55</v>
      </c>
      <c r="AE44">
        <v>13410.55</v>
      </c>
      <c r="AF44">
        <v>43048.98</v>
      </c>
      <c r="AG44">
        <v>39261.279999999999</v>
      </c>
      <c r="AH44">
        <v>14489.16</v>
      </c>
      <c r="AI44">
        <v>21052.79</v>
      </c>
      <c r="AJ44">
        <v>8671.5300000000007</v>
      </c>
      <c r="AK44">
        <v>12493</v>
      </c>
      <c r="AL44">
        <v>9868.6299999999992</v>
      </c>
      <c r="AM44" s="8">
        <v>1281409.69</v>
      </c>
    </row>
    <row r="45" spans="1:51" x14ac:dyDescent="0.25">
      <c r="A45" t="s">
        <v>113</v>
      </c>
      <c r="B45" t="s">
        <v>114</v>
      </c>
      <c r="C45">
        <v>31234.9</v>
      </c>
      <c r="D45">
        <v>2003.7</v>
      </c>
      <c r="E45">
        <v>36305.699999999997</v>
      </c>
      <c r="F45">
        <v>7447.1</v>
      </c>
      <c r="G45">
        <v>14071.5</v>
      </c>
      <c r="H45">
        <v>1968.3</v>
      </c>
      <c r="I45">
        <v>14255.7</v>
      </c>
      <c r="J45">
        <v>10056.200000000001</v>
      </c>
      <c r="K45">
        <v>19490.5</v>
      </c>
      <c r="L45">
        <v>25384</v>
      </c>
      <c r="M45">
        <v>15450.3</v>
      </c>
      <c r="N45">
        <v>8107.7</v>
      </c>
      <c r="O45">
        <v>12220.1</v>
      </c>
      <c r="P45">
        <v>20733.900000000001</v>
      </c>
      <c r="Q45">
        <v>24253.3</v>
      </c>
      <c r="R45">
        <v>25370.5</v>
      </c>
      <c r="S45">
        <v>8623.7999999999993</v>
      </c>
      <c r="T45">
        <v>65409.3</v>
      </c>
      <c r="U45">
        <v>146727</v>
      </c>
      <c r="V45">
        <v>59836.1</v>
      </c>
      <c r="W45">
        <v>34271.5</v>
      </c>
      <c r="X45">
        <v>17921.7</v>
      </c>
      <c r="Y45">
        <v>20780.099999999999</v>
      </c>
      <c r="Z45">
        <v>30430.5</v>
      </c>
      <c r="AA45">
        <v>54836.7</v>
      </c>
      <c r="AB45">
        <v>152447.79999999999</v>
      </c>
      <c r="AC45">
        <v>47985.4</v>
      </c>
      <c r="AD45">
        <v>23041</v>
      </c>
      <c r="AE45">
        <v>11393.8</v>
      </c>
      <c r="AF45">
        <v>75592.3</v>
      </c>
      <c r="AG45">
        <v>108941.7</v>
      </c>
      <c r="AH45">
        <v>70870.3</v>
      </c>
      <c r="AI45">
        <v>66203.199999999997</v>
      </c>
      <c r="AJ45">
        <v>31069</v>
      </c>
      <c r="AK45">
        <v>13911.1</v>
      </c>
      <c r="AL45">
        <v>21236.1</v>
      </c>
      <c r="AM45" s="8">
        <v>1333058.7</v>
      </c>
      <c r="AN45">
        <v>4559.3</v>
      </c>
    </row>
    <row r="46" spans="1:51" x14ac:dyDescent="0.25">
      <c r="A46" t="s">
        <v>115</v>
      </c>
      <c r="B46" t="s">
        <v>116</v>
      </c>
      <c r="C46">
        <v>71981.679999999993</v>
      </c>
      <c r="D46">
        <v>4786.5600000000004</v>
      </c>
      <c r="E46">
        <v>121614.68</v>
      </c>
      <c r="F46">
        <v>28376.16</v>
      </c>
      <c r="G46">
        <v>42003.97</v>
      </c>
      <c r="H46">
        <v>36019.449999999997</v>
      </c>
      <c r="I46">
        <v>54935.69</v>
      </c>
      <c r="J46">
        <v>19265.79</v>
      </c>
      <c r="K46">
        <v>49583.75</v>
      </c>
      <c r="L46">
        <v>72300.34</v>
      </c>
      <c r="M46">
        <v>45953.120000000003</v>
      </c>
      <c r="N46">
        <v>22664.639999999999</v>
      </c>
      <c r="O46">
        <v>36262.870000000003</v>
      </c>
      <c r="P46">
        <v>100256.61</v>
      </c>
      <c r="Q46">
        <v>56518.91</v>
      </c>
      <c r="R46">
        <v>47063.8</v>
      </c>
      <c r="S46">
        <v>22388.91</v>
      </c>
      <c r="T46">
        <v>171175.09</v>
      </c>
      <c r="U46">
        <v>263021.40000000002</v>
      </c>
      <c r="V46">
        <v>131905.53</v>
      </c>
      <c r="W46">
        <v>61541.83</v>
      </c>
      <c r="X46">
        <v>39632.410000000003</v>
      </c>
      <c r="Y46">
        <v>40515.81</v>
      </c>
      <c r="Z46">
        <v>44269.63</v>
      </c>
      <c r="AA46">
        <v>135056.47</v>
      </c>
      <c r="AB46">
        <v>187229.54</v>
      </c>
      <c r="AC46">
        <v>103248.87</v>
      </c>
      <c r="AD46">
        <v>40204.51</v>
      </c>
      <c r="AE46">
        <v>24804.34</v>
      </c>
      <c r="AF46">
        <v>118641.29</v>
      </c>
      <c r="AG46">
        <v>148202.97</v>
      </c>
      <c r="AH46">
        <v>85359.43</v>
      </c>
      <c r="AI46">
        <v>87255.95</v>
      </c>
      <c r="AJ46">
        <v>39740.53</v>
      </c>
      <c r="AK46">
        <v>26404.09</v>
      </c>
      <c r="AL46">
        <v>31104.76</v>
      </c>
      <c r="AM46" s="8">
        <v>2614468.39</v>
      </c>
      <c r="AN46">
        <v>4559.3</v>
      </c>
    </row>
  </sheetData>
  <phoneticPr fontId="0"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workbookViewId="0">
      <pane xSplit="2" ySplit="4" topLeftCell="AL17" activePane="bottomRight" state="frozen"/>
      <selection pane="topRight" activeCell="C1" sqref="C1"/>
      <selection pane="bottomLeft" activeCell="A5" sqref="A5"/>
      <selection pane="bottomRight" activeCell="AM44" sqref="AM44"/>
    </sheetView>
  </sheetViews>
  <sheetFormatPr baseColWidth="10" defaultColWidth="11.44140625" defaultRowHeight="13.2" x14ac:dyDescent="0.25"/>
  <cols>
    <col min="1" max="1" width="11.44140625" style="8"/>
    <col min="2" max="2" width="21.109375" style="8" customWidth="1"/>
    <col min="3" max="41" width="8.6640625" style="8" customWidth="1"/>
    <col min="42" max="42" width="11.5546875" customWidth="1"/>
    <col min="43" max="50" width="8.6640625" style="8" customWidth="1"/>
    <col min="51" max="51" width="11.44140625" style="8"/>
    <col min="52" max="52" width="8.6640625" style="8" customWidth="1"/>
    <col min="53" max="16384" width="11.44140625" style="8"/>
  </cols>
  <sheetData>
    <row r="1" spans="1:52" x14ac:dyDescent="0.25">
      <c r="A1" s="8" t="s">
        <v>141</v>
      </c>
      <c r="AP1" t="s">
        <v>156</v>
      </c>
    </row>
    <row r="2" spans="1:52" x14ac:dyDescent="0.25">
      <c r="A2" s="8" t="s">
        <v>147</v>
      </c>
      <c r="AP2" t="s">
        <v>162</v>
      </c>
    </row>
    <row r="4" spans="1:52" x14ac:dyDescent="0.25">
      <c r="A4" s="8" t="s">
        <v>13</v>
      </c>
      <c r="B4" s="8" t="s">
        <v>13</v>
      </c>
      <c r="C4" s="8" t="s">
        <v>14</v>
      </c>
      <c r="D4" s="8" t="s">
        <v>15</v>
      </c>
      <c r="E4" s="8" t="s">
        <v>16</v>
      </c>
      <c r="F4" s="8" t="s">
        <v>17</v>
      </c>
      <c r="G4" s="8" t="s">
        <v>18</v>
      </c>
      <c r="H4" s="8" t="s">
        <v>19</v>
      </c>
      <c r="I4" s="8" t="s">
        <v>20</v>
      </c>
      <c r="J4" s="8" t="s">
        <v>21</v>
      </c>
      <c r="K4" s="8" t="s">
        <v>22</v>
      </c>
      <c r="L4" s="8" t="s">
        <v>23</v>
      </c>
      <c r="M4" s="8" t="s">
        <v>24</v>
      </c>
      <c r="N4" s="8" t="s">
        <v>25</v>
      </c>
      <c r="O4" s="8" t="s">
        <v>26</v>
      </c>
      <c r="P4" s="8" t="s">
        <v>27</v>
      </c>
      <c r="Q4" s="8" t="s">
        <v>28</v>
      </c>
      <c r="R4" s="8" t="s">
        <v>29</v>
      </c>
      <c r="S4" s="8" t="s">
        <v>30</v>
      </c>
      <c r="T4" s="8" t="s">
        <v>31</v>
      </c>
      <c r="U4" s="8" t="s">
        <v>32</v>
      </c>
      <c r="V4" s="8" t="s">
        <v>33</v>
      </c>
      <c r="W4" s="8" t="s">
        <v>34</v>
      </c>
      <c r="X4" s="8" t="s">
        <v>35</v>
      </c>
      <c r="Y4" s="8" t="s">
        <v>36</v>
      </c>
      <c r="Z4" s="8" t="s">
        <v>37</v>
      </c>
      <c r="AA4" s="8" t="s">
        <v>38</v>
      </c>
      <c r="AB4" s="8" t="s">
        <v>39</v>
      </c>
      <c r="AC4" s="8" t="s">
        <v>40</v>
      </c>
      <c r="AD4" s="8" t="s">
        <v>41</v>
      </c>
      <c r="AE4" s="8" t="s">
        <v>42</v>
      </c>
      <c r="AF4" s="8" t="s">
        <v>43</v>
      </c>
      <c r="AG4" s="8" t="s">
        <v>44</v>
      </c>
      <c r="AH4" s="8" t="s">
        <v>45</v>
      </c>
      <c r="AI4" s="8" t="s">
        <v>46</v>
      </c>
      <c r="AJ4" s="8" t="s">
        <v>47</v>
      </c>
      <c r="AK4" s="8" t="s">
        <v>48</v>
      </c>
      <c r="AL4" s="8" t="s">
        <v>49</v>
      </c>
      <c r="AM4" s="8" t="s">
        <v>126</v>
      </c>
      <c r="AP4" t="s">
        <v>13</v>
      </c>
      <c r="AQ4" s="8" t="s">
        <v>13</v>
      </c>
      <c r="AR4" s="8" t="s">
        <v>111</v>
      </c>
      <c r="AS4" s="8" t="s">
        <v>118</v>
      </c>
      <c r="AT4" s="8" t="s">
        <v>119</v>
      </c>
      <c r="AU4" s="8" t="s">
        <v>120</v>
      </c>
      <c r="AV4" s="8" t="s">
        <v>121</v>
      </c>
      <c r="AW4" s="8" t="s">
        <v>122</v>
      </c>
      <c r="AX4" s="8" t="s">
        <v>123</v>
      </c>
      <c r="AY4" s="8" t="s">
        <v>124</v>
      </c>
      <c r="AZ4" s="8" t="s">
        <v>164</v>
      </c>
    </row>
    <row r="5" spans="1:52" x14ac:dyDescent="0.25">
      <c r="A5" s="8" t="s">
        <v>50</v>
      </c>
      <c r="B5" s="8" t="s">
        <v>51</v>
      </c>
      <c r="C5" s="8">
        <v>13480.4</v>
      </c>
      <c r="E5" s="8">
        <v>29933.599999999999</v>
      </c>
      <c r="F5" s="8">
        <v>256.10000000000002</v>
      </c>
      <c r="G5" s="8">
        <v>2144.6</v>
      </c>
      <c r="I5" s="8">
        <v>42.1</v>
      </c>
      <c r="K5" s="8">
        <v>329</v>
      </c>
      <c r="O5" s="8">
        <v>1.1000000000000001</v>
      </c>
      <c r="R5" s="8">
        <v>6.4</v>
      </c>
      <c r="S5" s="8">
        <v>1.3</v>
      </c>
      <c r="T5" s="8">
        <v>419.9</v>
      </c>
      <c r="U5" s="8">
        <v>1.2</v>
      </c>
      <c r="W5" s="8">
        <v>1490.4</v>
      </c>
      <c r="X5" s="8">
        <v>13.5</v>
      </c>
      <c r="Y5" s="8">
        <v>0.6</v>
      </c>
      <c r="AA5" s="8">
        <v>1.7</v>
      </c>
      <c r="AD5" s="8">
        <v>1.5</v>
      </c>
      <c r="AF5" s="8">
        <v>30.8</v>
      </c>
      <c r="AG5" s="8">
        <v>92.7</v>
      </c>
      <c r="AH5" s="8">
        <v>27.6</v>
      </c>
      <c r="AI5" s="8">
        <v>2.9</v>
      </c>
      <c r="AJ5" s="8">
        <v>13.5</v>
      </c>
      <c r="AK5" s="8">
        <v>44.4</v>
      </c>
      <c r="AL5" s="8">
        <v>14.2</v>
      </c>
      <c r="AM5" s="8">
        <v>48349.5</v>
      </c>
      <c r="AP5" t="s">
        <v>50</v>
      </c>
      <c r="AQ5" s="8" t="s">
        <v>51</v>
      </c>
      <c r="AR5" s="8">
        <v>48349.51</v>
      </c>
      <c r="AS5" s="8">
        <v>25993</v>
      </c>
      <c r="AT5" s="8">
        <v>958.59</v>
      </c>
      <c r="AU5" s="8">
        <v>895.06</v>
      </c>
      <c r="AW5" s="8">
        <v>1853.65</v>
      </c>
      <c r="AX5" s="8">
        <v>10570.08</v>
      </c>
      <c r="AY5" s="8">
        <v>86766.25</v>
      </c>
      <c r="AZ5" s="8">
        <v>8948.8700000000008</v>
      </c>
    </row>
    <row r="6" spans="1:52" x14ac:dyDescent="0.25">
      <c r="A6" s="8" t="s">
        <v>54</v>
      </c>
      <c r="B6" s="8" t="s">
        <v>55</v>
      </c>
      <c r="C6" s="8">
        <v>7146.1</v>
      </c>
      <c r="D6" s="8">
        <v>60.6</v>
      </c>
      <c r="E6" s="8">
        <v>26576.1</v>
      </c>
      <c r="F6" s="8">
        <v>457.4</v>
      </c>
      <c r="G6" s="8">
        <v>204.7</v>
      </c>
      <c r="H6" s="8">
        <v>78.099999999999994</v>
      </c>
      <c r="I6" s="8">
        <v>2295</v>
      </c>
      <c r="J6" s="8">
        <v>310.5</v>
      </c>
      <c r="K6" s="8">
        <v>204</v>
      </c>
      <c r="L6" s="8">
        <v>252.4</v>
      </c>
      <c r="M6" s="8">
        <v>56.4</v>
      </c>
      <c r="N6" s="8">
        <v>52</v>
      </c>
      <c r="O6" s="8">
        <v>87.8</v>
      </c>
      <c r="P6" s="8">
        <v>182.2</v>
      </c>
      <c r="Q6" s="8">
        <v>182</v>
      </c>
      <c r="R6" s="8">
        <v>23.6</v>
      </c>
      <c r="S6" s="8">
        <v>154.1</v>
      </c>
      <c r="T6" s="8">
        <v>507.7</v>
      </c>
      <c r="U6" s="8">
        <v>2174.6</v>
      </c>
      <c r="V6" s="8">
        <v>521.5</v>
      </c>
      <c r="W6" s="8">
        <v>17867.099999999999</v>
      </c>
      <c r="X6" s="8">
        <v>475.6</v>
      </c>
      <c r="Y6" s="8">
        <v>261.5</v>
      </c>
      <c r="Z6" s="8">
        <v>152.30000000000001</v>
      </c>
      <c r="AA6" s="8">
        <v>71.7</v>
      </c>
      <c r="AB6" s="8">
        <v>138.6</v>
      </c>
      <c r="AC6" s="8">
        <v>697.2</v>
      </c>
      <c r="AD6" s="8">
        <v>544.5</v>
      </c>
      <c r="AE6" s="8">
        <v>392.5</v>
      </c>
      <c r="AF6" s="8">
        <v>1002</v>
      </c>
      <c r="AG6" s="8">
        <v>677.3</v>
      </c>
      <c r="AH6" s="8">
        <v>2509.1</v>
      </c>
      <c r="AI6" s="8">
        <v>2004.1</v>
      </c>
      <c r="AJ6" s="8">
        <v>557.79999999999995</v>
      </c>
      <c r="AK6" s="8">
        <v>1189.0999999999999</v>
      </c>
      <c r="AL6" s="8">
        <v>227.8</v>
      </c>
      <c r="AM6" s="8">
        <v>70295</v>
      </c>
      <c r="AP6" t="s">
        <v>52</v>
      </c>
      <c r="AQ6" s="8" t="s">
        <v>53</v>
      </c>
      <c r="AR6" s="8">
        <v>44768.78</v>
      </c>
      <c r="AS6" s="8">
        <v>23</v>
      </c>
      <c r="AU6" s="8">
        <v>96.24</v>
      </c>
      <c r="AW6" s="8">
        <v>96.24</v>
      </c>
      <c r="AX6" s="8">
        <v>2298.12</v>
      </c>
      <c r="AY6" s="8">
        <v>47186.13</v>
      </c>
      <c r="AZ6" s="8">
        <v>39059.25</v>
      </c>
    </row>
    <row r="7" spans="1:52" x14ac:dyDescent="0.25">
      <c r="A7" s="8" t="s">
        <v>60</v>
      </c>
      <c r="B7" s="8" t="s">
        <v>61</v>
      </c>
      <c r="C7" s="8">
        <v>3117.7</v>
      </c>
      <c r="D7" s="8">
        <v>154.9</v>
      </c>
      <c r="E7" s="8">
        <v>732.3</v>
      </c>
      <c r="F7" s="8">
        <v>151.4</v>
      </c>
      <c r="G7" s="8">
        <v>315.10000000000002</v>
      </c>
      <c r="H7" s="8">
        <v>3924.4</v>
      </c>
      <c r="I7" s="8">
        <v>6782.6</v>
      </c>
      <c r="J7" s="8">
        <v>57.6</v>
      </c>
      <c r="K7" s="8">
        <v>498.6</v>
      </c>
      <c r="L7" s="8">
        <v>511.2</v>
      </c>
      <c r="M7" s="8">
        <v>64.2</v>
      </c>
      <c r="N7" s="8">
        <v>62.2</v>
      </c>
      <c r="O7" s="8">
        <v>157</v>
      </c>
      <c r="P7" s="8">
        <v>351.4</v>
      </c>
      <c r="Q7" s="8">
        <v>210.5</v>
      </c>
      <c r="R7" s="8">
        <v>401.8</v>
      </c>
      <c r="S7" s="8">
        <v>461.2</v>
      </c>
      <c r="T7" s="8">
        <v>3038.5</v>
      </c>
      <c r="U7" s="8">
        <v>5349.9</v>
      </c>
      <c r="V7" s="8">
        <v>12806.6</v>
      </c>
      <c r="W7" s="8">
        <v>156.30000000000001</v>
      </c>
      <c r="X7" s="8">
        <v>369.5</v>
      </c>
      <c r="Y7" s="8">
        <v>336</v>
      </c>
      <c r="Z7" s="8">
        <v>216.3</v>
      </c>
      <c r="AA7" s="8">
        <v>386.9</v>
      </c>
      <c r="AB7" s="8">
        <v>135.9</v>
      </c>
      <c r="AC7" s="8">
        <v>726.5</v>
      </c>
      <c r="AD7" s="8">
        <v>153.30000000000001</v>
      </c>
      <c r="AE7" s="8">
        <v>390.5</v>
      </c>
      <c r="AF7" s="8">
        <v>1125.7</v>
      </c>
      <c r="AG7" s="8">
        <v>1393.3</v>
      </c>
      <c r="AH7" s="8">
        <v>289.10000000000002</v>
      </c>
      <c r="AI7" s="8">
        <v>195.4</v>
      </c>
      <c r="AJ7" s="8">
        <v>123.1</v>
      </c>
      <c r="AK7" s="8">
        <v>436.1</v>
      </c>
      <c r="AL7" s="8">
        <v>211.8</v>
      </c>
      <c r="AM7" s="8">
        <v>45794.8</v>
      </c>
      <c r="AP7" t="s">
        <v>54</v>
      </c>
      <c r="AQ7" s="8" t="s">
        <v>55</v>
      </c>
      <c r="AR7" s="8">
        <v>70294.95</v>
      </c>
      <c r="AS7" s="8">
        <v>138408</v>
      </c>
      <c r="AU7" s="8">
        <v>1991.92</v>
      </c>
      <c r="AW7" s="8">
        <v>1991.92</v>
      </c>
      <c r="AX7" s="8">
        <v>30355.23</v>
      </c>
      <c r="AY7" s="8">
        <v>241050.1</v>
      </c>
      <c r="AZ7" s="8">
        <v>24183.78</v>
      </c>
    </row>
    <row r="8" spans="1:52" x14ac:dyDescent="0.25">
      <c r="A8" s="8" t="s">
        <v>70</v>
      </c>
      <c r="B8" s="8" t="s">
        <v>71</v>
      </c>
      <c r="D8" s="8">
        <v>21.9</v>
      </c>
      <c r="E8" s="8">
        <v>94.2</v>
      </c>
      <c r="F8" s="8">
        <v>45.7</v>
      </c>
      <c r="G8" s="8">
        <v>174.4</v>
      </c>
      <c r="H8" s="8">
        <v>169.8</v>
      </c>
      <c r="I8" s="8">
        <v>177.1</v>
      </c>
      <c r="J8" s="8">
        <v>12.5</v>
      </c>
      <c r="K8" s="8">
        <v>330.8</v>
      </c>
      <c r="L8" s="8">
        <v>795</v>
      </c>
      <c r="M8" s="8">
        <v>5774.8</v>
      </c>
      <c r="N8" s="8">
        <v>2495.1</v>
      </c>
      <c r="O8" s="8">
        <v>1887</v>
      </c>
      <c r="P8" s="8">
        <v>6321</v>
      </c>
      <c r="Q8" s="8">
        <v>1694.9</v>
      </c>
      <c r="R8" s="8">
        <v>166.9</v>
      </c>
      <c r="S8" s="8">
        <v>112.4</v>
      </c>
      <c r="T8" s="8">
        <v>2498.3000000000002</v>
      </c>
      <c r="U8" s="8">
        <v>1582.2</v>
      </c>
      <c r="V8" s="8">
        <v>525.70000000000005</v>
      </c>
      <c r="W8" s="8">
        <v>81.400000000000006</v>
      </c>
      <c r="X8" s="8">
        <v>235.1</v>
      </c>
      <c r="Y8" s="8">
        <v>2066.1</v>
      </c>
      <c r="Z8" s="8">
        <v>1093.8</v>
      </c>
      <c r="AA8" s="8">
        <v>258.39999999999998</v>
      </c>
      <c r="AB8" s="8">
        <v>44.3</v>
      </c>
      <c r="AC8" s="8">
        <v>842.3</v>
      </c>
      <c r="AD8" s="8">
        <v>1095.8</v>
      </c>
      <c r="AE8" s="8">
        <v>233.6</v>
      </c>
      <c r="AF8" s="8">
        <v>1117.2</v>
      </c>
      <c r="AG8" s="8">
        <v>522.6</v>
      </c>
      <c r="AH8" s="8">
        <v>159.4</v>
      </c>
      <c r="AI8" s="8">
        <v>1267.7</v>
      </c>
      <c r="AJ8" s="8">
        <v>172</v>
      </c>
      <c r="AK8" s="8">
        <v>427.3</v>
      </c>
      <c r="AL8" s="8">
        <v>1031.8</v>
      </c>
      <c r="AM8" s="8">
        <v>35528.5</v>
      </c>
      <c r="AP8" t="s">
        <v>56</v>
      </c>
      <c r="AQ8" s="8" t="s">
        <v>57</v>
      </c>
      <c r="AR8" s="8">
        <v>19613.03</v>
      </c>
      <c r="AS8" s="8">
        <v>49830</v>
      </c>
      <c r="AU8" s="8">
        <v>724.74</v>
      </c>
      <c r="AW8" s="8">
        <v>724.74</v>
      </c>
      <c r="AX8" s="8">
        <v>15596.43</v>
      </c>
      <c r="AY8" s="8">
        <v>85764.2</v>
      </c>
      <c r="AZ8" s="8">
        <v>25356.57</v>
      </c>
    </row>
    <row r="9" spans="1:52" x14ac:dyDescent="0.25">
      <c r="A9" s="8" t="s">
        <v>72</v>
      </c>
      <c r="B9" s="8" t="s">
        <v>73</v>
      </c>
      <c r="C9" s="8">
        <v>49.1</v>
      </c>
      <c r="D9" s="8">
        <v>23.3</v>
      </c>
      <c r="E9" s="8">
        <v>180.6</v>
      </c>
      <c r="F9" s="8">
        <v>57.4</v>
      </c>
      <c r="G9" s="8">
        <v>268.89999999999998</v>
      </c>
      <c r="H9" s="8">
        <v>197.7</v>
      </c>
      <c r="I9" s="8">
        <v>286.10000000000002</v>
      </c>
      <c r="J9" s="8">
        <v>17.3</v>
      </c>
      <c r="K9" s="8">
        <v>237.4</v>
      </c>
      <c r="L9" s="8">
        <v>1259.5999999999999</v>
      </c>
      <c r="M9" s="8">
        <v>1313.7</v>
      </c>
      <c r="N9" s="8">
        <v>2296.9</v>
      </c>
      <c r="O9" s="8">
        <v>1382.5</v>
      </c>
      <c r="P9" s="8">
        <v>2545.3000000000002</v>
      </c>
      <c r="Q9" s="8">
        <v>824.4</v>
      </c>
      <c r="R9" s="8">
        <v>176.4</v>
      </c>
      <c r="S9" s="8">
        <v>146.19999999999999</v>
      </c>
      <c r="T9" s="8">
        <v>4522.8</v>
      </c>
      <c r="U9" s="8">
        <v>1471</v>
      </c>
      <c r="V9" s="8">
        <v>489.3</v>
      </c>
      <c r="W9" s="8">
        <v>107.8</v>
      </c>
      <c r="X9" s="8">
        <v>99.6</v>
      </c>
      <c r="Y9" s="8">
        <v>975.6</v>
      </c>
      <c r="Z9" s="8">
        <v>381.4</v>
      </c>
      <c r="AA9" s="8">
        <v>50.5</v>
      </c>
      <c r="AB9" s="8">
        <v>490.3</v>
      </c>
      <c r="AC9" s="8">
        <v>774.8</v>
      </c>
      <c r="AD9" s="8">
        <v>260</v>
      </c>
      <c r="AE9" s="8">
        <v>70.900000000000006</v>
      </c>
      <c r="AF9" s="8">
        <v>491.1</v>
      </c>
      <c r="AG9" s="8">
        <v>51.6</v>
      </c>
      <c r="AH9" s="8">
        <v>15.9</v>
      </c>
      <c r="AI9" s="8">
        <v>31.9</v>
      </c>
      <c r="AJ9" s="8">
        <v>5.8</v>
      </c>
      <c r="AK9" s="8">
        <v>73.5</v>
      </c>
      <c r="AL9" s="8">
        <v>229.2</v>
      </c>
      <c r="AM9" s="8">
        <v>21855.8</v>
      </c>
      <c r="AP9" t="s">
        <v>58</v>
      </c>
      <c r="AQ9" s="8" t="s">
        <v>59</v>
      </c>
      <c r="AR9" s="8">
        <v>48183.98</v>
      </c>
      <c r="AS9" s="8">
        <v>5949</v>
      </c>
      <c r="AU9" s="8">
        <v>785.25</v>
      </c>
      <c r="AW9" s="8">
        <v>785.25</v>
      </c>
      <c r="AX9" s="8">
        <v>8611.9</v>
      </c>
      <c r="AY9" s="8">
        <v>63530.13</v>
      </c>
      <c r="AZ9" s="8">
        <v>11898.91</v>
      </c>
    </row>
    <row r="10" spans="1:52" x14ac:dyDescent="0.25">
      <c r="A10" s="8" t="s">
        <v>74</v>
      </c>
      <c r="B10" s="8" t="s">
        <v>75</v>
      </c>
      <c r="C10" s="8">
        <v>255</v>
      </c>
      <c r="D10" s="8">
        <v>513.20000000000005</v>
      </c>
      <c r="E10" s="8">
        <v>1072.5999999999999</v>
      </c>
      <c r="F10" s="8">
        <v>329</v>
      </c>
      <c r="G10" s="8">
        <v>467.3</v>
      </c>
      <c r="H10" s="8">
        <v>342.5</v>
      </c>
      <c r="I10" s="8">
        <v>519.6</v>
      </c>
      <c r="J10" s="8">
        <v>45.8</v>
      </c>
      <c r="K10" s="8">
        <v>993.7</v>
      </c>
      <c r="L10" s="8">
        <v>1754.4</v>
      </c>
      <c r="M10" s="8">
        <v>880.4</v>
      </c>
      <c r="N10" s="8">
        <v>578.5</v>
      </c>
      <c r="O10" s="8">
        <v>4697.8</v>
      </c>
      <c r="P10" s="8">
        <v>9699</v>
      </c>
      <c r="Q10" s="8">
        <v>4047.7</v>
      </c>
      <c r="R10" s="8">
        <v>538.79999999999995</v>
      </c>
      <c r="S10" s="8">
        <v>930.8</v>
      </c>
      <c r="T10" s="8">
        <v>6488.3</v>
      </c>
      <c r="U10" s="8">
        <v>2206.8000000000002</v>
      </c>
      <c r="V10" s="8">
        <v>833.6</v>
      </c>
      <c r="W10" s="8">
        <v>120.1</v>
      </c>
      <c r="X10" s="8">
        <v>229</v>
      </c>
      <c r="Y10" s="8">
        <v>266.60000000000002</v>
      </c>
      <c r="Z10" s="8">
        <v>78.900000000000006</v>
      </c>
      <c r="AA10" s="8">
        <v>34.1</v>
      </c>
      <c r="AB10" s="8">
        <v>38</v>
      </c>
      <c r="AC10" s="8">
        <v>492.1</v>
      </c>
      <c r="AD10" s="8">
        <v>150.5</v>
      </c>
      <c r="AE10" s="8">
        <v>111.5</v>
      </c>
      <c r="AF10" s="8">
        <v>761.4</v>
      </c>
      <c r="AG10" s="8">
        <v>310.7</v>
      </c>
      <c r="AH10" s="8">
        <v>68.5</v>
      </c>
      <c r="AI10" s="8">
        <v>121.9</v>
      </c>
      <c r="AJ10" s="8">
        <v>163.5</v>
      </c>
      <c r="AK10" s="8">
        <v>180.9</v>
      </c>
      <c r="AL10" s="8">
        <v>306.39999999999998</v>
      </c>
      <c r="AM10" s="8">
        <v>40628.9</v>
      </c>
      <c r="AP10" t="s">
        <v>60</v>
      </c>
      <c r="AQ10" s="8" t="s">
        <v>61</v>
      </c>
      <c r="AR10" s="8">
        <v>45794.48</v>
      </c>
      <c r="AS10" s="8">
        <v>41603</v>
      </c>
      <c r="AU10" s="8">
        <v>1101.46</v>
      </c>
      <c r="AW10" s="8">
        <v>1101.46</v>
      </c>
      <c r="AX10" s="8">
        <v>11800.58</v>
      </c>
      <c r="AY10" s="8">
        <v>100299.52</v>
      </c>
      <c r="AZ10" s="8">
        <v>15563.15</v>
      </c>
    </row>
    <row r="11" spans="1:52" x14ac:dyDescent="0.25">
      <c r="A11" s="8" t="s">
        <v>76</v>
      </c>
      <c r="B11" s="8" t="s">
        <v>77</v>
      </c>
      <c r="C11" s="8">
        <v>211.3</v>
      </c>
      <c r="D11" s="8">
        <v>4.4000000000000004</v>
      </c>
      <c r="E11" s="8">
        <v>138.19999999999999</v>
      </c>
      <c r="F11" s="8">
        <v>19.100000000000001</v>
      </c>
      <c r="G11" s="8">
        <v>30.8</v>
      </c>
      <c r="H11" s="8">
        <v>46.7</v>
      </c>
      <c r="I11" s="8">
        <v>47.3</v>
      </c>
      <c r="J11" s="8">
        <v>1.1000000000000001</v>
      </c>
      <c r="K11" s="8">
        <v>58.9</v>
      </c>
      <c r="L11" s="8">
        <v>128.5</v>
      </c>
      <c r="M11" s="8">
        <v>35.700000000000003</v>
      </c>
      <c r="N11" s="8">
        <v>20</v>
      </c>
      <c r="O11" s="8">
        <v>1013</v>
      </c>
      <c r="P11" s="8">
        <v>25933.4</v>
      </c>
      <c r="Q11" s="8">
        <v>721.7</v>
      </c>
      <c r="R11" s="8">
        <v>20.6</v>
      </c>
      <c r="S11" s="8">
        <v>215.9</v>
      </c>
      <c r="T11" s="8">
        <v>109.2</v>
      </c>
      <c r="U11" s="8">
        <v>4740.3999999999996</v>
      </c>
      <c r="V11" s="8">
        <v>3429.2</v>
      </c>
      <c r="W11" s="8">
        <v>34.6</v>
      </c>
      <c r="X11" s="8">
        <v>121.2</v>
      </c>
      <c r="Y11" s="8">
        <v>72.7</v>
      </c>
      <c r="Z11" s="8">
        <v>20.8</v>
      </c>
      <c r="AA11" s="8">
        <v>35.1</v>
      </c>
      <c r="AB11" s="8">
        <v>17.2</v>
      </c>
      <c r="AC11" s="8">
        <v>85.1</v>
      </c>
      <c r="AD11" s="8">
        <v>488.5</v>
      </c>
      <c r="AE11" s="8">
        <v>37.1</v>
      </c>
      <c r="AF11" s="8">
        <v>348.5</v>
      </c>
      <c r="AG11" s="8">
        <v>1992.7</v>
      </c>
      <c r="AH11" s="8">
        <v>28</v>
      </c>
      <c r="AI11" s="8">
        <v>102</v>
      </c>
      <c r="AJ11" s="8">
        <v>114.4</v>
      </c>
      <c r="AK11" s="8">
        <v>120.1</v>
      </c>
      <c r="AL11" s="8">
        <v>139.30000000000001</v>
      </c>
      <c r="AM11" s="8">
        <v>40682.699999999997</v>
      </c>
      <c r="AP11" t="s">
        <v>62</v>
      </c>
      <c r="AQ11" s="8" t="s">
        <v>63</v>
      </c>
      <c r="AR11" s="8">
        <v>57972</v>
      </c>
      <c r="AS11" s="8">
        <v>18402</v>
      </c>
      <c r="AU11" s="8">
        <v>-544.35</v>
      </c>
      <c r="AW11" s="8">
        <v>-544.35</v>
      </c>
      <c r="AX11" s="8">
        <v>40729.64</v>
      </c>
      <c r="AY11" s="8">
        <v>116559.28</v>
      </c>
      <c r="AZ11" s="8">
        <v>33746.26</v>
      </c>
    </row>
    <row r="12" spans="1:52" x14ac:dyDescent="0.25">
      <c r="A12" s="8" t="s">
        <v>56</v>
      </c>
      <c r="B12" s="8" t="s">
        <v>57</v>
      </c>
      <c r="C12" s="8">
        <v>159.80000000000001</v>
      </c>
      <c r="D12" s="8">
        <v>6.2</v>
      </c>
      <c r="E12" s="8">
        <v>354.3</v>
      </c>
      <c r="F12" s="8">
        <v>8696.6</v>
      </c>
      <c r="G12" s="8">
        <v>1063</v>
      </c>
      <c r="H12" s="8">
        <v>31.8</v>
      </c>
      <c r="I12" s="8">
        <v>250.1</v>
      </c>
      <c r="J12" s="8">
        <v>98.2</v>
      </c>
      <c r="K12" s="8">
        <v>361.6</v>
      </c>
      <c r="L12" s="8">
        <v>169.6</v>
      </c>
      <c r="M12" s="8">
        <v>169.7</v>
      </c>
      <c r="N12" s="8">
        <v>83.2</v>
      </c>
      <c r="O12" s="8">
        <v>195.1</v>
      </c>
      <c r="P12" s="8">
        <v>1352.9</v>
      </c>
      <c r="Q12" s="8">
        <v>859.3</v>
      </c>
      <c r="R12" s="8">
        <v>9.6999999999999993</v>
      </c>
      <c r="S12" s="8">
        <v>81.900000000000006</v>
      </c>
      <c r="T12" s="8">
        <v>800.5</v>
      </c>
      <c r="U12" s="8">
        <v>1801</v>
      </c>
      <c r="V12" s="8">
        <v>133.4</v>
      </c>
      <c r="W12" s="8">
        <v>259</v>
      </c>
      <c r="X12" s="8">
        <v>507.1</v>
      </c>
      <c r="Y12" s="8">
        <v>91.8</v>
      </c>
      <c r="Z12" s="8">
        <v>7.6</v>
      </c>
      <c r="AA12" s="8">
        <v>56.1</v>
      </c>
      <c r="AB12" s="8">
        <v>106.9</v>
      </c>
      <c r="AC12" s="8">
        <v>89.5</v>
      </c>
      <c r="AD12" s="8">
        <v>26.4</v>
      </c>
      <c r="AE12" s="8">
        <v>65.900000000000006</v>
      </c>
      <c r="AF12" s="8">
        <v>205.4</v>
      </c>
      <c r="AG12" s="8">
        <v>396.3</v>
      </c>
      <c r="AH12" s="8">
        <v>175.1</v>
      </c>
      <c r="AI12" s="8">
        <v>416.2</v>
      </c>
      <c r="AJ12" s="8">
        <v>137.19999999999999</v>
      </c>
      <c r="AK12" s="8">
        <v>258.60000000000002</v>
      </c>
      <c r="AL12" s="8">
        <v>135.9</v>
      </c>
      <c r="AM12" s="8">
        <v>19612.900000000001</v>
      </c>
      <c r="AP12" t="s">
        <v>64</v>
      </c>
      <c r="AQ12" s="8" t="s">
        <v>65</v>
      </c>
      <c r="AR12" s="8">
        <v>11180.79</v>
      </c>
      <c r="AS12" s="8">
        <v>31953</v>
      </c>
      <c r="AU12" s="8">
        <v>1337.6</v>
      </c>
      <c r="AW12" s="8">
        <v>1337.6</v>
      </c>
      <c r="AX12" s="8">
        <v>18764.46</v>
      </c>
      <c r="AY12" s="8">
        <v>63235.85</v>
      </c>
      <c r="AZ12" s="8">
        <v>14008.93</v>
      </c>
    </row>
    <row r="13" spans="1:52" x14ac:dyDescent="0.25">
      <c r="A13" s="8" t="s">
        <v>58</v>
      </c>
      <c r="B13" s="8" t="s">
        <v>59</v>
      </c>
      <c r="C13" s="8">
        <v>739.8</v>
      </c>
      <c r="D13" s="8">
        <v>81.099999999999994</v>
      </c>
      <c r="E13" s="8">
        <v>2028.2</v>
      </c>
      <c r="F13" s="8">
        <v>442.2</v>
      </c>
      <c r="G13" s="8">
        <v>9864.1</v>
      </c>
      <c r="H13" s="8">
        <v>42.9</v>
      </c>
      <c r="I13" s="8">
        <v>839.5</v>
      </c>
      <c r="J13" s="8">
        <v>502.9</v>
      </c>
      <c r="K13" s="8">
        <v>1171.4000000000001</v>
      </c>
      <c r="L13" s="8">
        <v>389.3</v>
      </c>
      <c r="M13" s="8">
        <v>269.60000000000002</v>
      </c>
      <c r="N13" s="8">
        <v>203.4</v>
      </c>
      <c r="O13" s="8">
        <v>252.8</v>
      </c>
      <c r="P13" s="8">
        <v>1108.2</v>
      </c>
      <c r="Q13" s="8">
        <v>1726.8</v>
      </c>
      <c r="R13" s="8">
        <v>22.6</v>
      </c>
      <c r="S13" s="8">
        <v>433.6</v>
      </c>
      <c r="T13" s="8">
        <v>5313</v>
      </c>
      <c r="U13" s="8">
        <v>3188.6</v>
      </c>
      <c r="V13" s="8">
        <v>366.8</v>
      </c>
      <c r="W13" s="8">
        <v>237.6</v>
      </c>
      <c r="X13" s="8">
        <v>6447.3</v>
      </c>
      <c r="Y13" s="8">
        <v>700.7</v>
      </c>
      <c r="Z13" s="8">
        <v>281.7</v>
      </c>
      <c r="AA13" s="8">
        <v>1366.3</v>
      </c>
      <c r="AB13" s="8">
        <v>619.79999999999995</v>
      </c>
      <c r="AC13" s="8">
        <v>2687.2</v>
      </c>
      <c r="AD13" s="8">
        <v>655.7</v>
      </c>
      <c r="AE13" s="8">
        <v>246.8</v>
      </c>
      <c r="AF13" s="8">
        <v>1926</v>
      </c>
      <c r="AG13" s="8">
        <v>1598.6</v>
      </c>
      <c r="AH13" s="8">
        <v>760.3</v>
      </c>
      <c r="AI13" s="8">
        <v>201.5</v>
      </c>
      <c r="AJ13" s="8">
        <v>308.3</v>
      </c>
      <c r="AK13" s="8">
        <v>729.3</v>
      </c>
      <c r="AL13" s="8">
        <v>430</v>
      </c>
      <c r="AM13" s="8">
        <v>48183.9</v>
      </c>
      <c r="AP13" t="s">
        <v>66</v>
      </c>
      <c r="AQ13" s="8" t="s">
        <v>67</v>
      </c>
      <c r="AR13" s="8">
        <v>68865.73</v>
      </c>
      <c r="AS13" s="8">
        <v>9381</v>
      </c>
      <c r="AU13" s="8">
        <v>44.74</v>
      </c>
      <c r="AW13" s="8">
        <v>44.74</v>
      </c>
      <c r="AX13" s="8">
        <v>16169.99</v>
      </c>
      <c r="AY13" s="8">
        <v>94461.46</v>
      </c>
      <c r="AZ13" s="8">
        <v>17631.22</v>
      </c>
    </row>
    <row r="14" spans="1:52" x14ac:dyDescent="0.25">
      <c r="A14" s="8" t="s">
        <v>62</v>
      </c>
      <c r="B14" s="8" t="s">
        <v>63</v>
      </c>
      <c r="C14" s="8">
        <v>6941.8</v>
      </c>
      <c r="D14" s="8">
        <v>147.4</v>
      </c>
      <c r="E14" s="8">
        <v>1430.8</v>
      </c>
      <c r="F14" s="8">
        <v>1562.5</v>
      </c>
      <c r="G14" s="8">
        <v>2389.6</v>
      </c>
      <c r="H14" s="8">
        <v>1052.8</v>
      </c>
      <c r="I14" s="8">
        <v>14318.1</v>
      </c>
      <c r="J14" s="8">
        <v>2143.4</v>
      </c>
      <c r="K14" s="8">
        <v>9424.1</v>
      </c>
      <c r="L14" s="8">
        <v>2102.8000000000002</v>
      </c>
      <c r="M14" s="8">
        <v>274.2</v>
      </c>
      <c r="N14" s="8">
        <v>733</v>
      </c>
      <c r="O14" s="8">
        <v>692.2</v>
      </c>
      <c r="P14" s="8">
        <v>2105.5</v>
      </c>
      <c r="Q14" s="8">
        <v>1148.7</v>
      </c>
      <c r="R14" s="8">
        <v>1417.1</v>
      </c>
      <c r="S14" s="8">
        <v>244.9</v>
      </c>
      <c r="T14" s="8">
        <v>3174.2</v>
      </c>
      <c r="U14" s="8">
        <v>1504.6</v>
      </c>
      <c r="V14" s="8">
        <v>176.9</v>
      </c>
      <c r="W14" s="8">
        <v>214.6</v>
      </c>
      <c r="X14" s="8">
        <v>642.6</v>
      </c>
      <c r="Y14" s="8">
        <v>106.3</v>
      </c>
      <c r="Z14" s="8">
        <v>112.9</v>
      </c>
      <c r="AA14" s="8">
        <v>32.6</v>
      </c>
      <c r="AB14" s="8">
        <v>946.7</v>
      </c>
      <c r="AC14" s="8">
        <v>248.8</v>
      </c>
      <c r="AD14" s="8">
        <v>490.5</v>
      </c>
      <c r="AE14" s="8">
        <v>178.6</v>
      </c>
      <c r="AF14" s="8">
        <v>504.7</v>
      </c>
      <c r="AG14" s="8">
        <v>250.8</v>
      </c>
      <c r="AH14" s="8">
        <v>193.3</v>
      </c>
      <c r="AI14" s="8">
        <v>559.20000000000005</v>
      </c>
      <c r="AJ14" s="8">
        <v>49.3</v>
      </c>
      <c r="AK14" s="8">
        <v>271</v>
      </c>
      <c r="AL14" s="8">
        <v>185.3</v>
      </c>
      <c r="AM14" s="8">
        <v>57971.8</v>
      </c>
      <c r="AP14" t="s">
        <v>68</v>
      </c>
      <c r="AQ14" s="8" t="s">
        <v>69</v>
      </c>
      <c r="AR14" s="8">
        <v>87778.46</v>
      </c>
      <c r="AS14" s="8">
        <v>4329</v>
      </c>
      <c r="AT14" s="8">
        <v>4552.1099999999997</v>
      </c>
      <c r="AU14" s="8">
        <v>5.61</v>
      </c>
      <c r="AV14" s="8">
        <v>378.53</v>
      </c>
      <c r="AW14" s="8">
        <v>4936.25</v>
      </c>
      <c r="AX14" s="8">
        <v>27347.200000000001</v>
      </c>
      <c r="AY14" s="8">
        <v>124390.91</v>
      </c>
      <c r="AZ14" s="8">
        <v>30379.73</v>
      </c>
    </row>
    <row r="15" spans="1:52" x14ac:dyDescent="0.25">
      <c r="A15" s="8" t="s">
        <v>64</v>
      </c>
      <c r="B15" s="8" t="s">
        <v>65</v>
      </c>
      <c r="C15" s="8">
        <v>1167.8</v>
      </c>
      <c r="E15" s="8">
        <v>170.3</v>
      </c>
      <c r="F15" s="8">
        <v>8.6</v>
      </c>
      <c r="G15" s="8">
        <v>2.5</v>
      </c>
      <c r="H15" s="8">
        <v>4</v>
      </c>
      <c r="I15" s="8">
        <v>463.2</v>
      </c>
      <c r="J15" s="8">
        <v>3781.9</v>
      </c>
      <c r="K15" s="8">
        <v>14.1</v>
      </c>
      <c r="L15" s="8">
        <v>2.5</v>
      </c>
      <c r="M15" s="8">
        <v>1.9</v>
      </c>
      <c r="N15" s="8">
        <v>1.4</v>
      </c>
      <c r="O15" s="8">
        <v>1.8</v>
      </c>
      <c r="P15" s="8">
        <v>3.6</v>
      </c>
      <c r="Q15" s="8">
        <v>35.4</v>
      </c>
      <c r="R15" s="8">
        <v>1.5</v>
      </c>
      <c r="S15" s="8">
        <v>4.5999999999999996</v>
      </c>
      <c r="T15" s="8">
        <v>5</v>
      </c>
      <c r="U15" s="8">
        <v>22.9</v>
      </c>
      <c r="V15" s="8">
        <v>12.7</v>
      </c>
      <c r="W15" s="8">
        <v>2.5</v>
      </c>
      <c r="X15" s="8">
        <v>0.7</v>
      </c>
      <c r="Y15" s="8">
        <v>1.2</v>
      </c>
      <c r="Z15" s="8">
        <v>5.4</v>
      </c>
      <c r="AA15" s="8">
        <v>14.8</v>
      </c>
      <c r="AB15" s="8">
        <v>0.7</v>
      </c>
      <c r="AC15" s="8">
        <v>27.4</v>
      </c>
      <c r="AD15" s="8">
        <v>48.7</v>
      </c>
      <c r="AE15" s="8">
        <v>366.5</v>
      </c>
      <c r="AF15" s="8">
        <v>97.8</v>
      </c>
      <c r="AG15" s="8">
        <v>8</v>
      </c>
      <c r="AH15" s="8">
        <v>13.9</v>
      </c>
      <c r="AI15" s="8">
        <v>4678.3</v>
      </c>
      <c r="AJ15" s="8">
        <v>186.8</v>
      </c>
      <c r="AK15" s="8">
        <v>7.8</v>
      </c>
      <c r="AL15" s="8">
        <v>14.4</v>
      </c>
      <c r="AM15" s="8">
        <v>11180.6</v>
      </c>
      <c r="AP15" t="s">
        <v>70</v>
      </c>
      <c r="AQ15" s="8" t="s">
        <v>71</v>
      </c>
      <c r="AR15" s="8">
        <v>35528.28</v>
      </c>
      <c r="AS15" s="8">
        <v>19882</v>
      </c>
      <c r="AT15" s="8">
        <v>9994.44</v>
      </c>
      <c r="AU15" s="8">
        <v>-694.36</v>
      </c>
      <c r="AW15" s="8">
        <v>9300.08</v>
      </c>
      <c r="AX15" s="8">
        <v>30427.73</v>
      </c>
      <c r="AY15" s="8">
        <v>95138.1</v>
      </c>
      <c r="AZ15" s="8">
        <v>41584.46</v>
      </c>
    </row>
    <row r="16" spans="1:52" x14ac:dyDescent="0.25">
      <c r="A16" s="8" t="s">
        <v>66</v>
      </c>
      <c r="B16" s="8" t="s">
        <v>67</v>
      </c>
      <c r="C16" s="8">
        <v>770.7</v>
      </c>
      <c r="D16" s="8">
        <v>419.1</v>
      </c>
      <c r="E16" s="8">
        <v>3331.1</v>
      </c>
      <c r="F16" s="8">
        <v>603.9</v>
      </c>
      <c r="G16" s="8">
        <v>863.1</v>
      </c>
      <c r="H16" s="8">
        <v>948.9</v>
      </c>
      <c r="I16" s="8">
        <v>1935.8</v>
      </c>
      <c r="J16" s="8">
        <v>448.6</v>
      </c>
      <c r="K16" s="8">
        <v>8466.4</v>
      </c>
      <c r="L16" s="8">
        <v>1628</v>
      </c>
      <c r="M16" s="8">
        <v>1535.5</v>
      </c>
      <c r="N16" s="8">
        <v>1387.3</v>
      </c>
      <c r="O16" s="8">
        <v>1892.2</v>
      </c>
      <c r="P16" s="8">
        <v>7348.6</v>
      </c>
      <c r="Q16" s="8">
        <v>2527.1999999999998</v>
      </c>
      <c r="R16" s="8">
        <v>278.60000000000002</v>
      </c>
      <c r="S16" s="8">
        <v>497.7</v>
      </c>
      <c r="T16" s="8">
        <v>23295.599999999999</v>
      </c>
      <c r="U16" s="8">
        <v>4376.6000000000004</v>
      </c>
      <c r="V16" s="8">
        <v>1028.5</v>
      </c>
      <c r="W16" s="8">
        <v>196.8</v>
      </c>
      <c r="X16" s="8">
        <v>459.6</v>
      </c>
      <c r="Y16" s="8">
        <v>507.4</v>
      </c>
      <c r="Z16" s="8">
        <v>98.1</v>
      </c>
      <c r="AA16" s="8">
        <v>93</v>
      </c>
      <c r="AB16" s="8">
        <v>292.2</v>
      </c>
      <c r="AC16" s="8">
        <v>614.29999999999995</v>
      </c>
      <c r="AD16" s="8">
        <v>414.8</v>
      </c>
      <c r="AE16" s="8">
        <v>233</v>
      </c>
      <c r="AF16" s="8">
        <v>927.8</v>
      </c>
      <c r="AG16" s="8">
        <v>17.5</v>
      </c>
      <c r="AH16" s="8">
        <v>207.9</v>
      </c>
      <c r="AI16" s="8">
        <v>725.6</v>
      </c>
      <c r="AJ16" s="8">
        <v>93.4</v>
      </c>
      <c r="AK16" s="8">
        <v>121.1</v>
      </c>
      <c r="AL16" s="8">
        <v>280</v>
      </c>
      <c r="AM16" s="8">
        <v>68865.899999999994</v>
      </c>
      <c r="AP16" t="s">
        <v>72</v>
      </c>
      <c r="AQ16" s="8" t="s">
        <v>73</v>
      </c>
      <c r="AR16" s="8">
        <v>21855.919999999998</v>
      </c>
      <c r="AS16" s="8">
        <v>10410</v>
      </c>
      <c r="AT16" s="8">
        <v>3611.45</v>
      </c>
      <c r="AU16" s="8">
        <v>140.44999999999999</v>
      </c>
      <c r="AW16" s="8">
        <v>3751.9</v>
      </c>
      <c r="AX16" s="8">
        <v>15697.66</v>
      </c>
      <c r="AY16" s="8">
        <v>51715.49</v>
      </c>
      <c r="AZ16" s="8">
        <v>16395.22</v>
      </c>
    </row>
    <row r="17" spans="1:52" x14ac:dyDescent="0.25">
      <c r="A17" s="8" t="s">
        <v>68</v>
      </c>
      <c r="B17" s="8" t="s">
        <v>69</v>
      </c>
      <c r="C17" s="8">
        <v>563.1</v>
      </c>
      <c r="D17" s="8">
        <v>152.1</v>
      </c>
      <c r="E17" s="8">
        <v>1310.5999999999999</v>
      </c>
      <c r="F17" s="8">
        <v>379.9</v>
      </c>
      <c r="G17" s="8">
        <v>871.9</v>
      </c>
      <c r="H17" s="8">
        <v>775.5</v>
      </c>
      <c r="I17" s="8">
        <v>1323.7</v>
      </c>
      <c r="J17" s="8">
        <v>230.8</v>
      </c>
      <c r="K17" s="8">
        <v>1817.9</v>
      </c>
      <c r="L17" s="8">
        <v>25103.7</v>
      </c>
      <c r="M17" s="8">
        <v>2039.6</v>
      </c>
      <c r="N17" s="8">
        <v>3294</v>
      </c>
      <c r="O17" s="8">
        <v>6786.1</v>
      </c>
      <c r="P17" s="8">
        <v>12202.3</v>
      </c>
      <c r="Q17" s="8">
        <v>5639.2</v>
      </c>
      <c r="R17" s="8">
        <v>232.1</v>
      </c>
      <c r="S17" s="8">
        <v>1948.7</v>
      </c>
      <c r="T17" s="8">
        <v>17611.5</v>
      </c>
      <c r="U17" s="8">
        <v>829.7</v>
      </c>
      <c r="V17" s="8">
        <v>517.5</v>
      </c>
      <c r="W17" s="8">
        <v>158.19999999999999</v>
      </c>
      <c r="X17" s="8">
        <v>182.4</v>
      </c>
      <c r="Y17" s="8">
        <v>257.10000000000002</v>
      </c>
      <c r="Z17" s="8">
        <v>97.5</v>
      </c>
      <c r="AA17" s="8">
        <v>4.7</v>
      </c>
      <c r="AB17" s="8">
        <v>363.4</v>
      </c>
      <c r="AC17" s="8">
        <v>278.39999999999998</v>
      </c>
      <c r="AD17" s="8">
        <v>159.1</v>
      </c>
      <c r="AE17" s="8">
        <v>93.3</v>
      </c>
      <c r="AF17" s="8">
        <v>1080</v>
      </c>
      <c r="AG17" s="8">
        <v>656.3</v>
      </c>
      <c r="AH17" s="8">
        <v>33.700000000000003</v>
      </c>
      <c r="AI17" s="8">
        <v>212.1</v>
      </c>
      <c r="AJ17" s="8">
        <v>113</v>
      </c>
      <c r="AK17" s="8">
        <v>92.4</v>
      </c>
      <c r="AL17" s="8">
        <v>367.2</v>
      </c>
      <c r="AM17" s="8">
        <v>87778.7</v>
      </c>
      <c r="AP17" t="s">
        <v>74</v>
      </c>
      <c r="AQ17" s="8" t="s">
        <v>75</v>
      </c>
      <c r="AR17" s="8">
        <v>40628.800000000003</v>
      </c>
      <c r="AS17" s="8">
        <v>1601</v>
      </c>
      <c r="AT17" s="8">
        <v>21931.42</v>
      </c>
      <c r="AU17" s="8">
        <v>134.91</v>
      </c>
      <c r="AW17" s="8">
        <v>22066.33</v>
      </c>
      <c r="AX17" s="8">
        <v>30350.09</v>
      </c>
      <c r="AY17" s="8">
        <v>94646.22</v>
      </c>
      <c r="AZ17" s="8">
        <v>31864.09</v>
      </c>
    </row>
    <row r="18" spans="1:52" x14ac:dyDescent="0.25">
      <c r="A18" s="8" t="s">
        <v>78</v>
      </c>
      <c r="B18" s="8" t="s">
        <v>79</v>
      </c>
      <c r="C18" s="8">
        <v>2190.6</v>
      </c>
      <c r="D18" s="8">
        <v>122</v>
      </c>
      <c r="E18" s="8">
        <v>376.4</v>
      </c>
      <c r="F18" s="8">
        <v>56.4</v>
      </c>
      <c r="G18" s="8">
        <v>359.4</v>
      </c>
      <c r="H18" s="8">
        <v>85.1</v>
      </c>
      <c r="I18" s="8">
        <v>288.89999999999998</v>
      </c>
      <c r="J18" s="8">
        <v>69.5</v>
      </c>
      <c r="K18" s="8">
        <v>175.2</v>
      </c>
      <c r="L18" s="8">
        <v>673.8</v>
      </c>
      <c r="M18" s="8">
        <v>471.1</v>
      </c>
      <c r="N18" s="8">
        <v>182.3</v>
      </c>
      <c r="O18" s="8">
        <v>812.4</v>
      </c>
      <c r="P18" s="8">
        <v>5463</v>
      </c>
      <c r="Q18" s="8">
        <v>7066.7</v>
      </c>
      <c r="R18" s="8">
        <v>38.299999999999997</v>
      </c>
      <c r="S18" s="8">
        <v>116.6</v>
      </c>
      <c r="T18" s="8">
        <v>2508.6</v>
      </c>
      <c r="U18" s="8">
        <v>3036.5</v>
      </c>
      <c r="V18" s="8">
        <v>779.5</v>
      </c>
      <c r="W18" s="8">
        <v>204.6</v>
      </c>
      <c r="X18" s="8">
        <v>254.4</v>
      </c>
      <c r="Y18" s="8">
        <v>296.60000000000002</v>
      </c>
      <c r="Z18" s="8">
        <v>52.2</v>
      </c>
      <c r="AA18" s="8">
        <v>165.1</v>
      </c>
      <c r="AB18" s="8">
        <v>23.2</v>
      </c>
      <c r="AC18" s="8">
        <v>234.5</v>
      </c>
      <c r="AD18" s="8">
        <v>309.89999999999998</v>
      </c>
      <c r="AE18" s="8">
        <v>151.4</v>
      </c>
      <c r="AF18" s="8">
        <v>406.4</v>
      </c>
      <c r="AG18" s="8">
        <v>1365</v>
      </c>
      <c r="AH18" s="8">
        <v>63.3</v>
      </c>
      <c r="AI18" s="8">
        <v>3297.5</v>
      </c>
      <c r="AJ18" s="8">
        <v>397.9</v>
      </c>
      <c r="AK18" s="8">
        <v>851.1</v>
      </c>
      <c r="AL18" s="8">
        <v>171.1</v>
      </c>
      <c r="AM18" s="8">
        <v>33116.5</v>
      </c>
      <c r="AP18" t="s">
        <v>76</v>
      </c>
      <c r="AQ18" s="8" t="s">
        <v>77</v>
      </c>
      <c r="AR18" s="8">
        <v>40683.120000000003</v>
      </c>
      <c r="AS18" s="8">
        <v>59591</v>
      </c>
      <c r="AT18" s="8">
        <v>26510.38</v>
      </c>
      <c r="AU18" s="8">
        <v>3155.05</v>
      </c>
      <c r="AW18" s="8">
        <v>29665.43</v>
      </c>
      <c r="AX18" s="8">
        <v>82812.78</v>
      </c>
      <c r="AY18" s="8">
        <v>212752.34</v>
      </c>
      <c r="AZ18" s="8">
        <v>59087.71</v>
      </c>
    </row>
    <row r="19" spans="1:52" x14ac:dyDescent="0.25">
      <c r="A19" s="8" t="s">
        <v>52</v>
      </c>
      <c r="B19" s="8" t="s">
        <v>53</v>
      </c>
      <c r="C19" s="8">
        <v>154.6</v>
      </c>
      <c r="D19" s="8">
        <v>115.5</v>
      </c>
      <c r="E19" s="8">
        <v>627.4</v>
      </c>
      <c r="F19" s="8">
        <v>48.2</v>
      </c>
      <c r="G19" s="8">
        <v>148.19999999999999</v>
      </c>
      <c r="H19" s="8">
        <v>27877</v>
      </c>
      <c r="I19" s="8">
        <v>2057.3000000000002</v>
      </c>
      <c r="J19" s="8">
        <v>22.8</v>
      </c>
      <c r="K19" s="8">
        <v>1146.7</v>
      </c>
      <c r="L19" s="8">
        <v>2016.1</v>
      </c>
      <c r="M19" s="8">
        <v>20.399999999999999</v>
      </c>
      <c r="N19" s="8">
        <v>20.8</v>
      </c>
      <c r="O19" s="8">
        <v>25.4</v>
      </c>
      <c r="P19" s="8">
        <v>66</v>
      </c>
      <c r="Q19" s="8">
        <v>56</v>
      </c>
      <c r="R19" s="8">
        <v>8518.6</v>
      </c>
      <c r="S19" s="8">
        <v>28.4</v>
      </c>
      <c r="T19" s="8">
        <v>1389.2</v>
      </c>
      <c r="U19" s="8">
        <v>46.3</v>
      </c>
      <c r="V19" s="8">
        <v>10.8</v>
      </c>
      <c r="W19" s="8">
        <v>100.2</v>
      </c>
      <c r="X19" s="8">
        <v>2.4</v>
      </c>
      <c r="Y19" s="8">
        <v>9.6</v>
      </c>
      <c r="Z19" s="8">
        <v>2.9</v>
      </c>
      <c r="AA19" s="8">
        <v>8.5</v>
      </c>
      <c r="AB19" s="8">
        <v>0.8</v>
      </c>
      <c r="AC19" s="8">
        <v>11.3</v>
      </c>
      <c r="AD19" s="8">
        <v>16.399999999999999</v>
      </c>
      <c r="AE19" s="8">
        <v>4.2</v>
      </c>
      <c r="AF19" s="8">
        <v>44.2</v>
      </c>
      <c r="AG19" s="8">
        <v>110</v>
      </c>
      <c r="AH19" s="8">
        <v>12.1</v>
      </c>
      <c r="AI19" s="8">
        <v>20.5</v>
      </c>
      <c r="AJ19" s="8">
        <v>3.4</v>
      </c>
      <c r="AK19" s="8">
        <v>6.7</v>
      </c>
      <c r="AL19" s="8">
        <v>19.8</v>
      </c>
      <c r="AM19" s="8">
        <v>44768.7</v>
      </c>
      <c r="AP19" t="s">
        <v>78</v>
      </c>
      <c r="AQ19" s="8" t="s">
        <v>79</v>
      </c>
      <c r="AR19" s="8">
        <v>33116.32</v>
      </c>
      <c r="AS19" s="8">
        <v>35832</v>
      </c>
      <c r="AT19" s="8">
        <v>23832.57</v>
      </c>
      <c r="AU19" s="8">
        <v>512.35</v>
      </c>
      <c r="AV19" s="8">
        <v>577.76</v>
      </c>
      <c r="AW19" s="8">
        <v>24922.68</v>
      </c>
      <c r="AX19" s="8">
        <v>11686.77</v>
      </c>
      <c r="AY19" s="8">
        <v>105557.77</v>
      </c>
      <c r="AZ19" s="8">
        <v>16264.75</v>
      </c>
    </row>
    <row r="20" spans="1:52" x14ac:dyDescent="0.25">
      <c r="A20" s="8" t="s">
        <v>80</v>
      </c>
      <c r="B20" s="8" t="s">
        <v>81</v>
      </c>
      <c r="C20" s="8">
        <v>696.4</v>
      </c>
      <c r="D20" s="8">
        <v>95.4</v>
      </c>
      <c r="E20" s="8">
        <v>1787.7</v>
      </c>
      <c r="F20" s="8">
        <v>285.10000000000002</v>
      </c>
      <c r="G20" s="8">
        <v>1265.2</v>
      </c>
      <c r="H20" s="8">
        <v>846.8</v>
      </c>
      <c r="I20" s="8">
        <v>2745.3</v>
      </c>
      <c r="J20" s="8">
        <v>171.2</v>
      </c>
      <c r="K20" s="8">
        <v>1326.2</v>
      </c>
      <c r="L20" s="8">
        <v>2458.5</v>
      </c>
      <c r="M20" s="8">
        <v>228.7</v>
      </c>
      <c r="N20" s="8">
        <v>145.69999999999999</v>
      </c>
      <c r="O20" s="8">
        <v>238.6</v>
      </c>
      <c r="P20" s="8">
        <v>755.2</v>
      </c>
      <c r="Q20" s="8">
        <v>122.8</v>
      </c>
      <c r="R20" s="8">
        <v>20142.400000000001</v>
      </c>
      <c r="S20" s="8">
        <v>310.60000000000002</v>
      </c>
      <c r="T20" s="8">
        <v>199.5</v>
      </c>
      <c r="U20" s="8">
        <v>2179.9</v>
      </c>
      <c r="V20" s="8">
        <v>935.6</v>
      </c>
      <c r="W20" s="8">
        <v>679.2</v>
      </c>
      <c r="X20" s="8">
        <v>1022.5</v>
      </c>
      <c r="Y20" s="8">
        <v>651.9</v>
      </c>
      <c r="Z20" s="8">
        <v>89.6</v>
      </c>
      <c r="AA20" s="8">
        <v>369.2</v>
      </c>
      <c r="AB20" s="8">
        <v>385.1</v>
      </c>
      <c r="AC20" s="8">
        <v>540.79999999999995</v>
      </c>
      <c r="AD20" s="8">
        <v>232.8</v>
      </c>
      <c r="AE20" s="8">
        <v>189</v>
      </c>
      <c r="AF20" s="8">
        <v>231.7</v>
      </c>
      <c r="AG20" s="8">
        <v>1383.2</v>
      </c>
      <c r="AH20" s="8">
        <v>847.4</v>
      </c>
      <c r="AI20" s="8">
        <v>561.4</v>
      </c>
      <c r="AJ20" s="8">
        <v>480</v>
      </c>
      <c r="AK20" s="8">
        <v>734.2</v>
      </c>
      <c r="AL20" s="8">
        <v>188.1</v>
      </c>
      <c r="AM20" s="8">
        <v>45522.9</v>
      </c>
      <c r="AP20" t="s">
        <v>80</v>
      </c>
      <c r="AQ20" s="8" t="s">
        <v>81</v>
      </c>
      <c r="AR20" s="8">
        <v>45523.22</v>
      </c>
      <c r="AS20" s="8">
        <v>26408</v>
      </c>
      <c r="AX20" s="8">
        <v>3515.95</v>
      </c>
      <c r="AY20" s="8">
        <v>75447.17</v>
      </c>
      <c r="AZ20" s="8">
        <v>308.05</v>
      </c>
    </row>
    <row r="21" spans="1:52" x14ac:dyDescent="0.25">
      <c r="A21" s="8" t="s">
        <v>82</v>
      </c>
      <c r="B21" s="8" t="s">
        <v>83</v>
      </c>
      <c r="C21" s="8">
        <v>333.7</v>
      </c>
      <c r="D21" s="8">
        <v>52.4</v>
      </c>
      <c r="E21" s="8">
        <v>1032.4000000000001</v>
      </c>
      <c r="F21" s="8">
        <v>323.2</v>
      </c>
      <c r="G21" s="8">
        <v>802.9</v>
      </c>
      <c r="H21" s="8">
        <v>476.3</v>
      </c>
      <c r="I21" s="8">
        <v>559.20000000000005</v>
      </c>
      <c r="J21" s="8">
        <v>135</v>
      </c>
      <c r="K21" s="8">
        <v>558.20000000000005</v>
      </c>
      <c r="L21" s="8">
        <v>3346.6</v>
      </c>
      <c r="M21" s="8">
        <v>130.1</v>
      </c>
      <c r="N21" s="8">
        <v>89.9</v>
      </c>
      <c r="O21" s="8">
        <v>195.4</v>
      </c>
      <c r="P21" s="8">
        <v>488.1</v>
      </c>
      <c r="Q21" s="8">
        <v>207.9</v>
      </c>
      <c r="R21" s="8">
        <v>219.3</v>
      </c>
      <c r="S21" s="8">
        <v>6395.2</v>
      </c>
      <c r="T21" s="8">
        <v>1173.2</v>
      </c>
      <c r="U21" s="8">
        <v>1592.4</v>
      </c>
      <c r="V21" s="8">
        <v>380.2</v>
      </c>
      <c r="W21" s="8">
        <v>319.7</v>
      </c>
      <c r="X21" s="8">
        <v>526.5</v>
      </c>
      <c r="Y21" s="8">
        <v>240.8</v>
      </c>
      <c r="Z21" s="8">
        <v>211.7</v>
      </c>
      <c r="AA21" s="8">
        <v>222.7</v>
      </c>
      <c r="AB21" s="8">
        <v>733.4</v>
      </c>
      <c r="AC21" s="8">
        <v>607.1</v>
      </c>
      <c r="AD21" s="8">
        <v>289.60000000000002</v>
      </c>
      <c r="AE21" s="8">
        <v>375.6</v>
      </c>
      <c r="AF21" s="8">
        <v>799.6</v>
      </c>
      <c r="AG21" s="8">
        <v>3383.2</v>
      </c>
      <c r="AH21" s="8">
        <v>632.6</v>
      </c>
      <c r="AI21" s="8">
        <v>561.5</v>
      </c>
      <c r="AJ21" s="8">
        <v>246.5</v>
      </c>
      <c r="AK21" s="8">
        <v>273.39999999999998</v>
      </c>
      <c r="AL21" s="8">
        <v>99.1</v>
      </c>
      <c r="AM21" s="8">
        <v>28014.6</v>
      </c>
      <c r="AP21" t="s">
        <v>82</v>
      </c>
      <c r="AQ21" s="8" t="s">
        <v>83</v>
      </c>
      <c r="AR21" s="8">
        <v>28014.76</v>
      </c>
      <c r="AS21" s="8">
        <v>10027</v>
      </c>
      <c r="AX21" s="8">
        <v>2660.66</v>
      </c>
      <c r="AY21" s="8">
        <v>40702.410000000003</v>
      </c>
      <c r="AZ21" s="8">
        <v>1177.44</v>
      </c>
    </row>
    <row r="22" spans="1:52" x14ac:dyDescent="0.25">
      <c r="A22" s="8" t="s">
        <v>84</v>
      </c>
      <c r="B22" s="8" t="s">
        <v>85</v>
      </c>
      <c r="C22" s="8">
        <v>332.5</v>
      </c>
      <c r="D22" s="8">
        <v>62.9</v>
      </c>
      <c r="E22" s="8">
        <v>136.30000000000001</v>
      </c>
      <c r="F22" s="8">
        <v>59</v>
      </c>
      <c r="G22" s="8">
        <v>88.8</v>
      </c>
      <c r="H22" s="8">
        <v>289.10000000000002</v>
      </c>
      <c r="I22" s="8">
        <v>87.5</v>
      </c>
      <c r="J22" s="8">
        <v>19.8</v>
      </c>
      <c r="K22" s="8">
        <v>136.69999999999999</v>
      </c>
      <c r="L22" s="8">
        <v>286.5</v>
      </c>
      <c r="M22" s="8">
        <v>87</v>
      </c>
      <c r="N22" s="8">
        <v>71.5</v>
      </c>
      <c r="O22" s="8">
        <v>506.8</v>
      </c>
      <c r="P22" s="8">
        <v>374.1</v>
      </c>
      <c r="Q22" s="8">
        <v>178.6</v>
      </c>
      <c r="R22" s="8">
        <v>563.9</v>
      </c>
      <c r="S22" s="8">
        <v>358.3</v>
      </c>
      <c r="T22" s="8">
        <v>30684.400000000001</v>
      </c>
      <c r="U22" s="8">
        <v>439</v>
      </c>
      <c r="V22" s="8">
        <v>396.2</v>
      </c>
      <c r="W22" s="8">
        <v>59.5</v>
      </c>
      <c r="X22" s="8">
        <v>477.2</v>
      </c>
      <c r="Y22" s="8">
        <v>465.5</v>
      </c>
      <c r="Z22" s="8">
        <v>82.6</v>
      </c>
      <c r="AA22" s="8">
        <v>1035.4000000000001</v>
      </c>
      <c r="AB22" s="8">
        <v>3881.1</v>
      </c>
      <c r="AC22" s="8">
        <v>244.7</v>
      </c>
      <c r="AD22" s="8">
        <v>1044.7</v>
      </c>
      <c r="AE22" s="8">
        <v>89.1</v>
      </c>
      <c r="AF22" s="8">
        <v>709.9</v>
      </c>
      <c r="AG22" s="8">
        <v>3602.2</v>
      </c>
      <c r="AH22" s="8">
        <v>1070.0999999999999</v>
      </c>
      <c r="AI22" s="8">
        <v>286.10000000000002</v>
      </c>
      <c r="AJ22" s="8">
        <v>526.4</v>
      </c>
      <c r="AK22" s="8">
        <v>922.1</v>
      </c>
      <c r="AL22" s="8">
        <v>102.2</v>
      </c>
      <c r="AM22" s="8">
        <v>49757.7</v>
      </c>
      <c r="AP22" t="s">
        <v>84</v>
      </c>
      <c r="AQ22" s="8" t="s">
        <v>85</v>
      </c>
      <c r="AR22" s="8">
        <v>49757.66</v>
      </c>
      <c r="AS22" s="8">
        <v>12857</v>
      </c>
      <c r="AT22" s="8">
        <v>181408.53</v>
      </c>
      <c r="AU22" s="8">
        <v>8.1</v>
      </c>
      <c r="AW22" s="8">
        <v>181416.63</v>
      </c>
      <c r="AY22" s="8">
        <v>244031.29</v>
      </c>
    </row>
    <row r="23" spans="1:52" x14ac:dyDescent="0.25">
      <c r="A23" s="8" t="s">
        <v>86</v>
      </c>
      <c r="B23" s="8" t="s">
        <v>87</v>
      </c>
      <c r="C23" s="8">
        <v>253</v>
      </c>
      <c r="D23" s="8">
        <v>115.9</v>
      </c>
      <c r="E23" s="8">
        <v>1181.3</v>
      </c>
      <c r="F23" s="8">
        <v>180.9</v>
      </c>
      <c r="G23" s="8">
        <v>401.5</v>
      </c>
      <c r="H23" s="8">
        <v>407.5</v>
      </c>
      <c r="I23" s="8">
        <v>435.1</v>
      </c>
      <c r="J23" s="8">
        <v>380.6</v>
      </c>
      <c r="K23" s="8">
        <v>896</v>
      </c>
      <c r="L23" s="8">
        <v>838.3</v>
      </c>
      <c r="M23" s="8">
        <v>268.10000000000002</v>
      </c>
      <c r="N23" s="8">
        <v>165.8</v>
      </c>
      <c r="O23" s="8">
        <v>436.3</v>
      </c>
      <c r="P23" s="8">
        <v>1178.2</v>
      </c>
      <c r="Q23" s="8">
        <v>484.7</v>
      </c>
      <c r="R23" s="8">
        <v>90.6</v>
      </c>
      <c r="S23" s="8">
        <v>246.9</v>
      </c>
      <c r="T23" s="8">
        <v>924.7</v>
      </c>
      <c r="U23" s="8">
        <v>23148.799999999999</v>
      </c>
      <c r="V23" s="8">
        <v>2359.6999999999998</v>
      </c>
      <c r="W23" s="8">
        <v>242.2</v>
      </c>
      <c r="X23" s="8">
        <v>565.79999999999995</v>
      </c>
      <c r="Y23" s="8">
        <v>206.4</v>
      </c>
      <c r="Z23" s="8">
        <v>343.5</v>
      </c>
      <c r="AA23" s="8">
        <v>162.1</v>
      </c>
      <c r="AB23" s="8">
        <v>334.3</v>
      </c>
      <c r="AC23" s="8">
        <v>961.4</v>
      </c>
      <c r="AD23" s="8">
        <v>128.1</v>
      </c>
      <c r="AE23" s="8">
        <v>250.1</v>
      </c>
      <c r="AF23" s="8">
        <v>769.2</v>
      </c>
      <c r="AG23" s="8">
        <v>386.1</v>
      </c>
      <c r="AH23" s="8">
        <v>94.1</v>
      </c>
      <c r="AI23" s="8">
        <v>214.2</v>
      </c>
      <c r="AJ23" s="8">
        <v>138.4</v>
      </c>
      <c r="AK23" s="8">
        <v>335.3</v>
      </c>
      <c r="AL23" s="8">
        <v>126.9</v>
      </c>
      <c r="AM23" s="8">
        <v>39652</v>
      </c>
      <c r="AP23" t="s">
        <v>86</v>
      </c>
      <c r="AQ23" s="8" t="s">
        <v>87</v>
      </c>
      <c r="AR23" s="8">
        <v>39651.760000000002</v>
      </c>
      <c r="AS23" s="8">
        <v>11805</v>
      </c>
      <c r="AX23" s="8">
        <v>3378.93</v>
      </c>
      <c r="AY23" s="8">
        <v>54835.69</v>
      </c>
      <c r="AZ23" s="8">
        <v>5409.02</v>
      </c>
    </row>
    <row r="24" spans="1:52" x14ac:dyDescent="0.25">
      <c r="A24" s="8" t="s">
        <v>88</v>
      </c>
      <c r="B24" s="8" t="s">
        <v>89</v>
      </c>
      <c r="C24" s="8">
        <v>67.7</v>
      </c>
      <c r="D24" s="8">
        <v>130</v>
      </c>
      <c r="E24" s="8">
        <v>2147.5</v>
      </c>
      <c r="F24" s="8">
        <v>381.6</v>
      </c>
      <c r="G24" s="8">
        <v>1011.3</v>
      </c>
      <c r="H24" s="8">
        <v>770</v>
      </c>
      <c r="I24" s="8">
        <v>971.9</v>
      </c>
      <c r="J24" s="8">
        <v>264.2</v>
      </c>
      <c r="K24" s="8">
        <v>1115.8</v>
      </c>
      <c r="L24" s="8">
        <v>1406.2</v>
      </c>
      <c r="M24" s="8">
        <v>358.8</v>
      </c>
      <c r="N24" s="8">
        <v>229.6</v>
      </c>
      <c r="O24" s="8">
        <v>499.5</v>
      </c>
      <c r="P24" s="8">
        <v>1216.8</v>
      </c>
      <c r="Q24" s="8">
        <v>483.4</v>
      </c>
      <c r="R24" s="8">
        <v>158.5</v>
      </c>
      <c r="S24" s="8">
        <v>570.6</v>
      </c>
      <c r="T24" s="8">
        <v>2242.9</v>
      </c>
      <c r="U24" s="8">
        <v>23704.799999999999</v>
      </c>
      <c r="V24" s="8">
        <v>32173.3</v>
      </c>
      <c r="W24" s="8">
        <v>1031.5</v>
      </c>
      <c r="X24" s="8">
        <v>1443.6</v>
      </c>
      <c r="Y24" s="8">
        <v>1371.2</v>
      </c>
      <c r="Z24" s="8">
        <v>801.1</v>
      </c>
      <c r="AA24" s="8">
        <v>1636.4</v>
      </c>
      <c r="AB24" s="8">
        <v>739.4</v>
      </c>
      <c r="AC24" s="8">
        <v>2741.1</v>
      </c>
      <c r="AD24" s="8">
        <v>834.9</v>
      </c>
      <c r="AE24" s="8">
        <v>672.7</v>
      </c>
      <c r="AF24" s="8">
        <v>2925.8</v>
      </c>
      <c r="AG24" s="8">
        <v>4374.8999999999996</v>
      </c>
      <c r="AH24" s="8">
        <v>1361.9</v>
      </c>
      <c r="AI24" s="8">
        <v>804</v>
      </c>
      <c r="AJ24" s="8">
        <v>395</v>
      </c>
      <c r="AK24" s="8">
        <v>801.4</v>
      </c>
      <c r="AL24" s="8">
        <v>517.1</v>
      </c>
      <c r="AM24" s="8">
        <v>92356.4</v>
      </c>
      <c r="AP24" t="s">
        <v>88</v>
      </c>
      <c r="AQ24" s="8" t="s">
        <v>89</v>
      </c>
      <c r="AR24" s="8">
        <v>92356.37</v>
      </c>
      <c r="AS24" s="8">
        <v>29713</v>
      </c>
      <c r="AX24" s="8">
        <v>22114.33</v>
      </c>
      <c r="AY24" s="8">
        <v>144183.70000000001</v>
      </c>
      <c r="AZ24" s="8">
        <v>27055.84</v>
      </c>
    </row>
    <row r="25" spans="1:52" x14ac:dyDescent="0.25">
      <c r="A25" s="8" t="s">
        <v>90</v>
      </c>
      <c r="B25" s="8" t="s">
        <v>91</v>
      </c>
      <c r="C25" s="8">
        <v>32.4</v>
      </c>
      <c r="D25" s="8">
        <v>43.9</v>
      </c>
      <c r="E25" s="8">
        <v>280.5</v>
      </c>
      <c r="F25" s="8">
        <v>53.2</v>
      </c>
      <c r="G25" s="8">
        <v>96.1</v>
      </c>
      <c r="H25" s="8">
        <v>82.8</v>
      </c>
      <c r="I25" s="8">
        <v>146.19999999999999</v>
      </c>
      <c r="J25" s="8">
        <v>75.3</v>
      </c>
      <c r="K25" s="8">
        <v>182.9</v>
      </c>
      <c r="L25" s="8">
        <v>267.89999999999998</v>
      </c>
      <c r="M25" s="8">
        <v>74.7</v>
      </c>
      <c r="N25" s="8">
        <v>45.5</v>
      </c>
      <c r="O25" s="8">
        <v>114.6</v>
      </c>
      <c r="P25" s="8">
        <v>245.7</v>
      </c>
      <c r="Q25" s="8">
        <v>127.2</v>
      </c>
      <c r="R25" s="8">
        <v>51.7</v>
      </c>
      <c r="S25" s="8">
        <v>116.8</v>
      </c>
      <c r="T25" s="8">
        <v>265.89999999999998</v>
      </c>
      <c r="U25" s="8">
        <v>4344.7</v>
      </c>
      <c r="V25" s="8">
        <v>999</v>
      </c>
      <c r="W25" s="8">
        <v>1542.6</v>
      </c>
      <c r="X25" s="8">
        <v>408.9</v>
      </c>
      <c r="Y25" s="8">
        <v>232.2</v>
      </c>
      <c r="Z25" s="8">
        <v>384.6</v>
      </c>
      <c r="AA25" s="8">
        <v>670.2</v>
      </c>
      <c r="AB25" s="8">
        <v>388.7</v>
      </c>
      <c r="AC25" s="8">
        <v>1234.7</v>
      </c>
      <c r="AD25" s="8">
        <v>296.7</v>
      </c>
      <c r="AE25" s="8">
        <v>226.8</v>
      </c>
      <c r="AF25" s="8">
        <v>1544.6</v>
      </c>
      <c r="AG25" s="8">
        <v>726.5</v>
      </c>
      <c r="AH25" s="8">
        <v>597.1</v>
      </c>
      <c r="AI25" s="8">
        <v>231.3</v>
      </c>
      <c r="AJ25" s="8">
        <v>1531.7</v>
      </c>
      <c r="AK25" s="8">
        <v>401.4</v>
      </c>
      <c r="AL25" s="8">
        <v>133</v>
      </c>
      <c r="AM25" s="8">
        <v>18198</v>
      </c>
      <c r="AP25" t="s">
        <v>90</v>
      </c>
      <c r="AQ25" s="8" t="s">
        <v>91</v>
      </c>
      <c r="AR25" s="8">
        <v>18198.07</v>
      </c>
      <c r="AS25" s="8">
        <v>62192</v>
      </c>
      <c r="AY25" s="8">
        <v>80390.070000000007</v>
      </c>
    </row>
    <row r="26" spans="1:52" x14ac:dyDescent="0.25">
      <c r="A26" s="8" t="s">
        <v>92</v>
      </c>
      <c r="B26" s="8" t="s">
        <v>93</v>
      </c>
      <c r="C26" s="8">
        <v>156.4</v>
      </c>
      <c r="D26" s="8">
        <v>2.2999999999999998</v>
      </c>
      <c r="E26" s="8">
        <v>222.7</v>
      </c>
      <c r="F26" s="8">
        <v>37</v>
      </c>
      <c r="G26" s="8">
        <v>55.5</v>
      </c>
      <c r="H26" s="8">
        <v>41.5</v>
      </c>
      <c r="I26" s="8">
        <v>99.9</v>
      </c>
      <c r="J26" s="8">
        <v>42.5</v>
      </c>
      <c r="K26" s="8">
        <v>63.5</v>
      </c>
      <c r="L26" s="8">
        <v>90.4</v>
      </c>
      <c r="M26" s="8">
        <v>89.6</v>
      </c>
      <c r="N26" s="8">
        <v>31.7</v>
      </c>
      <c r="O26" s="8">
        <v>59.4</v>
      </c>
      <c r="P26" s="8">
        <v>162.6</v>
      </c>
      <c r="Q26" s="8">
        <v>55.4</v>
      </c>
      <c r="R26" s="8">
        <v>137.80000000000001</v>
      </c>
      <c r="S26" s="8">
        <v>89.4</v>
      </c>
      <c r="T26" s="8">
        <v>349.6</v>
      </c>
      <c r="U26" s="8">
        <v>1771</v>
      </c>
      <c r="V26" s="8">
        <v>334.9</v>
      </c>
      <c r="W26" s="8">
        <v>105.8</v>
      </c>
      <c r="X26" s="8">
        <v>3283.7</v>
      </c>
      <c r="Y26" s="8">
        <v>678.7</v>
      </c>
      <c r="Z26" s="8">
        <v>1315.2</v>
      </c>
      <c r="AA26" s="8">
        <v>2919</v>
      </c>
      <c r="AB26" s="8">
        <v>344.3</v>
      </c>
      <c r="AC26" s="8">
        <v>1975.2</v>
      </c>
      <c r="AD26" s="8">
        <v>693.6</v>
      </c>
      <c r="AE26" s="8">
        <v>979.5</v>
      </c>
      <c r="AF26" s="8">
        <v>1537.8</v>
      </c>
      <c r="AG26" s="8">
        <v>1248.5</v>
      </c>
      <c r="AH26" s="8">
        <v>679</v>
      </c>
      <c r="AI26" s="8">
        <v>243.5</v>
      </c>
      <c r="AJ26" s="8">
        <v>165.2</v>
      </c>
      <c r="AK26" s="8">
        <v>736.6</v>
      </c>
      <c r="AL26" s="8">
        <v>345.4</v>
      </c>
      <c r="AM26" s="8">
        <v>21144.1</v>
      </c>
      <c r="AP26" t="s">
        <v>92</v>
      </c>
      <c r="AQ26" s="8" t="s">
        <v>93</v>
      </c>
      <c r="AR26" s="8">
        <v>21143.83</v>
      </c>
      <c r="AS26" s="8">
        <v>23199</v>
      </c>
      <c r="AT26" s="8">
        <v>11053.15</v>
      </c>
      <c r="AU26" s="8">
        <v>406.95</v>
      </c>
      <c r="AW26" s="8">
        <v>11460.1</v>
      </c>
      <c r="AX26" s="8">
        <v>3769.08</v>
      </c>
      <c r="AY26" s="8">
        <v>59572.01</v>
      </c>
      <c r="AZ26" s="8">
        <v>4868.0200000000004</v>
      </c>
    </row>
    <row r="27" spans="1:52" x14ac:dyDescent="0.25">
      <c r="A27" s="8" t="s">
        <v>94</v>
      </c>
      <c r="B27" s="8" t="s">
        <v>95</v>
      </c>
      <c r="C27" s="8">
        <v>32.700000000000003</v>
      </c>
      <c r="D27" s="8">
        <v>44</v>
      </c>
      <c r="E27" s="8">
        <v>242.7</v>
      </c>
      <c r="F27" s="8">
        <v>93</v>
      </c>
      <c r="G27" s="8">
        <v>114.1</v>
      </c>
      <c r="H27" s="8">
        <v>73.599999999999994</v>
      </c>
      <c r="I27" s="8">
        <v>109.7</v>
      </c>
      <c r="J27" s="8">
        <v>42</v>
      </c>
      <c r="K27" s="8">
        <v>102.8</v>
      </c>
      <c r="L27" s="8">
        <v>135</v>
      </c>
      <c r="M27" s="8">
        <v>68</v>
      </c>
      <c r="N27" s="8">
        <v>70.3</v>
      </c>
      <c r="O27" s="8">
        <v>149.9</v>
      </c>
      <c r="P27" s="8">
        <v>212.7</v>
      </c>
      <c r="Q27" s="8">
        <v>106.9</v>
      </c>
      <c r="R27" s="8">
        <v>129.5</v>
      </c>
      <c r="S27" s="8">
        <v>88.9</v>
      </c>
      <c r="T27" s="8">
        <v>594.20000000000005</v>
      </c>
      <c r="U27" s="8">
        <v>5132.3999999999996</v>
      </c>
      <c r="V27" s="8">
        <v>825.3</v>
      </c>
      <c r="W27" s="8">
        <v>404.7</v>
      </c>
      <c r="X27" s="8">
        <v>450.7</v>
      </c>
      <c r="Y27" s="8">
        <v>9357.7999999999993</v>
      </c>
      <c r="Z27" s="8">
        <v>998.9</v>
      </c>
      <c r="AA27" s="8">
        <v>4505</v>
      </c>
      <c r="AB27" s="8">
        <v>481.4</v>
      </c>
      <c r="AC27" s="8">
        <v>2082.6</v>
      </c>
      <c r="AD27" s="8">
        <v>772.5</v>
      </c>
      <c r="AE27" s="8">
        <v>316</v>
      </c>
      <c r="AF27" s="8">
        <v>2302.9</v>
      </c>
      <c r="AG27" s="8">
        <v>1221.0999999999999</v>
      </c>
      <c r="AH27" s="8">
        <v>434.4</v>
      </c>
      <c r="AI27" s="8">
        <v>477.1</v>
      </c>
      <c r="AJ27" s="8">
        <v>90.6</v>
      </c>
      <c r="AK27" s="8">
        <v>457.3</v>
      </c>
      <c r="AL27" s="8">
        <v>184.5</v>
      </c>
      <c r="AM27" s="8">
        <v>32905.199999999997</v>
      </c>
      <c r="AN27" s="8">
        <v>0.97333819701215385</v>
      </c>
      <c r="AP27" t="s">
        <v>94</v>
      </c>
      <c r="AQ27" s="8" t="s">
        <v>95</v>
      </c>
      <c r="AR27" s="8">
        <v>32905.32</v>
      </c>
      <c r="AS27" s="8">
        <v>28623</v>
      </c>
      <c r="AX27" s="8">
        <v>2322.42</v>
      </c>
      <c r="AY27" s="8">
        <v>63850.74</v>
      </c>
      <c r="AZ27" s="8">
        <v>1509.12</v>
      </c>
    </row>
    <row r="28" spans="1:52" x14ac:dyDescent="0.25">
      <c r="A28" s="8" t="s">
        <v>96</v>
      </c>
      <c r="B28" s="8" t="s">
        <v>97</v>
      </c>
      <c r="C28" s="8">
        <v>0.8</v>
      </c>
      <c r="D28" s="8">
        <v>4.9000000000000004</v>
      </c>
      <c r="E28" s="8">
        <v>406.7</v>
      </c>
      <c r="F28" s="8">
        <v>96.1</v>
      </c>
      <c r="G28" s="8">
        <v>168.9</v>
      </c>
      <c r="H28" s="8">
        <v>184.6</v>
      </c>
      <c r="I28" s="8">
        <v>210.4</v>
      </c>
      <c r="J28" s="8">
        <v>72.8</v>
      </c>
      <c r="K28" s="8">
        <v>158.19999999999999</v>
      </c>
      <c r="L28" s="8">
        <v>198.3</v>
      </c>
      <c r="M28" s="8">
        <v>343.3</v>
      </c>
      <c r="N28" s="8">
        <v>70.5</v>
      </c>
      <c r="O28" s="8">
        <v>142.4</v>
      </c>
      <c r="P28" s="8">
        <v>249.2</v>
      </c>
      <c r="Q28" s="8">
        <v>127</v>
      </c>
      <c r="R28" s="8">
        <v>240.7</v>
      </c>
      <c r="S28" s="8">
        <v>143.30000000000001</v>
      </c>
      <c r="T28" s="8">
        <v>635.20000000000005</v>
      </c>
      <c r="U28" s="8">
        <v>2132.9</v>
      </c>
      <c r="V28" s="8">
        <v>459.4</v>
      </c>
      <c r="W28" s="8">
        <v>133.69999999999999</v>
      </c>
      <c r="X28" s="8">
        <v>527.5</v>
      </c>
      <c r="Y28" s="8">
        <v>669.7</v>
      </c>
      <c r="Z28" s="8">
        <v>4618.7</v>
      </c>
      <c r="AA28" s="8">
        <v>4497.2</v>
      </c>
      <c r="AB28" s="8">
        <v>408.9</v>
      </c>
      <c r="AC28" s="8">
        <v>1133.8</v>
      </c>
      <c r="AD28" s="8">
        <v>475.4</v>
      </c>
      <c r="AE28" s="8">
        <v>254.2</v>
      </c>
      <c r="AF28" s="8">
        <v>1259.5</v>
      </c>
      <c r="AG28" s="8">
        <v>1152.0999999999999</v>
      </c>
      <c r="AH28" s="8">
        <v>182.2</v>
      </c>
      <c r="AI28" s="8">
        <v>231.4</v>
      </c>
      <c r="AJ28" s="8">
        <v>141.4</v>
      </c>
      <c r="AK28" s="8">
        <v>181.3</v>
      </c>
      <c r="AL28" s="8">
        <v>223.9</v>
      </c>
      <c r="AM28" s="8">
        <v>22136.5</v>
      </c>
      <c r="AN28" s="8">
        <v>0.97948410885778703</v>
      </c>
      <c r="AP28" t="s">
        <v>96</v>
      </c>
      <c r="AQ28" s="8" t="s">
        <v>97</v>
      </c>
      <c r="AR28" s="8">
        <v>22136.67</v>
      </c>
      <c r="AS28" s="8">
        <v>1564</v>
      </c>
      <c r="AT28" s="8">
        <v>31270.32</v>
      </c>
      <c r="AU28" s="8">
        <v>124.25</v>
      </c>
      <c r="AW28" s="8">
        <v>31394.57</v>
      </c>
      <c r="AX28" s="8">
        <v>2276.63</v>
      </c>
      <c r="AY28" s="8">
        <v>57371.88</v>
      </c>
      <c r="AZ28" s="8">
        <v>2648.35</v>
      </c>
    </row>
    <row r="29" spans="1:52" x14ac:dyDescent="0.25">
      <c r="A29" s="8" t="s">
        <v>98</v>
      </c>
      <c r="B29" s="8" t="s">
        <v>99</v>
      </c>
      <c r="C29" s="8">
        <v>1865.3</v>
      </c>
      <c r="D29" s="8">
        <v>210.7</v>
      </c>
      <c r="E29" s="8">
        <v>2564</v>
      </c>
      <c r="F29" s="8">
        <v>384.4</v>
      </c>
      <c r="G29" s="8">
        <v>638.4</v>
      </c>
      <c r="H29" s="8">
        <v>308.60000000000002</v>
      </c>
      <c r="I29" s="8">
        <v>682.2</v>
      </c>
      <c r="J29" s="8">
        <v>245.8</v>
      </c>
      <c r="K29" s="8">
        <v>507.9</v>
      </c>
      <c r="L29" s="8">
        <v>800.8</v>
      </c>
      <c r="M29" s="8">
        <v>306.10000000000002</v>
      </c>
      <c r="N29" s="8">
        <v>201.1</v>
      </c>
      <c r="O29" s="8">
        <v>412.9</v>
      </c>
      <c r="P29" s="8">
        <v>776.2</v>
      </c>
      <c r="Q29" s="8">
        <v>414.5</v>
      </c>
      <c r="R29" s="8">
        <v>314.89999999999998</v>
      </c>
      <c r="S29" s="8">
        <v>710.8</v>
      </c>
      <c r="T29" s="8">
        <v>4173.2</v>
      </c>
      <c r="U29" s="8">
        <v>11921.7</v>
      </c>
      <c r="V29" s="8">
        <v>4613.1000000000004</v>
      </c>
      <c r="W29" s="8">
        <v>1185</v>
      </c>
      <c r="X29" s="8">
        <v>745.7</v>
      </c>
      <c r="Y29" s="8">
        <v>1624.4</v>
      </c>
      <c r="Z29" s="8">
        <v>485.7</v>
      </c>
      <c r="AA29" s="8">
        <v>48527.5</v>
      </c>
      <c r="AB29" s="8">
        <v>10812.5</v>
      </c>
      <c r="AC29" s="8">
        <v>5729.4</v>
      </c>
      <c r="AD29" s="8">
        <v>826.2</v>
      </c>
      <c r="AE29" s="8">
        <v>870.3</v>
      </c>
      <c r="AF29" s="8">
        <v>2940.8</v>
      </c>
      <c r="AG29" s="8">
        <v>3093.5</v>
      </c>
      <c r="AH29" s="8">
        <v>531.20000000000005</v>
      </c>
      <c r="AI29" s="8">
        <v>1342.7</v>
      </c>
      <c r="AJ29" s="8">
        <v>234.7</v>
      </c>
      <c r="AK29" s="8">
        <v>399.3</v>
      </c>
      <c r="AL29" s="8">
        <v>1129.7</v>
      </c>
      <c r="AM29" s="8">
        <v>112531.2</v>
      </c>
      <c r="AP29" t="s">
        <v>98</v>
      </c>
      <c r="AQ29" s="8" t="s">
        <v>99</v>
      </c>
      <c r="AR29" s="8">
        <v>112530.88</v>
      </c>
      <c r="AS29" s="8">
        <v>50565</v>
      </c>
      <c r="AX29" s="8">
        <v>5691.34</v>
      </c>
      <c r="AY29" s="8">
        <v>168787.23</v>
      </c>
      <c r="AZ29" s="8">
        <v>4635.3900000000003</v>
      </c>
    </row>
    <row r="30" spans="1:52" x14ac:dyDescent="0.25">
      <c r="A30" s="8" t="s">
        <v>100</v>
      </c>
      <c r="B30" s="8" t="s">
        <v>101</v>
      </c>
      <c r="C30" s="8">
        <v>16.899999999999999</v>
      </c>
      <c r="D30" s="8">
        <v>80.3</v>
      </c>
      <c r="E30" s="8">
        <v>620.1</v>
      </c>
      <c r="F30" s="8">
        <v>119.2</v>
      </c>
      <c r="G30" s="8">
        <v>409</v>
      </c>
      <c r="H30" s="8">
        <v>136.9</v>
      </c>
      <c r="I30" s="8">
        <v>329.8</v>
      </c>
      <c r="J30" s="8">
        <v>221.5</v>
      </c>
      <c r="K30" s="8">
        <v>397</v>
      </c>
      <c r="L30" s="8">
        <v>601.20000000000005</v>
      </c>
      <c r="M30" s="8">
        <v>138.4</v>
      </c>
      <c r="N30" s="8">
        <v>41.3</v>
      </c>
      <c r="O30" s="8">
        <v>221.4</v>
      </c>
      <c r="P30" s="8">
        <v>362.2</v>
      </c>
      <c r="Q30" s="8">
        <v>167.8</v>
      </c>
      <c r="R30" s="8">
        <v>96.6</v>
      </c>
      <c r="S30" s="8">
        <v>141.19999999999999</v>
      </c>
      <c r="T30" s="8">
        <v>854.7</v>
      </c>
      <c r="U30" s="8">
        <v>14972.7</v>
      </c>
      <c r="V30" s="8">
        <v>2221.4</v>
      </c>
      <c r="W30" s="8">
        <v>1456</v>
      </c>
      <c r="X30" s="8">
        <v>705.3</v>
      </c>
      <c r="Y30" s="8">
        <v>896.5</v>
      </c>
      <c r="Z30" s="8">
        <v>1274.4000000000001</v>
      </c>
      <c r="AA30" s="8">
        <v>5085.6000000000004</v>
      </c>
      <c r="AB30" s="8">
        <v>9557.1</v>
      </c>
      <c r="AC30" s="8">
        <v>4829.7</v>
      </c>
      <c r="AD30" s="8">
        <v>1401.7</v>
      </c>
      <c r="AE30" s="8">
        <v>585.6</v>
      </c>
      <c r="AF30" s="8">
        <v>5208.2</v>
      </c>
      <c r="AG30" s="8">
        <v>1365</v>
      </c>
      <c r="AH30" s="8">
        <v>467.3</v>
      </c>
      <c r="AI30" s="8">
        <v>1013.8</v>
      </c>
      <c r="AJ30" s="8">
        <v>744.1</v>
      </c>
      <c r="AK30" s="8">
        <v>612.6</v>
      </c>
      <c r="AL30" s="8">
        <v>449.6</v>
      </c>
      <c r="AM30" s="8">
        <v>57802.1</v>
      </c>
      <c r="AP30" t="s">
        <v>100</v>
      </c>
      <c r="AQ30" s="8" t="s">
        <v>101</v>
      </c>
      <c r="AR30" s="8">
        <v>57801.85</v>
      </c>
      <c r="AS30" s="8">
        <v>182877</v>
      </c>
      <c r="AT30" s="8">
        <v>5514.57</v>
      </c>
      <c r="AW30" s="8">
        <v>5514.57</v>
      </c>
      <c r="AY30" s="8">
        <v>246193.42</v>
      </c>
    </row>
    <row r="31" spans="1:52" x14ac:dyDescent="0.25">
      <c r="A31" s="8" t="s">
        <v>102</v>
      </c>
      <c r="B31" s="8" t="s">
        <v>103</v>
      </c>
      <c r="C31" s="8">
        <v>1220.4000000000001</v>
      </c>
      <c r="D31" s="8">
        <v>301.8</v>
      </c>
      <c r="E31" s="8">
        <v>3797.6</v>
      </c>
      <c r="F31" s="8">
        <v>534.70000000000005</v>
      </c>
      <c r="G31" s="8">
        <v>1522.8</v>
      </c>
      <c r="H31" s="8">
        <v>860.3</v>
      </c>
      <c r="I31" s="8">
        <v>1092.7</v>
      </c>
      <c r="J31" s="8">
        <v>692.3</v>
      </c>
      <c r="K31" s="8">
        <v>2141.9</v>
      </c>
      <c r="L31" s="8">
        <v>2595.5</v>
      </c>
      <c r="M31" s="8">
        <v>776.8</v>
      </c>
      <c r="N31" s="8">
        <v>437.8</v>
      </c>
      <c r="O31" s="8">
        <v>1283.5999999999999</v>
      </c>
      <c r="P31" s="8">
        <v>2500.8000000000002</v>
      </c>
      <c r="Q31" s="8">
        <v>1134.8</v>
      </c>
      <c r="R31" s="8">
        <v>718.4</v>
      </c>
      <c r="S31" s="8">
        <v>1076.5</v>
      </c>
      <c r="T31" s="8">
        <v>11132</v>
      </c>
      <c r="U31" s="8">
        <v>15568.1</v>
      </c>
      <c r="V31" s="8">
        <v>4435.2</v>
      </c>
      <c r="W31" s="8">
        <v>2057.3000000000002</v>
      </c>
      <c r="X31" s="8">
        <v>2141.1</v>
      </c>
      <c r="Y31" s="8">
        <v>1601.6</v>
      </c>
      <c r="Z31" s="8">
        <v>2073.1</v>
      </c>
      <c r="AA31" s="8">
        <v>6266.6</v>
      </c>
      <c r="AB31" s="8">
        <v>4517.8</v>
      </c>
      <c r="AC31" s="8">
        <v>34734.6</v>
      </c>
      <c r="AD31" s="8">
        <v>2882.6</v>
      </c>
      <c r="AE31" s="8">
        <v>1304.5999999999999</v>
      </c>
      <c r="AF31" s="8">
        <v>8491.6</v>
      </c>
      <c r="AG31" s="8">
        <v>4021.3</v>
      </c>
      <c r="AH31" s="8">
        <v>1118.0999999999999</v>
      </c>
      <c r="AI31" s="8">
        <v>1596.7</v>
      </c>
      <c r="AJ31" s="8">
        <v>937.6</v>
      </c>
      <c r="AK31" s="8">
        <v>1255.5</v>
      </c>
      <c r="AL31" s="8">
        <v>878.5</v>
      </c>
      <c r="AM31" s="8">
        <v>129702.6</v>
      </c>
      <c r="AN31" s="8">
        <v>0.95178979371787531</v>
      </c>
      <c r="AP31" t="s">
        <v>102</v>
      </c>
      <c r="AQ31" s="8" t="s">
        <v>103</v>
      </c>
      <c r="AR31" s="8">
        <v>129702.9</v>
      </c>
      <c r="AS31" s="8">
        <v>7880</v>
      </c>
      <c r="AT31" s="8">
        <v>26354.12</v>
      </c>
      <c r="AU31" s="8">
        <v>151.08000000000001</v>
      </c>
      <c r="AW31" s="8">
        <v>26505.200000000001</v>
      </c>
      <c r="AX31" s="8">
        <v>11899.1</v>
      </c>
      <c r="AY31" s="8">
        <v>175987.20000000001</v>
      </c>
      <c r="AZ31" s="8">
        <v>11636.98</v>
      </c>
    </row>
    <row r="32" spans="1:52" x14ac:dyDescent="0.25">
      <c r="A32" s="8" t="s">
        <v>104</v>
      </c>
      <c r="B32" s="8" t="s">
        <v>105</v>
      </c>
      <c r="AD32" s="8">
        <v>1240.4000000000001</v>
      </c>
      <c r="AM32" s="8">
        <v>1240.4000000000001</v>
      </c>
      <c r="AN32" s="8">
        <v>0.86405985826828269</v>
      </c>
      <c r="AP32" t="s">
        <v>104</v>
      </c>
      <c r="AQ32" s="8" t="s">
        <v>105</v>
      </c>
      <c r="AR32" s="8">
        <v>1240.4100000000001</v>
      </c>
      <c r="AS32" s="8">
        <v>8651.7000000000007</v>
      </c>
      <c r="AT32" s="8">
        <v>35522.33</v>
      </c>
      <c r="AU32" s="8">
        <v>61.99</v>
      </c>
      <c r="AW32" s="8">
        <v>35584.32</v>
      </c>
      <c r="AX32" s="8">
        <v>2539.4699999999998</v>
      </c>
      <c r="AY32" s="8">
        <v>48015.89</v>
      </c>
      <c r="AZ32" s="8">
        <v>2893.88</v>
      </c>
    </row>
    <row r="33" spans="1:52" x14ac:dyDescent="0.25">
      <c r="A33" s="8" t="s">
        <v>106</v>
      </c>
      <c r="B33" s="8" t="s">
        <v>107</v>
      </c>
      <c r="C33" s="8">
        <v>402.3</v>
      </c>
      <c r="D33" s="8">
        <v>19</v>
      </c>
      <c r="E33" s="8">
        <v>2690.1</v>
      </c>
      <c r="F33" s="8">
        <v>386.6</v>
      </c>
      <c r="G33" s="8">
        <v>415</v>
      </c>
      <c r="H33" s="8">
        <v>136.30000000000001</v>
      </c>
      <c r="I33" s="8">
        <v>958</v>
      </c>
      <c r="J33" s="8">
        <v>742</v>
      </c>
      <c r="K33" s="8">
        <v>177.9</v>
      </c>
      <c r="L33" s="8">
        <v>191.7</v>
      </c>
      <c r="M33" s="8">
        <v>145.4</v>
      </c>
      <c r="N33" s="8">
        <v>103.1</v>
      </c>
      <c r="O33" s="8">
        <v>85.4</v>
      </c>
      <c r="P33" s="8">
        <v>1752.2</v>
      </c>
      <c r="Q33" s="8">
        <v>446.8</v>
      </c>
      <c r="R33" s="8">
        <v>83.2</v>
      </c>
      <c r="S33" s="8">
        <v>106</v>
      </c>
      <c r="T33" s="8">
        <v>507.1</v>
      </c>
      <c r="U33" s="8">
        <v>4343.3999999999996</v>
      </c>
      <c r="V33" s="8">
        <v>534</v>
      </c>
      <c r="W33" s="8">
        <v>201.8</v>
      </c>
      <c r="X33" s="8">
        <v>492.4</v>
      </c>
      <c r="Y33" s="8">
        <v>725.6</v>
      </c>
      <c r="Z33" s="8">
        <v>338.7</v>
      </c>
      <c r="AA33" s="8">
        <v>2443.6999999999998</v>
      </c>
      <c r="AB33" s="8">
        <v>146.1</v>
      </c>
      <c r="AC33" s="8">
        <v>632.4</v>
      </c>
      <c r="AD33" s="8">
        <v>311.5</v>
      </c>
      <c r="AE33" s="8">
        <v>2336.1999999999998</v>
      </c>
      <c r="AF33" s="8">
        <v>1243.5999999999999</v>
      </c>
      <c r="AG33" s="8">
        <v>1315.9</v>
      </c>
      <c r="AH33" s="8">
        <v>435.1</v>
      </c>
      <c r="AI33" s="8">
        <v>595.6</v>
      </c>
      <c r="AJ33" s="8">
        <v>323.8</v>
      </c>
      <c r="AK33" s="8">
        <v>676.6</v>
      </c>
      <c r="AL33" s="8">
        <v>189.4</v>
      </c>
      <c r="AM33" s="8">
        <v>26633.9</v>
      </c>
      <c r="AN33" s="8">
        <v>0.93210241935244698</v>
      </c>
      <c r="AP33" t="s">
        <v>106</v>
      </c>
      <c r="AQ33" s="8" t="s">
        <v>107</v>
      </c>
      <c r="AR33" s="8">
        <v>26633.9</v>
      </c>
      <c r="AS33" s="8">
        <v>3365</v>
      </c>
      <c r="AU33" s="8">
        <v>168.08</v>
      </c>
      <c r="AW33" s="8">
        <v>168.08</v>
      </c>
      <c r="AX33" s="8">
        <v>3376.77</v>
      </c>
      <c r="AY33" s="8">
        <v>33543.760000000002</v>
      </c>
      <c r="AZ33" s="8">
        <v>2761.62</v>
      </c>
    </row>
    <row r="34" spans="1:52" x14ac:dyDescent="0.25">
      <c r="A34" s="8" t="s">
        <v>108</v>
      </c>
      <c r="B34" s="8" t="s">
        <v>109</v>
      </c>
      <c r="C34" s="8">
        <v>601.1</v>
      </c>
      <c r="D34" s="8">
        <v>213.4</v>
      </c>
      <c r="E34" s="8">
        <v>4442.1000000000004</v>
      </c>
      <c r="F34" s="8">
        <v>604.5</v>
      </c>
      <c r="G34" s="8">
        <v>1655.3</v>
      </c>
      <c r="H34" s="8">
        <v>707.1</v>
      </c>
      <c r="I34" s="8">
        <v>1504.8</v>
      </c>
      <c r="J34" s="8">
        <v>714.9</v>
      </c>
      <c r="K34" s="8">
        <v>2949.3</v>
      </c>
      <c r="L34" s="8">
        <v>4009.1</v>
      </c>
      <c r="M34" s="8">
        <v>859.3</v>
      </c>
      <c r="N34" s="8">
        <v>765.5</v>
      </c>
      <c r="O34" s="8">
        <v>1730.7</v>
      </c>
      <c r="P34" s="8">
        <v>3245</v>
      </c>
      <c r="Q34" s="8">
        <v>1700.4</v>
      </c>
      <c r="R34" s="8">
        <v>941.8</v>
      </c>
      <c r="S34" s="8">
        <v>3031</v>
      </c>
      <c r="T34" s="8">
        <v>10761.4</v>
      </c>
      <c r="U34" s="8">
        <v>16882.900000000001</v>
      </c>
      <c r="V34" s="8">
        <v>7780.1</v>
      </c>
      <c r="W34" s="8">
        <v>1591.2</v>
      </c>
      <c r="X34" s="8">
        <v>1722.2</v>
      </c>
      <c r="Y34" s="8">
        <v>2285.3000000000002</v>
      </c>
      <c r="Z34" s="8">
        <v>1893.6</v>
      </c>
      <c r="AA34" s="8">
        <v>10870.7</v>
      </c>
      <c r="AB34" s="8">
        <v>4748.6000000000004</v>
      </c>
      <c r="AC34" s="8">
        <v>9686.4</v>
      </c>
      <c r="AD34" s="8">
        <v>4604.6000000000004</v>
      </c>
      <c r="AE34" s="8">
        <v>3355.4</v>
      </c>
      <c r="AF34" s="8">
        <v>17642.900000000001</v>
      </c>
      <c r="AG34" s="8">
        <v>7348.7</v>
      </c>
      <c r="AH34" s="8">
        <v>3234.8</v>
      </c>
      <c r="AI34" s="8">
        <v>2675.9</v>
      </c>
      <c r="AJ34" s="8">
        <v>1685</v>
      </c>
      <c r="AK34" s="8">
        <v>1818.8</v>
      </c>
      <c r="AL34" s="8">
        <v>1930.6</v>
      </c>
      <c r="AM34" s="8">
        <v>142194.4</v>
      </c>
      <c r="AN34" s="8">
        <v>0.95332447275039911</v>
      </c>
      <c r="AO34" s="8">
        <f>(AF46-AZ34)/AF46</f>
        <v>0.93912684412958847</v>
      </c>
      <c r="AP34" t="s">
        <v>108</v>
      </c>
      <c r="AQ34" s="8" t="s">
        <v>109</v>
      </c>
      <c r="AR34" s="8">
        <v>142194.51</v>
      </c>
      <c r="AS34" s="8">
        <v>8735</v>
      </c>
      <c r="AX34" s="8">
        <v>12939.32</v>
      </c>
      <c r="AY34" s="8">
        <v>163868.82999999999</v>
      </c>
      <c r="AZ34" s="8">
        <v>8876.1200000000008</v>
      </c>
    </row>
    <row r="35" spans="1:52" x14ac:dyDescent="0.25">
      <c r="A35" s="8" t="s">
        <v>127</v>
      </c>
      <c r="B35" s="8" t="s">
        <v>128</v>
      </c>
      <c r="E35" s="8">
        <v>60.9</v>
      </c>
      <c r="F35" s="8">
        <v>11.6</v>
      </c>
      <c r="G35" s="8">
        <v>23.1</v>
      </c>
      <c r="H35" s="8">
        <v>20</v>
      </c>
      <c r="I35" s="8">
        <v>31.9</v>
      </c>
      <c r="J35" s="8">
        <v>19.399999999999999</v>
      </c>
      <c r="K35" s="8">
        <v>42.2</v>
      </c>
      <c r="L35" s="8">
        <v>61.2</v>
      </c>
      <c r="M35" s="8">
        <v>16</v>
      </c>
      <c r="N35" s="8">
        <v>10.3</v>
      </c>
      <c r="O35" s="8">
        <v>27.3</v>
      </c>
      <c r="P35" s="8">
        <v>59.5</v>
      </c>
      <c r="Q35" s="8">
        <v>29.9</v>
      </c>
      <c r="R35" s="8">
        <v>13.2</v>
      </c>
      <c r="S35" s="8">
        <v>28.2</v>
      </c>
      <c r="T35" s="8">
        <v>82.9</v>
      </c>
      <c r="U35" s="8">
        <v>1384.1</v>
      </c>
      <c r="V35" s="8">
        <v>229.1</v>
      </c>
      <c r="W35" s="8">
        <v>324</v>
      </c>
      <c r="X35" s="8">
        <v>91.4</v>
      </c>
      <c r="Y35" s="8">
        <v>49.1</v>
      </c>
      <c r="Z35" s="8">
        <v>88.9</v>
      </c>
      <c r="AA35" s="8">
        <v>5.0999999999999996</v>
      </c>
      <c r="AB35" s="8">
        <v>102.1</v>
      </c>
      <c r="AC35" s="8">
        <v>298.60000000000002</v>
      </c>
      <c r="AD35" s="8">
        <v>69</v>
      </c>
      <c r="AE35" s="8">
        <v>59.5</v>
      </c>
      <c r="AF35" s="8">
        <v>373.4</v>
      </c>
      <c r="AG35" s="8">
        <v>276.3</v>
      </c>
      <c r="AH35" s="8">
        <v>159.30000000000001</v>
      </c>
      <c r="AI35" s="8">
        <v>41</v>
      </c>
      <c r="AJ35" s="8">
        <v>98.3</v>
      </c>
      <c r="AK35" s="8">
        <v>1493.9</v>
      </c>
      <c r="AL35" s="8">
        <v>175.6</v>
      </c>
      <c r="AM35" s="8">
        <v>5856.3</v>
      </c>
    </row>
    <row r="36" spans="1:52" x14ac:dyDescent="0.25">
      <c r="A36" s="8" t="s">
        <v>129</v>
      </c>
      <c r="B36" s="8" t="s">
        <v>130</v>
      </c>
      <c r="C36" s="8">
        <v>65.3</v>
      </c>
      <c r="E36" s="8">
        <v>669.4</v>
      </c>
      <c r="F36" s="8">
        <v>58.2</v>
      </c>
      <c r="G36" s="8">
        <v>78.599999999999994</v>
      </c>
      <c r="H36" s="8">
        <v>136.9</v>
      </c>
      <c r="I36" s="8">
        <v>165</v>
      </c>
      <c r="J36" s="8">
        <v>41.5</v>
      </c>
      <c r="K36" s="8">
        <v>154.9</v>
      </c>
      <c r="L36" s="8">
        <v>132.30000000000001</v>
      </c>
      <c r="M36" s="8">
        <v>84.8</v>
      </c>
      <c r="N36" s="8">
        <v>82.2</v>
      </c>
      <c r="O36" s="8">
        <v>237.4</v>
      </c>
      <c r="P36" s="8">
        <v>1078.0999999999999</v>
      </c>
      <c r="Q36" s="8">
        <v>471.6</v>
      </c>
      <c r="R36" s="8">
        <v>93.2</v>
      </c>
      <c r="S36" s="8">
        <v>95.8</v>
      </c>
      <c r="T36" s="8">
        <v>482</v>
      </c>
      <c r="U36" s="8">
        <v>1067.2</v>
      </c>
      <c r="V36" s="8">
        <v>460.4</v>
      </c>
      <c r="W36" s="8">
        <v>143.30000000000001</v>
      </c>
      <c r="X36" s="8">
        <v>290.8</v>
      </c>
      <c r="Y36" s="8">
        <v>223.4</v>
      </c>
      <c r="Z36" s="8">
        <v>95.6</v>
      </c>
      <c r="AA36" s="8">
        <v>526.20000000000005</v>
      </c>
      <c r="AB36" s="8">
        <v>87.1</v>
      </c>
      <c r="AC36" s="8">
        <v>288.60000000000002</v>
      </c>
      <c r="AD36" s="8">
        <v>95</v>
      </c>
      <c r="AE36" s="8">
        <v>246.4</v>
      </c>
      <c r="AF36" s="8">
        <v>642.20000000000005</v>
      </c>
      <c r="AG36" s="8">
        <v>107.4</v>
      </c>
      <c r="AH36" s="8">
        <v>26.7</v>
      </c>
      <c r="AI36" s="8">
        <v>27.1</v>
      </c>
      <c r="AJ36" s="8">
        <v>43.8</v>
      </c>
      <c r="AK36" s="8">
        <v>63.7</v>
      </c>
      <c r="AL36" s="8">
        <v>1657.1</v>
      </c>
      <c r="AM36" s="8">
        <v>10219.200000000001</v>
      </c>
    </row>
    <row r="37" spans="1:52" x14ac:dyDescent="0.25">
      <c r="A37" s="8" t="s">
        <v>131</v>
      </c>
      <c r="B37" s="8" t="s">
        <v>132</v>
      </c>
      <c r="C37" s="8">
        <v>126.5</v>
      </c>
      <c r="D37" s="8">
        <v>20.5</v>
      </c>
      <c r="E37" s="8">
        <v>280</v>
      </c>
      <c r="F37" s="8">
        <v>64.400000000000006</v>
      </c>
      <c r="G37" s="8">
        <v>90.8</v>
      </c>
      <c r="H37" s="8">
        <v>114.4</v>
      </c>
      <c r="I37" s="8">
        <v>192.5</v>
      </c>
      <c r="J37" s="8">
        <v>82.1</v>
      </c>
      <c r="K37" s="8">
        <v>208.2</v>
      </c>
      <c r="L37" s="8">
        <v>205</v>
      </c>
      <c r="M37" s="8">
        <v>114.3</v>
      </c>
      <c r="N37" s="8">
        <v>89.4</v>
      </c>
      <c r="O37" s="8">
        <v>132.4</v>
      </c>
      <c r="P37" s="8">
        <v>301</v>
      </c>
      <c r="Q37" s="8">
        <v>164.2</v>
      </c>
      <c r="R37" s="8">
        <v>229.6</v>
      </c>
      <c r="S37" s="8">
        <v>74.599999999999994</v>
      </c>
      <c r="T37" s="8">
        <v>381.8</v>
      </c>
      <c r="U37" s="8">
        <v>1501.2</v>
      </c>
      <c r="V37" s="8">
        <v>1198.0999999999999</v>
      </c>
      <c r="W37" s="8">
        <v>96.3</v>
      </c>
      <c r="X37" s="8">
        <v>94.4</v>
      </c>
      <c r="Y37" s="8">
        <v>87.3</v>
      </c>
      <c r="Z37" s="8">
        <v>317.7</v>
      </c>
      <c r="AA37" s="8">
        <v>720.9</v>
      </c>
      <c r="AB37" s="8">
        <v>63.4</v>
      </c>
      <c r="AC37" s="8">
        <v>556.4</v>
      </c>
      <c r="AD37" s="8">
        <v>134.4</v>
      </c>
      <c r="AE37" s="8">
        <v>274.89999999999998</v>
      </c>
      <c r="AF37" s="8">
        <v>469</v>
      </c>
      <c r="AG37" s="8">
        <v>499.9</v>
      </c>
      <c r="AH37" s="8">
        <v>673</v>
      </c>
      <c r="AI37" s="8">
        <v>1015.9</v>
      </c>
      <c r="AJ37" s="8">
        <v>100.9</v>
      </c>
      <c r="AK37" s="8">
        <v>141.4</v>
      </c>
      <c r="AL37" s="8">
        <v>39.799999999999997</v>
      </c>
      <c r="AM37" s="8">
        <v>10856.6</v>
      </c>
    </row>
    <row r="38" spans="1:52" x14ac:dyDescent="0.25">
      <c r="A38" s="8" t="s">
        <v>133</v>
      </c>
      <c r="B38" s="8" t="s">
        <v>134</v>
      </c>
      <c r="D38" s="8">
        <v>0.3</v>
      </c>
      <c r="E38" s="8">
        <v>25.7</v>
      </c>
      <c r="F38" s="8">
        <v>4.9000000000000004</v>
      </c>
      <c r="G38" s="8">
        <v>5</v>
      </c>
      <c r="H38" s="8">
        <v>9.3000000000000007</v>
      </c>
      <c r="I38" s="8">
        <v>8.3000000000000007</v>
      </c>
      <c r="J38" s="8">
        <v>1.5</v>
      </c>
      <c r="K38" s="8">
        <v>6.6</v>
      </c>
      <c r="L38" s="8">
        <v>15.7</v>
      </c>
      <c r="M38" s="8">
        <v>2.4</v>
      </c>
      <c r="N38" s="8">
        <v>2.2999999999999998</v>
      </c>
      <c r="O38" s="8">
        <v>5.9</v>
      </c>
      <c r="P38" s="8">
        <v>16.2</v>
      </c>
      <c r="Q38" s="8">
        <v>6</v>
      </c>
      <c r="R38" s="8">
        <v>5</v>
      </c>
      <c r="S38" s="8">
        <v>4.8</v>
      </c>
      <c r="T38" s="8">
        <v>43.8</v>
      </c>
      <c r="U38" s="8">
        <v>46.4</v>
      </c>
      <c r="V38" s="8">
        <v>33.9</v>
      </c>
      <c r="W38" s="8">
        <v>40.299999999999997</v>
      </c>
      <c r="X38" s="8">
        <v>7.7</v>
      </c>
      <c r="Y38" s="8">
        <v>11.4</v>
      </c>
      <c r="Z38" s="8">
        <v>11.4</v>
      </c>
      <c r="AA38" s="8">
        <v>242.1</v>
      </c>
      <c r="AB38" s="8">
        <v>7.5</v>
      </c>
      <c r="AC38" s="8">
        <v>16</v>
      </c>
      <c r="AD38" s="8">
        <v>22.7</v>
      </c>
      <c r="AE38" s="8">
        <v>14.9</v>
      </c>
      <c r="AF38" s="8">
        <v>69.8</v>
      </c>
      <c r="AG38" s="8">
        <v>85</v>
      </c>
      <c r="AH38" s="8">
        <v>7.8</v>
      </c>
      <c r="AI38" s="8">
        <v>989.9</v>
      </c>
      <c r="AJ38" s="8">
        <v>110</v>
      </c>
      <c r="AK38" s="8">
        <v>10.5</v>
      </c>
      <c r="AL38" s="8">
        <v>2</v>
      </c>
      <c r="AM38" s="8">
        <v>1893</v>
      </c>
    </row>
    <row r="39" spans="1:52" x14ac:dyDescent="0.25">
      <c r="A39" s="8" t="s">
        <v>135</v>
      </c>
      <c r="B39" s="8" t="s">
        <v>136</v>
      </c>
      <c r="C39" s="8">
        <v>43151.199999999997</v>
      </c>
      <c r="D39" s="8">
        <v>3219.4</v>
      </c>
      <c r="E39" s="8">
        <v>90944.4</v>
      </c>
      <c r="F39" s="8">
        <v>16792</v>
      </c>
      <c r="G39" s="8">
        <v>28009.9</v>
      </c>
      <c r="H39" s="8">
        <v>41179.199999999997</v>
      </c>
      <c r="I39" s="8">
        <v>41956.800000000003</v>
      </c>
      <c r="J39" s="8">
        <v>11707.3</v>
      </c>
      <c r="K39" s="8">
        <v>36356</v>
      </c>
      <c r="L39" s="8">
        <v>54427.1</v>
      </c>
      <c r="M39" s="8">
        <v>16999</v>
      </c>
      <c r="N39" s="8">
        <v>14063.6</v>
      </c>
      <c r="O39" s="8">
        <v>26364.1</v>
      </c>
      <c r="P39" s="8">
        <v>89656.2</v>
      </c>
      <c r="Q39" s="8">
        <v>33170.400000000001</v>
      </c>
      <c r="R39" s="8">
        <v>36083.300000000003</v>
      </c>
      <c r="S39" s="8">
        <v>18967.2</v>
      </c>
      <c r="T39" s="8">
        <v>137170.79999999999</v>
      </c>
      <c r="U39" s="8">
        <v>164465.9</v>
      </c>
      <c r="V39" s="8">
        <v>82000.899999999994</v>
      </c>
      <c r="W39" s="8">
        <v>32845.300000000003</v>
      </c>
      <c r="X39" s="8">
        <v>25037.4</v>
      </c>
      <c r="Y39" s="8">
        <v>27328.6</v>
      </c>
      <c r="Z39" s="8">
        <v>18026.8</v>
      </c>
      <c r="AA39" s="8">
        <v>93285.1</v>
      </c>
      <c r="AB39" s="8">
        <v>40956.800000000003</v>
      </c>
      <c r="AC39" s="8">
        <v>76102.899999999994</v>
      </c>
      <c r="AD39" s="8">
        <v>21172</v>
      </c>
      <c r="AE39" s="8">
        <v>14976.6</v>
      </c>
      <c r="AF39" s="8">
        <v>59231.5</v>
      </c>
      <c r="AG39" s="8">
        <v>45034.2</v>
      </c>
      <c r="AH39" s="8">
        <v>17109.3</v>
      </c>
      <c r="AI39" s="8">
        <v>26745.9</v>
      </c>
      <c r="AJ39" s="8">
        <v>10432.799999999999</v>
      </c>
      <c r="AK39" s="8">
        <v>16124.7</v>
      </c>
      <c r="AL39" s="8">
        <v>12136.7</v>
      </c>
      <c r="AM39" s="8">
        <v>1523230.9</v>
      </c>
      <c r="AN39" s="8" t="s">
        <v>110</v>
      </c>
    </row>
    <row r="40" spans="1:52" x14ac:dyDescent="0.25">
      <c r="A40" s="8" t="s">
        <v>149</v>
      </c>
    </row>
    <row r="41" spans="1:52" x14ac:dyDescent="0.25">
      <c r="A41" s="8" t="s">
        <v>154</v>
      </c>
    </row>
    <row r="43" spans="1:52" x14ac:dyDescent="0.25">
      <c r="A43" s="8" t="s">
        <v>13</v>
      </c>
      <c r="B43" s="8" t="s">
        <v>13</v>
      </c>
      <c r="C43" s="8" t="s">
        <v>14</v>
      </c>
      <c r="D43" s="8" t="s">
        <v>15</v>
      </c>
      <c r="E43" s="8" t="s">
        <v>16</v>
      </c>
      <c r="F43" s="8" t="s">
        <v>17</v>
      </c>
      <c r="G43" s="8" t="s">
        <v>18</v>
      </c>
      <c r="H43" s="8" t="s">
        <v>19</v>
      </c>
      <c r="I43" s="8" t="s">
        <v>20</v>
      </c>
      <c r="J43" s="8" t="s">
        <v>21</v>
      </c>
      <c r="K43" s="8" t="s">
        <v>22</v>
      </c>
      <c r="L43" s="8" t="s">
        <v>23</v>
      </c>
      <c r="M43" s="8" t="s">
        <v>24</v>
      </c>
      <c r="N43" s="8" t="s">
        <v>25</v>
      </c>
      <c r="O43" s="8" t="s">
        <v>26</v>
      </c>
      <c r="P43" s="8" t="s">
        <v>27</v>
      </c>
      <c r="Q43" s="8" t="s">
        <v>28</v>
      </c>
      <c r="R43" s="8" t="s">
        <v>29</v>
      </c>
      <c r="S43" s="8" t="s">
        <v>30</v>
      </c>
      <c r="T43" s="8" t="s">
        <v>31</v>
      </c>
      <c r="U43" s="8" t="s">
        <v>32</v>
      </c>
      <c r="V43" s="8" t="s">
        <v>33</v>
      </c>
      <c r="W43" s="8" t="s">
        <v>34</v>
      </c>
      <c r="X43" s="8" t="s">
        <v>35</v>
      </c>
      <c r="Y43" s="8" t="s">
        <v>36</v>
      </c>
      <c r="Z43" s="8" t="s">
        <v>37</v>
      </c>
      <c r="AA43" s="8" t="s">
        <v>38</v>
      </c>
      <c r="AB43" s="8" t="s">
        <v>39</v>
      </c>
      <c r="AC43" s="8" t="s">
        <v>40</v>
      </c>
      <c r="AD43" s="8" t="s">
        <v>41</v>
      </c>
      <c r="AE43" s="8" t="s">
        <v>42</v>
      </c>
      <c r="AF43" s="8" t="s">
        <v>43</v>
      </c>
      <c r="AG43" s="8" t="s">
        <v>44</v>
      </c>
      <c r="AH43" s="8" t="s">
        <v>45</v>
      </c>
      <c r="AI43" s="8" t="s">
        <v>46</v>
      </c>
      <c r="AJ43" s="8" t="s">
        <v>47</v>
      </c>
      <c r="AK43" s="8" t="s">
        <v>48</v>
      </c>
      <c r="AL43" s="8" t="s">
        <v>49</v>
      </c>
      <c r="AM43" s="8" t="s">
        <v>126</v>
      </c>
    </row>
    <row r="44" spans="1:52" x14ac:dyDescent="0.25">
      <c r="A44" s="8" t="s">
        <v>111</v>
      </c>
      <c r="B44" s="8" t="s">
        <v>112</v>
      </c>
      <c r="C44" s="8">
        <v>43151.4</v>
      </c>
      <c r="D44" s="8">
        <v>3219.51</v>
      </c>
      <c r="E44" s="8">
        <v>90944.54</v>
      </c>
      <c r="F44" s="8">
        <v>16792.12</v>
      </c>
      <c r="G44" s="8">
        <v>28009.82</v>
      </c>
      <c r="H44" s="8">
        <v>41179.39</v>
      </c>
      <c r="I44" s="8">
        <v>41956.93</v>
      </c>
      <c r="J44" s="8">
        <v>11707.34</v>
      </c>
      <c r="K44" s="8">
        <v>36355.949999999997</v>
      </c>
      <c r="L44" s="8">
        <v>54426.97</v>
      </c>
      <c r="M44" s="8">
        <v>16999.009999999998</v>
      </c>
      <c r="N44" s="8">
        <v>14063.61</v>
      </c>
      <c r="O44" s="8">
        <v>26364.01</v>
      </c>
      <c r="P44" s="8">
        <v>89656.45</v>
      </c>
      <c r="Q44" s="8">
        <v>33170.1</v>
      </c>
      <c r="R44" s="8">
        <v>36083.65</v>
      </c>
      <c r="S44" s="8">
        <v>18967.3</v>
      </c>
      <c r="T44" s="8">
        <v>137171.16</v>
      </c>
      <c r="U44" s="8">
        <v>164465.63</v>
      </c>
      <c r="V44" s="8">
        <v>82000.41</v>
      </c>
      <c r="W44" s="8">
        <v>32845.46</v>
      </c>
      <c r="X44" s="8">
        <v>25037.35</v>
      </c>
      <c r="Y44" s="8">
        <v>27328.6</v>
      </c>
      <c r="Z44" s="8">
        <v>18027.169999999998</v>
      </c>
      <c r="AA44" s="8">
        <v>93285.08</v>
      </c>
      <c r="AB44" s="8">
        <v>40956.870000000003</v>
      </c>
      <c r="AC44" s="8">
        <v>76102.47</v>
      </c>
      <c r="AD44" s="8">
        <v>21171.84</v>
      </c>
      <c r="AE44" s="8">
        <v>14976.74</v>
      </c>
      <c r="AF44" s="8">
        <v>59231.41</v>
      </c>
      <c r="AG44" s="8">
        <v>45034.03</v>
      </c>
      <c r="AH44" s="8">
        <v>17108.849999999999</v>
      </c>
      <c r="AI44" s="8">
        <v>26745.78</v>
      </c>
      <c r="AJ44" s="8">
        <v>10432.99</v>
      </c>
      <c r="AK44" s="8">
        <v>16124.34</v>
      </c>
      <c r="AL44" s="8">
        <v>12136.89</v>
      </c>
      <c r="AM44" s="8">
        <v>1523231.14</v>
      </c>
    </row>
    <row r="45" spans="1:52" x14ac:dyDescent="0.25">
      <c r="A45" s="8" t="s">
        <v>113</v>
      </c>
      <c r="B45" s="8" t="s">
        <v>114</v>
      </c>
      <c r="C45" s="8">
        <v>29820.3</v>
      </c>
      <c r="D45" s="8">
        <v>2042.2</v>
      </c>
      <c r="E45" s="8">
        <v>39858.699999999997</v>
      </c>
      <c r="F45" s="8">
        <v>6083.9</v>
      </c>
      <c r="G45" s="8">
        <v>13211.7</v>
      </c>
      <c r="H45" s="8">
        <v>2356.6</v>
      </c>
      <c r="I45" s="8">
        <v>13288.3</v>
      </c>
      <c r="J45" s="8">
        <v>12467</v>
      </c>
      <c r="K45" s="8">
        <v>20982.6</v>
      </c>
      <c r="L45" s="8">
        <v>25520.400000000001</v>
      </c>
      <c r="M45" s="8">
        <v>12982.4</v>
      </c>
      <c r="N45" s="8">
        <v>6891.4</v>
      </c>
      <c r="O45" s="8">
        <v>12465.1</v>
      </c>
      <c r="P45" s="8">
        <v>21822.1</v>
      </c>
      <c r="Q45" s="8">
        <v>23952.9</v>
      </c>
      <c r="R45" s="8">
        <v>30890.400000000001</v>
      </c>
      <c r="S45" s="8">
        <v>10309.5</v>
      </c>
      <c r="T45" s="8">
        <v>87281.2</v>
      </c>
      <c r="U45" s="8">
        <v>174932.8</v>
      </c>
      <c r="V45" s="8">
        <v>73534.399999999994</v>
      </c>
      <c r="W45" s="8">
        <v>41547.800000000003</v>
      </c>
      <c r="X45" s="8">
        <v>20888.8</v>
      </c>
      <c r="Y45" s="8">
        <v>29681.599999999999</v>
      </c>
      <c r="Z45" s="8">
        <v>34786.1</v>
      </c>
      <c r="AA45" s="8">
        <v>60444.6</v>
      </c>
      <c r="AB45" s="8">
        <v>199214.5</v>
      </c>
      <c r="AC45" s="8">
        <v>69782.8</v>
      </c>
      <c r="AD45" s="8">
        <v>24810.6</v>
      </c>
      <c r="AE45" s="8">
        <v>13604.7</v>
      </c>
      <c r="AF45" s="8">
        <v>86582</v>
      </c>
      <c r="AG45" s="8">
        <v>128392.7</v>
      </c>
      <c r="AH45" s="8">
        <v>83606.399999999994</v>
      </c>
      <c r="AI45" s="8">
        <v>87364.2</v>
      </c>
      <c r="AJ45" s="8">
        <v>42582.9</v>
      </c>
      <c r="AK45" s="8">
        <v>19286.5</v>
      </c>
      <c r="AL45" s="8">
        <v>24369.1</v>
      </c>
      <c r="AM45" s="8">
        <v>1592158.9</v>
      </c>
      <c r="AN45" s="8">
        <v>6135.8</v>
      </c>
    </row>
    <row r="46" spans="1:52" x14ac:dyDescent="0.25">
      <c r="A46" s="8" t="s">
        <v>115</v>
      </c>
      <c r="B46" s="8" t="s">
        <v>116</v>
      </c>
      <c r="C46" s="8">
        <v>72971.66</v>
      </c>
      <c r="D46" s="8">
        <v>5261.71</v>
      </c>
      <c r="E46" s="8">
        <v>130803.2</v>
      </c>
      <c r="F46" s="8">
        <v>22876.01</v>
      </c>
      <c r="G46" s="8">
        <v>41221.5</v>
      </c>
      <c r="H46" s="8">
        <v>43535.97</v>
      </c>
      <c r="I46" s="8">
        <v>55245.23</v>
      </c>
      <c r="J46" s="8">
        <v>24174.3</v>
      </c>
      <c r="K46" s="8">
        <v>57338.54</v>
      </c>
      <c r="L46" s="8">
        <v>79947.350000000006</v>
      </c>
      <c r="M46" s="8">
        <v>29981.45</v>
      </c>
      <c r="N46" s="8">
        <v>20955.02</v>
      </c>
      <c r="O46" s="8">
        <v>38829.06</v>
      </c>
      <c r="P46" s="8">
        <v>111478.52</v>
      </c>
      <c r="Q46" s="8">
        <v>57123.03</v>
      </c>
      <c r="R46" s="8">
        <v>66974</v>
      </c>
      <c r="S46" s="8">
        <v>29276.82</v>
      </c>
      <c r="T46" s="8">
        <v>224452.38</v>
      </c>
      <c r="U46" s="8">
        <v>339398.40000000002</v>
      </c>
      <c r="V46" s="8">
        <v>155534.82</v>
      </c>
      <c r="W46" s="8">
        <v>74393.259999999995</v>
      </c>
      <c r="X46" s="8">
        <v>45926.14</v>
      </c>
      <c r="Y46" s="8">
        <v>57010.15</v>
      </c>
      <c r="Z46" s="8">
        <v>52813.27</v>
      </c>
      <c r="AA46" s="8">
        <v>153729.70000000001</v>
      </c>
      <c r="AB46" s="8">
        <v>240171.36</v>
      </c>
      <c r="AC46" s="8">
        <v>145885.31</v>
      </c>
      <c r="AD46" s="8">
        <v>45982.46</v>
      </c>
      <c r="AE46" s="8">
        <v>28581.439999999999</v>
      </c>
      <c r="AF46" s="8">
        <v>145813.37</v>
      </c>
      <c r="AG46" s="8">
        <v>173426.77</v>
      </c>
      <c r="AH46" s="8">
        <v>100715.24</v>
      </c>
      <c r="AI46" s="8">
        <v>114109.95</v>
      </c>
      <c r="AJ46" s="8">
        <v>53015.88</v>
      </c>
      <c r="AK46" s="8">
        <v>35410.79</v>
      </c>
      <c r="AL46" s="8">
        <v>36505.980000000003</v>
      </c>
      <c r="AM46" s="8">
        <v>3115389.99</v>
      </c>
      <c r="AN46" s="8">
        <v>6135.8</v>
      </c>
    </row>
  </sheetData>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workbookViewId="0">
      <pane xSplit="2" ySplit="4" topLeftCell="AE5" activePane="bottomRight" state="frozen"/>
      <selection pane="topRight" activeCell="C1" sqref="C1"/>
      <selection pane="bottomLeft" activeCell="A5" sqref="A5"/>
      <selection pane="bottomRight" activeCell="AG44" sqref="AG44"/>
    </sheetView>
  </sheetViews>
  <sheetFormatPr baseColWidth="10" defaultColWidth="11.44140625" defaultRowHeight="13.2" x14ac:dyDescent="0.25"/>
  <cols>
    <col min="1" max="1" width="11.44140625" style="8"/>
    <col min="2" max="2" width="21.109375" style="8" customWidth="1"/>
    <col min="3" max="42" width="11.44140625" style="8"/>
    <col min="43" max="43" width="11.5546875" customWidth="1"/>
    <col min="44" max="16384" width="11.44140625" style="8"/>
  </cols>
  <sheetData>
    <row r="1" spans="1:52" x14ac:dyDescent="0.25">
      <c r="A1" s="8" t="s">
        <v>141</v>
      </c>
      <c r="AP1" s="8" t="s">
        <v>156</v>
      </c>
    </row>
    <row r="2" spans="1:52" x14ac:dyDescent="0.25">
      <c r="A2" s="8" t="s">
        <v>148</v>
      </c>
      <c r="AP2" s="8" t="s">
        <v>163</v>
      </c>
    </row>
    <row r="4" spans="1:52" x14ac:dyDescent="0.25">
      <c r="A4" s="8" t="s">
        <v>13</v>
      </c>
      <c r="B4" s="8" t="s">
        <v>13</v>
      </c>
      <c r="C4" s="8" t="s">
        <v>14</v>
      </c>
      <c r="D4" s="8" t="s">
        <v>15</v>
      </c>
      <c r="E4" s="8" t="s">
        <v>16</v>
      </c>
      <c r="F4" s="8" t="s">
        <v>17</v>
      </c>
      <c r="G4" s="8" t="s">
        <v>18</v>
      </c>
      <c r="H4" s="8" t="s">
        <v>19</v>
      </c>
      <c r="I4" s="8" t="s">
        <v>20</v>
      </c>
      <c r="J4" s="8" t="s">
        <v>21</v>
      </c>
      <c r="K4" s="8" t="s">
        <v>22</v>
      </c>
      <c r="L4" s="8" t="s">
        <v>23</v>
      </c>
      <c r="M4" s="8" t="s">
        <v>24</v>
      </c>
      <c r="N4" s="8" t="s">
        <v>25</v>
      </c>
      <c r="O4" s="8" t="s">
        <v>26</v>
      </c>
      <c r="P4" s="8" t="s">
        <v>27</v>
      </c>
      <c r="Q4" s="8" t="s">
        <v>28</v>
      </c>
      <c r="R4" s="8" t="s">
        <v>29</v>
      </c>
      <c r="S4" s="8" t="s">
        <v>30</v>
      </c>
      <c r="T4" s="8" t="s">
        <v>31</v>
      </c>
      <c r="U4" s="8" t="s">
        <v>32</v>
      </c>
      <c r="V4" s="8" t="s">
        <v>33</v>
      </c>
      <c r="W4" s="8" t="s">
        <v>34</v>
      </c>
      <c r="X4" s="8" t="s">
        <v>35</v>
      </c>
      <c r="Y4" s="8" t="s">
        <v>36</v>
      </c>
      <c r="Z4" s="8" t="s">
        <v>37</v>
      </c>
      <c r="AA4" s="8" t="s">
        <v>38</v>
      </c>
      <c r="AB4" s="8" t="s">
        <v>39</v>
      </c>
      <c r="AC4" s="8" t="s">
        <v>40</v>
      </c>
      <c r="AD4" s="8" t="s">
        <v>41</v>
      </c>
      <c r="AE4" s="8" t="s">
        <v>42</v>
      </c>
      <c r="AF4" s="8" t="s">
        <v>43</v>
      </c>
      <c r="AG4" s="8" t="s">
        <v>44</v>
      </c>
      <c r="AH4" s="8" t="s">
        <v>45</v>
      </c>
      <c r="AI4" s="8" t="s">
        <v>46</v>
      </c>
      <c r="AJ4" s="8" t="s">
        <v>47</v>
      </c>
      <c r="AK4" s="8" t="s">
        <v>48</v>
      </c>
      <c r="AL4" s="8" t="s">
        <v>49</v>
      </c>
      <c r="AM4" s="8" t="s">
        <v>126</v>
      </c>
      <c r="AP4" s="8" t="s">
        <v>13</v>
      </c>
      <c r="AQ4" t="s">
        <v>13</v>
      </c>
      <c r="AR4" s="8" t="s">
        <v>111</v>
      </c>
      <c r="AS4" s="8" t="s">
        <v>118</v>
      </c>
      <c r="AT4" s="8" t="s">
        <v>119</v>
      </c>
      <c r="AU4" s="8" t="s">
        <v>120</v>
      </c>
      <c r="AV4" s="8" t="s">
        <v>121</v>
      </c>
      <c r="AW4" s="8" t="s">
        <v>122</v>
      </c>
      <c r="AX4" s="8" t="s">
        <v>123</v>
      </c>
      <c r="AY4" s="8" t="s">
        <v>124</v>
      </c>
      <c r="AZ4" s="8" t="s">
        <v>164</v>
      </c>
    </row>
    <row r="5" spans="1:52" x14ac:dyDescent="0.25">
      <c r="A5" s="8" t="s">
        <v>50</v>
      </c>
      <c r="B5" s="8" t="s">
        <v>51</v>
      </c>
      <c r="C5" s="8">
        <v>15280.15</v>
      </c>
      <c r="E5" s="8">
        <v>35316.19</v>
      </c>
      <c r="F5" s="8">
        <v>179.97</v>
      </c>
      <c r="G5" s="8">
        <v>2014.17</v>
      </c>
      <c r="I5" s="8">
        <v>60.39</v>
      </c>
      <c r="K5" s="8">
        <v>394</v>
      </c>
      <c r="O5" s="8">
        <v>1.24</v>
      </c>
      <c r="R5" s="8">
        <v>23.84</v>
      </c>
      <c r="S5" s="8">
        <v>10.64</v>
      </c>
      <c r="T5" s="8">
        <v>516.35</v>
      </c>
      <c r="U5" s="8">
        <v>1.46</v>
      </c>
      <c r="W5" s="8">
        <v>1897.15</v>
      </c>
      <c r="X5" s="8">
        <v>16.010000000000002</v>
      </c>
      <c r="Y5" s="8">
        <v>0.96</v>
      </c>
      <c r="AA5" s="8">
        <v>2</v>
      </c>
      <c r="AD5" s="8">
        <v>3.54</v>
      </c>
      <c r="AF5" s="8">
        <v>36.86</v>
      </c>
      <c r="AG5" s="8">
        <v>124</v>
      </c>
      <c r="AH5" s="8">
        <v>27</v>
      </c>
      <c r="AI5" s="8">
        <v>1</v>
      </c>
      <c r="AJ5" s="8">
        <v>8</v>
      </c>
      <c r="AK5" s="8">
        <v>48.27</v>
      </c>
      <c r="AL5" s="8">
        <v>19.59</v>
      </c>
      <c r="AM5" s="8">
        <v>55982.77</v>
      </c>
      <c r="AP5" s="8" t="s">
        <v>50</v>
      </c>
      <c r="AQ5" t="s">
        <v>51</v>
      </c>
      <c r="AR5" s="8">
        <v>55982.76</v>
      </c>
      <c r="AS5" s="8">
        <v>29997</v>
      </c>
      <c r="AT5" s="8">
        <v>843</v>
      </c>
      <c r="AU5" s="8">
        <v>3560</v>
      </c>
      <c r="AW5" s="8">
        <v>4403</v>
      </c>
      <c r="AX5" s="8">
        <v>13615</v>
      </c>
      <c r="AY5" s="8">
        <v>103997.75999999999</v>
      </c>
      <c r="AZ5" s="8">
        <v>11040</v>
      </c>
    </row>
    <row r="6" spans="1:52" x14ac:dyDescent="0.25">
      <c r="A6" s="8" t="s">
        <v>54</v>
      </c>
      <c r="B6" s="8" t="s">
        <v>55</v>
      </c>
      <c r="C6" s="8">
        <v>7364.82</v>
      </c>
      <c r="D6" s="8">
        <v>53.33</v>
      </c>
      <c r="E6" s="8">
        <v>30085.05</v>
      </c>
      <c r="F6" s="8">
        <v>387.29</v>
      </c>
      <c r="G6" s="8">
        <v>210.75</v>
      </c>
      <c r="H6" s="8">
        <v>123.94</v>
      </c>
      <c r="I6" s="8">
        <v>2666.94</v>
      </c>
      <c r="J6" s="8">
        <v>435.39</v>
      </c>
      <c r="K6" s="8">
        <v>173.43</v>
      </c>
      <c r="L6" s="8">
        <v>259.83</v>
      </c>
      <c r="M6" s="8">
        <v>53.45</v>
      </c>
      <c r="N6" s="8">
        <v>53.92</v>
      </c>
      <c r="O6" s="8">
        <v>74</v>
      </c>
      <c r="P6" s="8">
        <v>150.44999999999999</v>
      </c>
      <c r="Q6" s="8">
        <v>212.16</v>
      </c>
      <c r="R6" s="8">
        <v>61.93</v>
      </c>
      <c r="S6" s="8">
        <v>165.99</v>
      </c>
      <c r="T6" s="8">
        <v>578.65</v>
      </c>
      <c r="U6" s="8">
        <v>2652.05</v>
      </c>
      <c r="V6" s="8">
        <v>629.79</v>
      </c>
      <c r="W6" s="8">
        <v>22509.23</v>
      </c>
      <c r="X6" s="8">
        <v>572.67999999999995</v>
      </c>
      <c r="Y6" s="8">
        <v>459.25</v>
      </c>
      <c r="Z6" s="8">
        <v>237.71</v>
      </c>
      <c r="AA6" s="8">
        <v>89.47</v>
      </c>
      <c r="AB6" s="8">
        <v>145.97999999999999</v>
      </c>
      <c r="AC6" s="8">
        <v>939.97</v>
      </c>
      <c r="AD6" s="8">
        <v>713.58</v>
      </c>
      <c r="AE6" s="8">
        <v>399.21</v>
      </c>
      <c r="AF6" s="8">
        <v>1246.17</v>
      </c>
      <c r="AG6" s="8">
        <v>740</v>
      </c>
      <c r="AH6" s="8">
        <v>3148.54</v>
      </c>
      <c r="AI6" s="8">
        <v>2413.77</v>
      </c>
      <c r="AJ6" s="8">
        <v>650.96</v>
      </c>
      <c r="AK6" s="8">
        <v>1591.93</v>
      </c>
      <c r="AL6" s="8">
        <v>296.97000000000003</v>
      </c>
      <c r="AM6" s="8">
        <v>82548.59</v>
      </c>
      <c r="AP6" s="8" t="s">
        <v>52</v>
      </c>
      <c r="AQ6" t="s">
        <v>53</v>
      </c>
      <c r="AR6" s="8">
        <v>51365.29</v>
      </c>
      <c r="AS6" s="8">
        <v>23</v>
      </c>
      <c r="AU6" s="8">
        <v>-1350</v>
      </c>
      <c r="AW6" s="8">
        <v>-1350</v>
      </c>
      <c r="AX6" s="8">
        <v>2565</v>
      </c>
      <c r="AY6" s="8">
        <v>52603.29</v>
      </c>
      <c r="AZ6" s="8">
        <v>43871</v>
      </c>
    </row>
    <row r="7" spans="1:52" x14ac:dyDescent="0.25">
      <c r="A7" s="8" t="s">
        <v>60</v>
      </c>
      <c r="B7" s="8" t="s">
        <v>61</v>
      </c>
      <c r="C7" s="8">
        <v>3036.45</v>
      </c>
      <c r="D7" s="8">
        <v>183.54</v>
      </c>
      <c r="E7" s="8">
        <v>933.22</v>
      </c>
      <c r="F7" s="8">
        <v>109.73</v>
      </c>
      <c r="G7" s="8">
        <v>328.45</v>
      </c>
      <c r="H7" s="8">
        <v>3701</v>
      </c>
      <c r="I7" s="8">
        <v>7757</v>
      </c>
      <c r="J7" s="8">
        <v>78.819999999999993</v>
      </c>
      <c r="K7" s="8">
        <v>563.49</v>
      </c>
      <c r="L7" s="8">
        <v>575.09</v>
      </c>
      <c r="M7" s="8">
        <v>69.81</v>
      </c>
      <c r="N7" s="8">
        <v>73.03</v>
      </c>
      <c r="O7" s="8">
        <v>151.13</v>
      </c>
      <c r="P7" s="8">
        <v>296.79000000000002</v>
      </c>
      <c r="Q7" s="8">
        <v>256.16000000000003</v>
      </c>
      <c r="R7" s="8">
        <v>887.43</v>
      </c>
      <c r="S7" s="8">
        <v>618.76</v>
      </c>
      <c r="T7" s="8">
        <v>3002.86</v>
      </c>
      <c r="U7" s="8">
        <v>5329.89</v>
      </c>
      <c r="V7" s="8">
        <v>15209.17</v>
      </c>
      <c r="W7" s="8">
        <v>211.3</v>
      </c>
      <c r="X7" s="8">
        <v>461.05</v>
      </c>
      <c r="Y7" s="8">
        <v>501.57</v>
      </c>
      <c r="Z7" s="8">
        <v>328.57</v>
      </c>
      <c r="AA7" s="8">
        <v>462.61</v>
      </c>
      <c r="AB7" s="8">
        <v>146.83000000000001</v>
      </c>
      <c r="AC7" s="8">
        <v>996.51</v>
      </c>
      <c r="AD7" s="8">
        <v>235.74</v>
      </c>
      <c r="AE7" s="8">
        <v>405.07</v>
      </c>
      <c r="AF7" s="8">
        <v>1395.86</v>
      </c>
      <c r="AG7" s="8">
        <v>1471</v>
      </c>
      <c r="AH7" s="8">
        <v>345.86</v>
      </c>
      <c r="AI7" s="8">
        <v>247.26</v>
      </c>
      <c r="AJ7" s="8">
        <v>142.41999999999999</v>
      </c>
      <c r="AK7" s="8">
        <v>564.22</v>
      </c>
      <c r="AL7" s="8">
        <v>273.41000000000003</v>
      </c>
      <c r="AM7" s="8">
        <v>51351.09</v>
      </c>
      <c r="AP7" s="8" t="s">
        <v>54</v>
      </c>
      <c r="AQ7" t="s">
        <v>55</v>
      </c>
      <c r="AR7" s="8">
        <v>82548.600000000006</v>
      </c>
      <c r="AS7" s="8">
        <v>157939</v>
      </c>
      <c r="AU7" s="8">
        <v>-1935</v>
      </c>
      <c r="AW7" s="8">
        <v>-1935</v>
      </c>
      <c r="AX7" s="8">
        <v>37006</v>
      </c>
      <c r="AY7" s="8">
        <v>275558.59999999998</v>
      </c>
      <c r="AZ7" s="8">
        <v>30885</v>
      </c>
    </row>
    <row r="8" spans="1:52" x14ac:dyDescent="0.25">
      <c r="A8" s="8" t="s">
        <v>70</v>
      </c>
      <c r="B8" s="8" t="s">
        <v>71</v>
      </c>
      <c r="D8" s="8">
        <v>19.07</v>
      </c>
      <c r="E8" s="8">
        <v>81.650000000000006</v>
      </c>
      <c r="F8" s="8">
        <v>24.85</v>
      </c>
      <c r="G8" s="8">
        <v>147.77000000000001</v>
      </c>
      <c r="H8" s="8">
        <v>232.7</v>
      </c>
      <c r="I8" s="8">
        <v>173.47</v>
      </c>
      <c r="J8" s="8">
        <v>13.04</v>
      </c>
      <c r="K8" s="8">
        <v>257.97000000000003</v>
      </c>
      <c r="L8" s="8">
        <v>732.49</v>
      </c>
      <c r="M8" s="8">
        <v>4279.05</v>
      </c>
      <c r="N8" s="8">
        <v>2310.64</v>
      </c>
      <c r="O8" s="8">
        <v>1414.31</v>
      </c>
      <c r="P8" s="8">
        <v>5815.12</v>
      </c>
      <c r="Q8" s="8">
        <v>1600.09</v>
      </c>
      <c r="R8" s="8">
        <v>422.64</v>
      </c>
      <c r="S8" s="8">
        <v>102.38</v>
      </c>
      <c r="T8" s="8">
        <v>2605.6</v>
      </c>
      <c r="U8" s="8">
        <v>1404.05</v>
      </c>
      <c r="V8" s="8">
        <v>486.26</v>
      </c>
      <c r="W8" s="8">
        <v>87.27</v>
      </c>
      <c r="X8" s="8">
        <v>221.36</v>
      </c>
      <c r="Y8" s="8">
        <v>2299.4699999999998</v>
      </c>
      <c r="Z8" s="8">
        <v>1236.1600000000001</v>
      </c>
      <c r="AA8" s="8">
        <v>293.95</v>
      </c>
      <c r="AB8" s="8">
        <v>34.31</v>
      </c>
      <c r="AC8" s="8">
        <v>827.24</v>
      </c>
      <c r="AD8" s="8">
        <v>1248.6400000000001</v>
      </c>
      <c r="AE8" s="8">
        <v>183.66</v>
      </c>
      <c r="AF8" s="8">
        <v>1001.35</v>
      </c>
      <c r="AG8" s="8">
        <v>753</v>
      </c>
      <c r="AH8" s="8">
        <v>175.4</v>
      </c>
      <c r="AI8" s="8">
        <v>1521.28</v>
      </c>
      <c r="AJ8" s="8">
        <v>184.91</v>
      </c>
      <c r="AK8" s="8">
        <v>433.23</v>
      </c>
      <c r="AL8" s="8">
        <v>880.21</v>
      </c>
      <c r="AM8" s="8">
        <v>33504.550000000003</v>
      </c>
      <c r="AP8" s="8" t="s">
        <v>56</v>
      </c>
      <c r="AQ8" t="s">
        <v>57</v>
      </c>
      <c r="AR8" s="8">
        <v>18110.189999999999</v>
      </c>
      <c r="AS8" s="8">
        <v>50427</v>
      </c>
      <c r="AU8" s="8">
        <v>244</v>
      </c>
      <c r="AW8" s="8">
        <v>244</v>
      </c>
      <c r="AX8" s="8">
        <v>16339</v>
      </c>
      <c r="AY8" s="8">
        <v>85120.19</v>
      </c>
      <c r="AZ8" s="8">
        <v>28182</v>
      </c>
    </row>
    <row r="9" spans="1:52" x14ac:dyDescent="0.25">
      <c r="A9" s="8" t="s">
        <v>72</v>
      </c>
      <c r="B9" s="8" t="s">
        <v>73</v>
      </c>
      <c r="C9" s="8">
        <v>49.15</v>
      </c>
      <c r="D9" s="8">
        <v>23.19</v>
      </c>
      <c r="E9" s="8">
        <v>182.94</v>
      </c>
      <c r="F9" s="8">
        <v>35.47</v>
      </c>
      <c r="G9" s="8">
        <v>250.34</v>
      </c>
      <c r="H9" s="8">
        <v>303.07</v>
      </c>
      <c r="I9" s="8">
        <v>307.61</v>
      </c>
      <c r="J9" s="8">
        <v>21.59</v>
      </c>
      <c r="K9" s="8">
        <v>214.41</v>
      </c>
      <c r="L9" s="8">
        <v>1249.1600000000001</v>
      </c>
      <c r="M9" s="8">
        <v>1157.54</v>
      </c>
      <c r="N9" s="8">
        <v>2279.23</v>
      </c>
      <c r="O9" s="8">
        <v>1175.97</v>
      </c>
      <c r="P9" s="8">
        <v>2293.1999999999998</v>
      </c>
      <c r="Q9" s="8">
        <v>878.97</v>
      </c>
      <c r="R9" s="8">
        <v>495.66</v>
      </c>
      <c r="S9" s="8">
        <v>158.06</v>
      </c>
      <c r="T9" s="8">
        <v>5158.83</v>
      </c>
      <c r="U9" s="8">
        <v>1593.35</v>
      </c>
      <c r="V9" s="8">
        <v>516.25</v>
      </c>
      <c r="W9" s="8">
        <v>122.01</v>
      </c>
      <c r="X9" s="8">
        <v>109.16</v>
      </c>
      <c r="Y9" s="8">
        <v>1258.8</v>
      </c>
      <c r="Z9" s="8">
        <v>507.1</v>
      </c>
      <c r="AA9" s="8">
        <v>68.209999999999994</v>
      </c>
      <c r="AB9" s="8">
        <v>496.83</v>
      </c>
      <c r="AC9" s="8">
        <v>893.44</v>
      </c>
      <c r="AD9" s="8">
        <v>319.61</v>
      </c>
      <c r="AE9" s="8">
        <v>63.72</v>
      </c>
      <c r="AF9" s="8">
        <v>518.6</v>
      </c>
      <c r="AG9" s="8">
        <v>76</v>
      </c>
      <c r="AH9" s="8">
        <v>17.8</v>
      </c>
      <c r="AI9" s="8">
        <v>35.700000000000003</v>
      </c>
      <c r="AJ9" s="8">
        <v>6.46</v>
      </c>
      <c r="AK9" s="8">
        <v>91.23</v>
      </c>
      <c r="AL9" s="8">
        <v>232.06</v>
      </c>
      <c r="AM9" s="8">
        <v>23160.71</v>
      </c>
      <c r="AP9" s="8" t="s">
        <v>58</v>
      </c>
      <c r="AQ9" t="s">
        <v>59</v>
      </c>
      <c r="AR9" s="8">
        <v>47617.279999999999</v>
      </c>
      <c r="AS9" s="8">
        <v>6459</v>
      </c>
      <c r="AU9" s="8">
        <v>-355</v>
      </c>
      <c r="AW9" s="8">
        <v>-355</v>
      </c>
      <c r="AX9" s="8">
        <v>8207</v>
      </c>
      <c r="AY9" s="8">
        <v>61928.28</v>
      </c>
      <c r="AZ9" s="8">
        <v>12704</v>
      </c>
    </row>
    <row r="10" spans="1:52" x14ac:dyDescent="0.25">
      <c r="A10" s="8" t="s">
        <v>74</v>
      </c>
      <c r="B10" s="8" t="s">
        <v>75</v>
      </c>
      <c r="C10" s="8">
        <v>327.81</v>
      </c>
      <c r="D10" s="8">
        <v>483.23</v>
      </c>
      <c r="E10" s="8">
        <v>1043.22</v>
      </c>
      <c r="F10" s="8">
        <v>194.38</v>
      </c>
      <c r="G10" s="8">
        <v>415.69</v>
      </c>
      <c r="H10" s="8">
        <v>493.38</v>
      </c>
      <c r="I10" s="8">
        <v>533.62</v>
      </c>
      <c r="J10" s="8">
        <v>54.04</v>
      </c>
      <c r="K10" s="8">
        <v>871.06</v>
      </c>
      <c r="L10" s="8">
        <v>1711.46</v>
      </c>
      <c r="M10" s="8">
        <v>794.73</v>
      </c>
      <c r="N10" s="8">
        <v>591.32000000000005</v>
      </c>
      <c r="O10" s="8">
        <v>3767.91</v>
      </c>
      <c r="P10" s="8">
        <v>7689.01</v>
      </c>
      <c r="Q10" s="8">
        <v>4560.2</v>
      </c>
      <c r="R10" s="8">
        <v>1079.56</v>
      </c>
      <c r="S10" s="8">
        <v>960.95</v>
      </c>
      <c r="T10" s="8">
        <v>6919.65</v>
      </c>
      <c r="U10" s="8">
        <v>2232.2399999999998</v>
      </c>
      <c r="V10" s="8">
        <v>852.83</v>
      </c>
      <c r="W10" s="8">
        <v>138.19999999999999</v>
      </c>
      <c r="X10" s="8">
        <v>241.39</v>
      </c>
      <c r="Y10" s="8">
        <v>335.09</v>
      </c>
      <c r="Z10" s="8">
        <v>102.71</v>
      </c>
      <c r="AA10" s="8">
        <v>42</v>
      </c>
      <c r="AB10" s="8">
        <v>34.01</v>
      </c>
      <c r="AC10" s="8">
        <v>550.08000000000004</v>
      </c>
      <c r="AD10" s="8">
        <v>176.39</v>
      </c>
      <c r="AE10" s="8">
        <v>105.04</v>
      </c>
      <c r="AF10" s="8">
        <v>789.02</v>
      </c>
      <c r="AG10" s="8">
        <v>405</v>
      </c>
      <c r="AH10" s="8">
        <v>77.010000000000005</v>
      </c>
      <c r="AI10" s="8">
        <v>139.91999999999999</v>
      </c>
      <c r="AJ10" s="8">
        <v>187.97</v>
      </c>
      <c r="AK10" s="8">
        <v>217.75</v>
      </c>
      <c r="AL10" s="8">
        <v>313.64999999999998</v>
      </c>
      <c r="AM10" s="8">
        <v>39431.53</v>
      </c>
      <c r="AP10" s="8" t="s">
        <v>60</v>
      </c>
      <c r="AQ10" t="s">
        <v>61</v>
      </c>
      <c r="AR10" s="8">
        <v>51351.09</v>
      </c>
      <c r="AS10" s="8">
        <v>43763</v>
      </c>
      <c r="AU10" s="8">
        <v>-288</v>
      </c>
      <c r="AW10" s="8">
        <v>-288</v>
      </c>
      <c r="AX10" s="8">
        <v>13836</v>
      </c>
      <c r="AY10" s="8">
        <v>108662.09</v>
      </c>
      <c r="AZ10" s="8">
        <v>21697</v>
      </c>
    </row>
    <row r="11" spans="1:52" x14ac:dyDescent="0.25">
      <c r="A11" s="8" t="s">
        <v>76</v>
      </c>
      <c r="B11" s="8" t="s">
        <v>77</v>
      </c>
      <c r="C11" s="8">
        <v>213.55</v>
      </c>
      <c r="D11" s="8">
        <v>5.87</v>
      </c>
      <c r="E11" s="8">
        <v>183.04</v>
      </c>
      <c r="F11" s="8">
        <v>10.8</v>
      </c>
      <c r="G11" s="8">
        <v>27.73</v>
      </c>
      <c r="H11" s="8">
        <v>65.19</v>
      </c>
      <c r="I11" s="8">
        <v>62.19</v>
      </c>
      <c r="J11" s="8">
        <v>1.22</v>
      </c>
      <c r="K11" s="8">
        <v>56.31</v>
      </c>
      <c r="L11" s="8">
        <v>97.97</v>
      </c>
      <c r="M11" s="8">
        <v>26.68</v>
      </c>
      <c r="N11" s="8">
        <v>22.25</v>
      </c>
      <c r="O11" s="8">
        <v>768.26</v>
      </c>
      <c r="P11" s="8">
        <v>25334.89</v>
      </c>
      <c r="Q11" s="8">
        <v>392.13</v>
      </c>
      <c r="R11" s="8">
        <v>48.12</v>
      </c>
      <c r="S11" s="8">
        <v>311.64</v>
      </c>
      <c r="T11" s="8">
        <v>151.99</v>
      </c>
      <c r="U11" s="8">
        <v>5580.1</v>
      </c>
      <c r="V11" s="8">
        <v>1127.0999999999999</v>
      </c>
      <c r="W11" s="8">
        <v>20.18</v>
      </c>
      <c r="X11" s="8">
        <v>105.61</v>
      </c>
      <c r="Y11" s="8">
        <v>100.98</v>
      </c>
      <c r="Z11" s="8">
        <v>34.270000000000003</v>
      </c>
      <c r="AA11" s="8">
        <v>42.66</v>
      </c>
      <c r="AB11" s="8">
        <v>14.33</v>
      </c>
      <c r="AC11" s="8">
        <v>95.56</v>
      </c>
      <c r="AD11" s="8">
        <v>100.04</v>
      </c>
      <c r="AE11" s="8">
        <v>33.35</v>
      </c>
      <c r="AF11" s="8">
        <v>334.37</v>
      </c>
      <c r="AG11" s="8">
        <v>3055</v>
      </c>
      <c r="AH11" s="8">
        <v>28.01</v>
      </c>
      <c r="AI11" s="8">
        <v>105.97</v>
      </c>
      <c r="AJ11" s="8">
        <v>120.46</v>
      </c>
      <c r="AK11" s="8">
        <v>147.6</v>
      </c>
      <c r="AL11" s="8">
        <v>155.81</v>
      </c>
      <c r="AM11" s="8">
        <v>38981.24</v>
      </c>
      <c r="AP11" s="8" t="s">
        <v>62</v>
      </c>
      <c r="AQ11" t="s">
        <v>63</v>
      </c>
      <c r="AR11" s="8">
        <v>63708.54</v>
      </c>
      <c r="AS11" s="8">
        <v>21279</v>
      </c>
      <c r="AU11" s="8">
        <v>-640</v>
      </c>
      <c r="AW11" s="8">
        <v>-640</v>
      </c>
      <c r="AX11" s="8">
        <v>46989</v>
      </c>
      <c r="AY11" s="8">
        <v>131336.54</v>
      </c>
      <c r="AZ11" s="8">
        <v>38139</v>
      </c>
    </row>
    <row r="12" spans="1:52" x14ac:dyDescent="0.25">
      <c r="A12" s="8" t="s">
        <v>56</v>
      </c>
      <c r="B12" s="8" t="s">
        <v>57</v>
      </c>
      <c r="C12" s="8">
        <v>191.93</v>
      </c>
      <c r="D12" s="8">
        <v>6.1</v>
      </c>
      <c r="E12" s="8">
        <v>403.46</v>
      </c>
      <c r="F12" s="8">
        <v>5645.64</v>
      </c>
      <c r="G12" s="8">
        <v>1073.8800000000001</v>
      </c>
      <c r="H12" s="8">
        <v>67.06</v>
      </c>
      <c r="I12" s="8">
        <v>292.33999999999997</v>
      </c>
      <c r="J12" s="8">
        <v>118.7</v>
      </c>
      <c r="K12" s="8">
        <v>319.64</v>
      </c>
      <c r="L12" s="8">
        <v>183.54</v>
      </c>
      <c r="M12" s="8">
        <v>160.88999999999999</v>
      </c>
      <c r="N12" s="8">
        <v>93.05</v>
      </c>
      <c r="O12" s="8">
        <v>179.22</v>
      </c>
      <c r="P12" s="8">
        <v>1121.43</v>
      </c>
      <c r="Q12" s="8">
        <v>873.42</v>
      </c>
      <c r="R12" s="8">
        <v>30.79</v>
      </c>
      <c r="S12" s="8">
        <v>96.35</v>
      </c>
      <c r="T12" s="8">
        <v>932.41</v>
      </c>
      <c r="U12" s="8">
        <v>2169.17</v>
      </c>
      <c r="V12" s="8">
        <v>192.52</v>
      </c>
      <c r="W12" s="8">
        <v>363.1</v>
      </c>
      <c r="X12" s="8">
        <v>796.24</v>
      </c>
      <c r="Y12" s="8">
        <v>179.44</v>
      </c>
      <c r="Z12" s="8">
        <v>13.87</v>
      </c>
      <c r="AA12" s="8">
        <v>78.47</v>
      </c>
      <c r="AB12" s="8">
        <v>115.94</v>
      </c>
      <c r="AC12" s="8">
        <v>114.3</v>
      </c>
      <c r="AD12" s="8">
        <v>41.57</v>
      </c>
      <c r="AE12" s="8">
        <v>85.16</v>
      </c>
      <c r="AF12" s="8">
        <v>269.31</v>
      </c>
      <c r="AG12" s="8">
        <v>420</v>
      </c>
      <c r="AH12" s="8">
        <v>217.4</v>
      </c>
      <c r="AI12" s="8">
        <v>623.04</v>
      </c>
      <c r="AJ12" s="8">
        <v>142.5</v>
      </c>
      <c r="AK12" s="8">
        <v>350.36</v>
      </c>
      <c r="AL12" s="8">
        <v>147.91999999999999</v>
      </c>
      <c r="AM12" s="8">
        <v>18110.18</v>
      </c>
      <c r="AP12" s="8" t="s">
        <v>64</v>
      </c>
      <c r="AQ12" t="s">
        <v>65</v>
      </c>
      <c r="AR12" s="8">
        <v>12193.19</v>
      </c>
      <c r="AS12" s="8">
        <v>36402</v>
      </c>
      <c r="AU12" s="8">
        <v>307</v>
      </c>
      <c r="AW12" s="8">
        <v>307</v>
      </c>
      <c r="AX12" s="8">
        <v>25757</v>
      </c>
      <c r="AY12" s="8">
        <v>74659.19</v>
      </c>
      <c r="AZ12" s="8">
        <v>21158</v>
      </c>
    </row>
    <row r="13" spans="1:52" x14ac:dyDescent="0.25">
      <c r="A13" s="8" t="s">
        <v>58</v>
      </c>
      <c r="B13" s="8" t="s">
        <v>59</v>
      </c>
      <c r="C13" s="8">
        <v>851.27</v>
      </c>
      <c r="D13" s="8">
        <v>77.17</v>
      </c>
      <c r="E13" s="8">
        <v>2079.3200000000002</v>
      </c>
      <c r="F13" s="8">
        <v>276.27</v>
      </c>
      <c r="G13" s="8">
        <v>8993.3700000000008</v>
      </c>
      <c r="H13" s="8">
        <v>66.5</v>
      </c>
      <c r="I13" s="8">
        <v>876.68</v>
      </c>
      <c r="J13" s="8">
        <v>596.37</v>
      </c>
      <c r="K13" s="8">
        <v>1056.1500000000001</v>
      </c>
      <c r="L13" s="8">
        <v>374.95</v>
      </c>
      <c r="M13" s="8">
        <v>227.54</v>
      </c>
      <c r="N13" s="8">
        <v>198.96</v>
      </c>
      <c r="O13" s="8">
        <v>213.23</v>
      </c>
      <c r="P13" s="8">
        <v>980.04</v>
      </c>
      <c r="Q13" s="8">
        <v>1621.58</v>
      </c>
      <c r="R13" s="8">
        <v>49.73</v>
      </c>
      <c r="S13" s="8">
        <v>447.77</v>
      </c>
      <c r="T13" s="8">
        <v>5861.52</v>
      </c>
      <c r="U13" s="8">
        <v>3096.95</v>
      </c>
      <c r="V13" s="8">
        <v>370.45</v>
      </c>
      <c r="W13" s="8">
        <v>267.87</v>
      </c>
      <c r="X13" s="8">
        <v>6323.34</v>
      </c>
      <c r="Y13" s="8">
        <v>781.09</v>
      </c>
      <c r="Z13" s="8">
        <v>319.27999999999997</v>
      </c>
      <c r="AA13" s="8">
        <v>1663.75</v>
      </c>
      <c r="AB13" s="8">
        <v>575.58000000000004</v>
      </c>
      <c r="AC13" s="8">
        <v>2737.73</v>
      </c>
      <c r="AD13" s="8">
        <v>687.86</v>
      </c>
      <c r="AE13" s="8">
        <v>205.77</v>
      </c>
      <c r="AF13" s="8">
        <v>1840.19</v>
      </c>
      <c r="AG13" s="8">
        <v>1280</v>
      </c>
      <c r="AH13" s="8">
        <v>800.43</v>
      </c>
      <c r="AI13" s="8">
        <v>212.33</v>
      </c>
      <c r="AJ13" s="8">
        <v>304.5</v>
      </c>
      <c r="AK13" s="8">
        <v>842.4</v>
      </c>
      <c r="AL13" s="8">
        <v>459.36</v>
      </c>
      <c r="AM13" s="8">
        <v>47617.29</v>
      </c>
      <c r="AP13" s="8" t="s">
        <v>66</v>
      </c>
      <c r="AQ13" t="s">
        <v>67</v>
      </c>
      <c r="AR13" s="8">
        <v>66505.25</v>
      </c>
      <c r="AS13" s="8">
        <v>10904</v>
      </c>
      <c r="AU13" s="8">
        <v>417</v>
      </c>
      <c r="AW13" s="8">
        <v>417</v>
      </c>
      <c r="AX13" s="8">
        <v>16801</v>
      </c>
      <c r="AY13" s="8">
        <v>94627.25</v>
      </c>
      <c r="AZ13" s="8">
        <v>20990</v>
      </c>
    </row>
    <row r="14" spans="1:52" x14ac:dyDescent="0.25">
      <c r="A14" s="8" t="s">
        <v>62</v>
      </c>
      <c r="B14" s="8" t="s">
        <v>63</v>
      </c>
      <c r="C14" s="8">
        <v>6645.77</v>
      </c>
      <c r="D14" s="8">
        <v>148.69999999999999</v>
      </c>
      <c r="E14" s="8">
        <v>1455.15</v>
      </c>
      <c r="F14" s="8">
        <v>1044.75</v>
      </c>
      <c r="G14" s="8">
        <v>2213.8200000000002</v>
      </c>
      <c r="H14" s="8">
        <v>1558.29</v>
      </c>
      <c r="I14" s="8">
        <v>15797.98</v>
      </c>
      <c r="J14" s="8">
        <v>2602.0300000000002</v>
      </c>
      <c r="K14" s="8">
        <v>9510.0300000000007</v>
      </c>
      <c r="L14" s="8">
        <v>2112.84</v>
      </c>
      <c r="M14" s="8">
        <v>248.05</v>
      </c>
      <c r="N14" s="8">
        <v>790.62</v>
      </c>
      <c r="O14" s="8">
        <v>592.32000000000005</v>
      </c>
      <c r="P14" s="8">
        <v>1836.92</v>
      </c>
      <c r="Q14" s="8">
        <v>1339.08</v>
      </c>
      <c r="R14" s="8">
        <v>4433.33</v>
      </c>
      <c r="S14" s="8">
        <v>271.74</v>
      </c>
      <c r="T14" s="8">
        <v>3486.96</v>
      </c>
      <c r="U14" s="8">
        <v>1710.73</v>
      </c>
      <c r="V14" s="8">
        <v>201.53</v>
      </c>
      <c r="W14" s="8">
        <v>252.33</v>
      </c>
      <c r="X14" s="8">
        <v>697.48</v>
      </c>
      <c r="Y14" s="8">
        <v>141.72</v>
      </c>
      <c r="Z14" s="8">
        <v>149.02000000000001</v>
      </c>
      <c r="AA14" s="8">
        <v>43.47</v>
      </c>
      <c r="AB14" s="8">
        <v>940.82</v>
      </c>
      <c r="AC14" s="8">
        <v>295.17</v>
      </c>
      <c r="AD14" s="8">
        <v>474.16</v>
      </c>
      <c r="AE14" s="8">
        <v>174.07</v>
      </c>
      <c r="AF14" s="8">
        <v>545.70000000000005</v>
      </c>
      <c r="AG14" s="8">
        <v>396</v>
      </c>
      <c r="AH14" s="8">
        <v>240.77</v>
      </c>
      <c r="AI14" s="8">
        <v>749.03</v>
      </c>
      <c r="AJ14" s="8">
        <v>55.46</v>
      </c>
      <c r="AK14" s="8">
        <v>346.34</v>
      </c>
      <c r="AL14" s="8">
        <v>206.34</v>
      </c>
      <c r="AM14" s="8">
        <v>63708.54</v>
      </c>
      <c r="AP14" s="8" t="s">
        <v>68</v>
      </c>
      <c r="AQ14" t="s">
        <v>69</v>
      </c>
      <c r="AR14" s="8">
        <v>94315.520000000004</v>
      </c>
      <c r="AS14" s="8">
        <v>4659</v>
      </c>
      <c r="AT14" s="8">
        <v>5268</v>
      </c>
      <c r="AU14" s="8">
        <v>-694</v>
      </c>
      <c r="AV14" s="8">
        <v>254</v>
      </c>
      <c r="AW14" s="8">
        <v>4828</v>
      </c>
      <c r="AX14" s="8">
        <v>29567</v>
      </c>
      <c r="AY14" s="8">
        <v>133369.51999999999</v>
      </c>
      <c r="AZ14" s="8">
        <v>34413</v>
      </c>
    </row>
    <row r="15" spans="1:52" x14ac:dyDescent="0.25">
      <c r="A15" s="8" t="s">
        <v>64</v>
      </c>
      <c r="B15" s="8" t="s">
        <v>65</v>
      </c>
      <c r="C15" s="8">
        <v>1214.17</v>
      </c>
      <c r="E15" s="8">
        <v>150.06</v>
      </c>
      <c r="F15" s="8">
        <v>5.0599999999999996</v>
      </c>
      <c r="G15" s="8">
        <v>2.17</v>
      </c>
      <c r="H15" s="8">
        <v>5.86</v>
      </c>
      <c r="I15" s="8">
        <v>454.65</v>
      </c>
      <c r="J15" s="8">
        <v>4087.86</v>
      </c>
      <c r="K15" s="8">
        <v>11.72</v>
      </c>
      <c r="L15" s="8">
        <v>2.25</v>
      </c>
      <c r="M15" s="8">
        <v>1.56</v>
      </c>
      <c r="N15" s="8">
        <v>1.49</v>
      </c>
      <c r="O15" s="8">
        <v>1.37</v>
      </c>
      <c r="P15" s="8">
        <v>2.93</v>
      </c>
      <c r="Q15" s="8">
        <v>43.41</v>
      </c>
      <c r="R15" s="8">
        <v>2.6</v>
      </c>
      <c r="S15" s="8">
        <v>4.7699999999999996</v>
      </c>
      <c r="T15" s="8">
        <v>5.52</v>
      </c>
      <c r="U15" s="8">
        <v>23.14</v>
      </c>
      <c r="V15" s="8">
        <v>12.15</v>
      </c>
      <c r="W15" s="8">
        <v>2.84</v>
      </c>
      <c r="X15" s="8">
        <v>0.71</v>
      </c>
      <c r="Y15" s="8">
        <v>1.53</v>
      </c>
      <c r="Z15" s="8">
        <v>6.89</v>
      </c>
      <c r="AA15" s="8">
        <v>19</v>
      </c>
      <c r="AB15" s="8">
        <v>0.64</v>
      </c>
      <c r="AC15" s="8">
        <v>28.96</v>
      </c>
      <c r="AD15" s="8">
        <v>52.41</v>
      </c>
      <c r="AE15" s="8">
        <v>367.99</v>
      </c>
      <c r="AF15" s="8">
        <v>99.6</v>
      </c>
      <c r="AG15" s="8">
        <v>170</v>
      </c>
      <c r="AH15" s="8">
        <v>15.38</v>
      </c>
      <c r="AI15" s="8">
        <v>5174.24</v>
      </c>
      <c r="AJ15" s="8">
        <v>196.49</v>
      </c>
      <c r="AK15" s="8">
        <v>8.32</v>
      </c>
      <c r="AL15" s="8">
        <v>15.45</v>
      </c>
      <c r="AM15" s="8">
        <v>12193.19</v>
      </c>
      <c r="AP15" s="8" t="s">
        <v>70</v>
      </c>
      <c r="AQ15" t="s">
        <v>71</v>
      </c>
      <c r="AR15" s="8">
        <v>33504.559999999998</v>
      </c>
      <c r="AS15" s="8">
        <v>20779</v>
      </c>
      <c r="AT15" s="8">
        <v>9917</v>
      </c>
      <c r="AU15" s="8">
        <v>981</v>
      </c>
      <c r="AW15" s="8">
        <v>10898</v>
      </c>
      <c r="AX15" s="8">
        <v>26899</v>
      </c>
      <c r="AY15" s="8">
        <v>92080.56</v>
      </c>
      <c r="AZ15" s="8">
        <v>43294</v>
      </c>
    </row>
    <row r="16" spans="1:52" x14ac:dyDescent="0.25">
      <c r="A16" s="8" t="s">
        <v>66</v>
      </c>
      <c r="B16" s="8" t="s">
        <v>67</v>
      </c>
      <c r="C16" s="8">
        <v>801.32</v>
      </c>
      <c r="D16" s="8">
        <v>380.49</v>
      </c>
      <c r="E16" s="8">
        <v>3194.38</v>
      </c>
      <c r="F16" s="8">
        <v>397.41</v>
      </c>
      <c r="G16" s="8">
        <v>751.71</v>
      </c>
      <c r="H16" s="8">
        <v>1335.06</v>
      </c>
      <c r="I16" s="8">
        <v>2028.83</v>
      </c>
      <c r="J16" s="8">
        <v>512.09</v>
      </c>
      <c r="K16" s="8">
        <v>6980.81</v>
      </c>
      <c r="L16" s="8">
        <v>1741.78</v>
      </c>
      <c r="M16" s="8">
        <v>1326.08</v>
      </c>
      <c r="N16" s="8">
        <v>1386.46</v>
      </c>
      <c r="O16" s="8">
        <v>1563.49</v>
      </c>
      <c r="P16" s="8">
        <v>5597.35</v>
      </c>
      <c r="Q16" s="8">
        <v>2590.9699999999998</v>
      </c>
      <c r="R16" s="8">
        <v>699.24</v>
      </c>
      <c r="S16" s="8">
        <v>535.73</v>
      </c>
      <c r="T16" s="8">
        <v>23345.040000000001</v>
      </c>
      <c r="U16" s="8">
        <v>4455.5200000000004</v>
      </c>
      <c r="V16" s="8">
        <v>1019.96</v>
      </c>
      <c r="W16" s="8">
        <v>219.43</v>
      </c>
      <c r="X16" s="8">
        <v>471.8</v>
      </c>
      <c r="Y16" s="8">
        <v>637.79999999999995</v>
      </c>
      <c r="Z16" s="8">
        <v>128.22</v>
      </c>
      <c r="AA16" s="8">
        <v>119.16</v>
      </c>
      <c r="AB16" s="8">
        <v>289.14999999999998</v>
      </c>
      <c r="AC16" s="8">
        <v>691.07</v>
      </c>
      <c r="AD16" s="8">
        <v>473.06</v>
      </c>
      <c r="AE16" s="8">
        <v>214.83</v>
      </c>
      <c r="AF16" s="8">
        <v>989.96</v>
      </c>
      <c r="AG16" s="8">
        <v>41</v>
      </c>
      <c r="AH16" s="8">
        <v>249.44</v>
      </c>
      <c r="AI16" s="8">
        <v>822.23</v>
      </c>
      <c r="AJ16" s="8">
        <v>96.28</v>
      </c>
      <c r="AK16" s="8">
        <v>142.65</v>
      </c>
      <c r="AL16" s="8">
        <v>275.44</v>
      </c>
      <c r="AM16" s="8">
        <v>66505.25</v>
      </c>
      <c r="AP16" s="8" t="s">
        <v>72</v>
      </c>
      <c r="AQ16" t="s">
        <v>73</v>
      </c>
      <c r="AR16" s="8">
        <v>23160.71</v>
      </c>
      <c r="AS16" s="8">
        <v>11552</v>
      </c>
      <c r="AT16" s="8">
        <v>3038</v>
      </c>
      <c r="AU16" s="8">
        <v>514</v>
      </c>
      <c r="AW16" s="8">
        <v>3552</v>
      </c>
      <c r="AX16" s="8">
        <v>17618</v>
      </c>
      <c r="AY16" s="8">
        <v>55882.71</v>
      </c>
      <c r="AZ16" s="8">
        <v>19905</v>
      </c>
    </row>
    <row r="17" spans="1:52" x14ac:dyDescent="0.25">
      <c r="A17" s="8" t="s">
        <v>68</v>
      </c>
      <c r="B17" s="8" t="s">
        <v>69</v>
      </c>
      <c r="C17" s="8">
        <v>595.64</v>
      </c>
      <c r="D17" s="8">
        <v>162.49</v>
      </c>
      <c r="E17" s="8">
        <v>1302.6199999999999</v>
      </c>
      <c r="F17" s="8">
        <v>255.91</v>
      </c>
      <c r="G17" s="8">
        <v>845.66</v>
      </c>
      <c r="H17" s="8">
        <v>1154.28</v>
      </c>
      <c r="I17" s="8">
        <v>1491.42</v>
      </c>
      <c r="J17" s="8">
        <v>298.49</v>
      </c>
      <c r="K17" s="8">
        <v>1666.47</v>
      </c>
      <c r="L17" s="8">
        <v>27566.1</v>
      </c>
      <c r="M17" s="8">
        <v>2009.99</v>
      </c>
      <c r="N17" s="8">
        <v>3804.72</v>
      </c>
      <c r="O17" s="8">
        <v>6039.32</v>
      </c>
      <c r="P17" s="8">
        <v>10845.38</v>
      </c>
      <c r="Q17" s="8">
        <v>6732.61</v>
      </c>
      <c r="R17" s="8">
        <v>610.49</v>
      </c>
      <c r="S17" s="8">
        <v>2101.21</v>
      </c>
      <c r="T17" s="8">
        <v>20347.759999999998</v>
      </c>
      <c r="U17" s="8">
        <v>950.94</v>
      </c>
      <c r="V17" s="8">
        <v>544.99</v>
      </c>
      <c r="W17" s="8">
        <v>191.14</v>
      </c>
      <c r="X17" s="8">
        <v>210.75</v>
      </c>
      <c r="Y17" s="8">
        <v>362.23</v>
      </c>
      <c r="Z17" s="8">
        <v>138.18</v>
      </c>
      <c r="AA17" s="8">
        <v>7</v>
      </c>
      <c r="AB17" s="8">
        <v>381.27</v>
      </c>
      <c r="AC17" s="8">
        <v>343.17</v>
      </c>
      <c r="AD17" s="8">
        <v>226.49</v>
      </c>
      <c r="AE17" s="8">
        <v>91.62</v>
      </c>
      <c r="AF17" s="8">
        <v>1306.81</v>
      </c>
      <c r="AG17" s="8">
        <v>782</v>
      </c>
      <c r="AH17" s="8">
        <v>35.880000000000003</v>
      </c>
      <c r="AI17" s="8">
        <v>270.16000000000003</v>
      </c>
      <c r="AJ17" s="8">
        <v>129.66</v>
      </c>
      <c r="AK17" s="8">
        <v>113.03</v>
      </c>
      <c r="AL17" s="8">
        <v>399.61</v>
      </c>
      <c r="AM17" s="8">
        <v>94315.520000000004</v>
      </c>
      <c r="AP17" s="8" t="s">
        <v>74</v>
      </c>
      <c r="AQ17" t="s">
        <v>75</v>
      </c>
      <c r="AR17" s="8">
        <v>39431.54</v>
      </c>
      <c r="AS17" s="8">
        <v>1508</v>
      </c>
      <c r="AT17" s="8">
        <v>19305</v>
      </c>
      <c r="AU17" s="8">
        <v>-297</v>
      </c>
      <c r="AW17" s="8">
        <v>19008</v>
      </c>
      <c r="AX17" s="8">
        <v>31235</v>
      </c>
      <c r="AY17" s="8">
        <v>91182.54</v>
      </c>
      <c r="AZ17" s="8">
        <v>33272</v>
      </c>
    </row>
    <row r="18" spans="1:52" x14ac:dyDescent="0.25">
      <c r="A18" s="8" t="s">
        <v>78</v>
      </c>
      <c r="B18" s="8" t="s">
        <v>79</v>
      </c>
      <c r="C18" s="8">
        <v>2617.0500000000002</v>
      </c>
      <c r="D18" s="8">
        <v>125.39</v>
      </c>
      <c r="E18" s="8">
        <v>397.47</v>
      </c>
      <c r="F18" s="8">
        <v>36.78</v>
      </c>
      <c r="G18" s="8">
        <v>334.12</v>
      </c>
      <c r="H18" s="8">
        <v>135.29</v>
      </c>
      <c r="I18" s="8">
        <v>297.45</v>
      </c>
      <c r="J18" s="8">
        <v>78.11</v>
      </c>
      <c r="K18" s="8">
        <v>163.82</v>
      </c>
      <c r="L18" s="8">
        <v>743.83</v>
      </c>
      <c r="M18" s="8">
        <v>450.43</v>
      </c>
      <c r="N18" s="8">
        <v>193.86</v>
      </c>
      <c r="O18" s="8">
        <v>729.03</v>
      </c>
      <c r="P18" s="8">
        <v>5646.7</v>
      </c>
      <c r="Q18" s="8">
        <v>8067.37</v>
      </c>
      <c r="R18" s="8">
        <v>83.32</v>
      </c>
      <c r="S18" s="8">
        <v>127.71</v>
      </c>
      <c r="T18" s="8">
        <v>2939.12</v>
      </c>
      <c r="U18" s="8">
        <v>3214.37</v>
      </c>
      <c r="V18" s="8">
        <v>839.54</v>
      </c>
      <c r="W18" s="8">
        <v>242.11</v>
      </c>
      <c r="X18" s="8">
        <v>280.32</v>
      </c>
      <c r="Y18" s="8">
        <v>379.99</v>
      </c>
      <c r="Z18" s="8">
        <v>68.77</v>
      </c>
      <c r="AA18" s="8">
        <v>208.14</v>
      </c>
      <c r="AB18" s="8">
        <v>22.92</v>
      </c>
      <c r="AC18" s="8">
        <v>270.60000000000002</v>
      </c>
      <c r="AD18" s="8">
        <v>394.48</v>
      </c>
      <c r="AE18" s="8">
        <v>128.47999999999999</v>
      </c>
      <c r="AF18" s="8">
        <v>433.65</v>
      </c>
      <c r="AG18" s="8">
        <v>1910</v>
      </c>
      <c r="AH18" s="8">
        <v>70.05</v>
      </c>
      <c r="AI18" s="8">
        <v>4510.13</v>
      </c>
      <c r="AJ18" s="8">
        <v>393.88</v>
      </c>
      <c r="AK18" s="8">
        <v>1115.51</v>
      </c>
      <c r="AL18" s="8">
        <v>195.97</v>
      </c>
      <c r="AM18" s="8">
        <v>37845.71</v>
      </c>
      <c r="AP18" s="8" t="s">
        <v>76</v>
      </c>
      <c r="AQ18" t="s">
        <v>77</v>
      </c>
      <c r="AR18" s="8">
        <v>38981.25</v>
      </c>
      <c r="AS18" s="8">
        <v>63777</v>
      </c>
      <c r="AT18" s="8">
        <v>30691</v>
      </c>
      <c r="AU18" s="8">
        <v>-4019</v>
      </c>
      <c r="AW18" s="8">
        <v>26672</v>
      </c>
      <c r="AX18" s="8">
        <v>82427</v>
      </c>
      <c r="AY18" s="8">
        <v>211857.25</v>
      </c>
      <c r="AZ18" s="8">
        <v>62420</v>
      </c>
    </row>
    <row r="19" spans="1:52" x14ac:dyDescent="0.25">
      <c r="A19" s="8" t="s">
        <v>52</v>
      </c>
      <c r="B19" s="8" t="s">
        <v>53</v>
      </c>
      <c r="C19" s="8">
        <v>199.26</v>
      </c>
      <c r="D19" s="8">
        <v>131.05000000000001</v>
      </c>
      <c r="E19" s="8">
        <v>734.32</v>
      </c>
      <c r="F19" s="8">
        <v>36.49</v>
      </c>
      <c r="G19" s="8">
        <v>154.04</v>
      </c>
      <c r="H19" s="8">
        <v>27689.119999999999</v>
      </c>
      <c r="I19" s="8">
        <v>2162.38</v>
      </c>
      <c r="J19" s="8">
        <v>29.63</v>
      </c>
      <c r="K19" s="8">
        <v>1197.28</v>
      </c>
      <c r="L19" s="8">
        <v>2786.4</v>
      </c>
      <c r="M19" s="8">
        <v>20.29</v>
      </c>
      <c r="N19" s="8">
        <v>23.47</v>
      </c>
      <c r="O19" s="8">
        <v>23.26</v>
      </c>
      <c r="P19" s="8">
        <v>66.22</v>
      </c>
      <c r="Q19" s="8">
        <v>67.02</v>
      </c>
      <c r="R19" s="8">
        <v>13797.11</v>
      </c>
      <c r="S19" s="8">
        <v>36.950000000000003</v>
      </c>
      <c r="T19" s="8">
        <v>1659.72</v>
      </c>
      <c r="U19" s="8">
        <v>53.31</v>
      </c>
      <c r="V19" s="8">
        <v>12.66</v>
      </c>
      <c r="W19" s="8">
        <v>131.47999999999999</v>
      </c>
      <c r="X19" s="8">
        <v>2.92</v>
      </c>
      <c r="Y19" s="8">
        <v>13.97</v>
      </c>
      <c r="Z19" s="8">
        <v>4.3099999999999996</v>
      </c>
      <c r="AA19" s="8">
        <v>11</v>
      </c>
      <c r="AB19" s="8">
        <v>0.9</v>
      </c>
      <c r="AC19" s="8">
        <v>15.11</v>
      </c>
      <c r="AD19" s="8">
        <v>26.2</v>
      </c>
      <c r="AE19" s="8">
        <v>4.1500000000000004</v>
      </c>
      <c r="AF19" s="8">
        <v>54.02</v>
      </c>
      <c r="AG19" s="8">
        <v>143</v>
      </c>
      <c r="AH19" s="8">
        <v>15.91</v>
      </c>
      <c r="AI19" s="8">
        <v>25.06</v>
      </c>
      <c r="AJ19" s="8">
        <v>4.26</v>
      </c>
      <c r="AK19" s="8">
        <v>9.2899999999999991</v>
      </c>
      <c r="AL19" s="8">
        <v>23.74</v>
      </c>
      <c r="AM19" s="8">
        <v>51365.3</v>
      </c>
      <c r="AP19" s="8" t="s">
        <v>78</v>
      </c>
      <c r="AQ19" t="s">
        <v>79</v>
      </c>
      <c r="AR19" s="8">
        <v>37845.71</v>
      </c>
      <c r="AS19" s="8">
        <v>40225</v>
      </c>
      <c r="AT19" s="8">
        <v>26509</v>
      </c>
      <c r="AU19" s="8">
        <v>-132</v>
      </c>
      <c r="AV19" s="8">
        <v>427</v>
      </c>
      <c r="AW19" s="8">
        <v>26804</v>
      </c>
      <c r="AX19" s="8">
        <v>15047</v>
      </c>
      <c r="AY19" s="8">
        <v>119921.71</v>
      </c>
      <c r="AZ19" s="8">
        <v>20718</v>
      </c>
    </row>
    <row r="20" spans="1:52" x14ac:dyDescent="0.25">
      <c r="A20" s="8" t="s">
        <v>80</v>
      </c>
      <c r="B20" s="8" t="s">
        <v>81</v>
      </c>
      <c r="C20" s="8">
        <v>961.38</v>
      </c>
      <c r="D20" s="8">
        <v>115.77</v>
      </c>
      <c r="E20" s="8">
        <v>2242.77</v>
      </c>
      <c r="F20" s="8">
        <v>187.63</v>
      </c>
      <c r="G20" s="8">
        <v>1509.57</v>
      </c>
      <c r="H20" s="8">
        <v>1050.32</v>
      </c>
      <c r="I20" s="8">
        <v>2990.92</v>
      </c>
      <c r="J20" s="8">
        <v>241.22</v>
      </c>
      <c r="K20" s="8">
        <v>1434.91</v>
      </c>
      <c r="L20" s="8">
        <v>2786.29</v>
      </c>
      <c r="M20" s="8">
        <v>233.11</v>
      </c>
      <c r="N20" s="8">
        <v>180.41</v>
      </c>
      <c r="O20" s="8">
        <v>231.31</v>
      </c>
      <c r="P20" s="8">
        <v>742.78</v>
      </c>
      <c r="Q20" s="8">
        <v>158.88999999999999</v>
      </c>
      <c r="R20" s="8">
        <v>44385.35</v>
      </c>
      <c r="S20" s="8">
        <v>467.1</v>
      </c>
      <c r="T20" s="8">
        <v>291.37</v>
      </c>
      <c r="U20" s="8">
        <v>2812.11</v>
      </c>
      <c r="V20" s="8">
        <v>1234.82</v>
      </c>
      <c r="W20" s="8">
        <v>945.01</v>
      </c>
      <c r="X20" s="8">
        <v>1371.57</v>
      </c>
      <c r="Y20" s="8">
        <v>1015.23</v>
      </c>
      <c r="Z20" s="8">
        <v>147.59</v>
      </c>
      <c r="AA20" s="8">
        <v>465.14</v>
      </c>
      <c r="AB20" s="8">
        <v>456.06</v>
      </c>
      <c r="AC20" s="8">
        <v>756.29</v>
      </c>
      <c r="AD20" s="8">
        <v>304.51</v>
      </c>
      <c r="AE20" s="8">
        <v>196.81</v>
      </c>
      <c r="AF20" s="8">
        <v>292.8</v>
      </c>
      <c r="AG20" s="8">
        <v>1914</v>
      </c>
      <c r="AH20" s="8">
        <v>1140.71</v>
      </c>
      <c r="AI20" s="8">
        <v>739.85</v>
      </c>
      <c r="AJ20" s="8">
        <v>476.13</v>
      </c>
      <c r="AK20" s="8">
        <v>1106.22</v>
      </c>
      <c r="AL20" s="8">
        <v>244.75</v>
      </c>
      <c r="AM20" s="8">
        <v>75830.720000000001</v>
      </c>
      <c r="AP20" s="8" t="s">
        <v>80</v>
      </c>
      <c r="AQ20" t="s">
        <v>81</v>
      </c>
      <c r="AR20" s="8">
        <v>75830.720000000001</v>
      </c>
      <c r="AS20" s="8">
        <v>34622</v>
      </c>
      <c r="AX20" s="8">
        <v>2139</v>
      </c>
      <c r="AY20" s="8">
        <v>112591.72</v>
      </c>
      <c r="AZ20" s="8">
        <v>1085</v>
      </c>
    </row>
    <row r="21" spans="1:52" x14ac:dyDescent="0.25">
      <c r="A21" s="8" t="s">
        <v>82</v>
      </c>
      <c r="B21" s="8" t="s">
        <v>83</v>
      </c>
      <c r="C21" s="8">
        <v>488.05</v>
      </c>
      <c r="D21" s="8">
        <v>46.38</v>
      </c>
      <c r="E21" s="8">
        <v>1123.19</v>
      </c>
      <c r="F21" s="8">
        <v>224.56</v>
      </c>
      <c r="G21" s="8">
        <v>904.82</v>
      </c>
      <c r="H21" s="8">
        <v>754.35</v>
      </c>
      <c r="I21" s="8">
        <v>686.93</v>
      </c>
      <c r="J21" s="8">
        <v>192.15</v>
      </c>
      <c r="K21" s="8">
        <v>589.6</v>
      </c>
      <c r="L21" s="8">
        <v>3577.98</v>
      </c>
      <c r="M21" s="8">
        <v>136.4</v>
      </c>
      <c r="N21" s="8">
        <v>111.34</v>
      </c>
      <c r="O21" s="8">
        <v>189.38</v>
      </c>
      <c r="P21" s="8">
        <v>491.21</v>
      </c>
      <c r="Q21" s="8">
        <v>263.17</v>
      </c>
      <c r="R21" s="8">
        <v>602.48</v>
      </c>
      <c r="S21" s="8">
        <v>8531.49</v>
      </c>
      <c r="T21" s="8">
        <v>1458.06</v>
      </c>
      <c r="U21" s="8">
        <v>1964.16</v>
      </c>
      <c r="V21" s="8">
        <v>459.53</v>
      </c>
      <c r="W21" s="8">
        <v>411.59</v>
      </c>
      <c r="X21" s="8">
        <v>598.73</v>
      </c>
      <c r="Y21" s="8">
        <v>343.94</v>
      </c>
      <c r="Z21" s="8">
        <v>329.25</v>
      </c>
      <c r="AA21" s="8">
        <v>283.13</v>
      </c>
      <c r="AB21" s="8">
        <v>860.54</v>
      </c>
      <c r="AC21" s="8">
        <v>860.7</v>
      </c>
      <c r="AD21" s="8">
        <v>379.96</v>
      </c>
      <c r="AE21" s="8">
        <v>411.81</v>
      </c>
      <c r="AF21" s="8">
        <v>1013.89</v>
      </c>
      <c r="AG21" s="8">
        <v>3966</v>
      </c>
      <c r="AH21" s="8">
        <v>730.94</v>
      </c>
      <c r="AI21" s="8">
        <v>679.89</v>
      </c>
      <c r="AJ21" s="8">
        <v>262.44</v>
      </c>
      <c r="AK21" s="8">
        <v>347.8</v>
      </c>
      <c r="AL21" s="8">
        <v>122.16</v>
      </c>
      <c r="AM21" s="8">
        <v>34398.01</v>
      </c>
      <c r="AP21" s="8" t="s">
        <v>82</v>
      </c>
      <c r="AQ21" t="s">
        <v>83</v>
      </c>
      <c r="AR21" s="8">
        <v>34398.01</v>
      </c>
      <c r="AS21" s="8">
        <v>12415</v>
      </c>
      <c r="AX21" s="8">
        <v>4536</v>
      </c>
      <c r="AY21" s="8">
        <v>51349.01</v>
      </c>
      <c r="AZ21" s="8">
        <v>1708</v>
      </c>
    </row>
    <row r="22" spans="1:52" x14ac:dyDescent="0.25">
      <c r="A22" s="8" t="s">
        <v>84</v>
      </c>
      <c r="B22" s="8" t="s">
        <v>85</v>
      </c>
      <c r="C22" s="8">
        <v>352.17</v>
      </c>
      <c r="D22" s="8">
        <v>59.72</v>
      </c>
      <c r="E22" s="8">
        <v>137.53</v>
      </c>
      <c r="F22" s="8">
        <v>38.6</v>
      </c>
      <c r="G22" s="8">
        <v>86.1</v>
      </c>
      <c r="H22" s="8">
        <v>430.93</v>
      </c>
      <c r="I22" s="8">
        <v>96.06</v>
      </c>
      <c r="J22" s="8">
        <v>24.39</v>
      </c>
      <c r="K22" s="8">
        <v>127.01</v>
      </c>
      <c r="L22" s="8">
        <v>303.23</v>
      </c>
      <c r="M22" s="8">
        <v>78.87</v>
      </c>
      <c r="N22" s="8">
        <v>75.069999999999993</v>
      </c>
      <c r="O22" s="8">
        <v>430.7</v>
      </c>
      <c r="P22" s="8">
        <v>355.84</v>
      </c>
      <c r="Q22" s="8">
        <v>202.4</v>
      </c>
      <c r="R22" s="8">
        <v>1377.08</v>
      </c>
      <c r="S22" s="8">
        <v>436.9</v>
      </c>
      <c r="T22" s="8">
        <v>38787.07</v>
      </c>
      <c r="U22" s="8">
        <v>483.8</v>
      </c>
      <c r="V22" s="8">
        <v>439.01</v>
      </c>
      <c r="W22" s="8">
        <v>70.97</v>
      </c>
      <c r="X22" s="8">
        <v>536.79999999999995</v>
      </c>
      <c r="Y22" s="8">
        <v>615.27</v>
      </c>
      <c r="Z22" s="8">
        <v>111.48</v>
      </c>
      <c r="AA22" s="8">
        <v>1307.05</v>
      </c>
      <c r="AB22" s="8">
        <v>3998.84</v>
      </c>
      <c r="AC22" s="8">
        <v>291.83</v>
      </c>
      <c r="AD22" s="8">
        <v>1245.04</v>
      </c>
      <c r="AE22" s="8">
        <v>86.44</v>
      </c>
      <c r="AF22" s="8">
        <v>808.4</v>
      </c>
      <c r="AG22" s="8">
        <v>4380</v>
      </c>
      <c r="AH22" s="8">
        <v>1351.94</v>
      </c>
      <c r="AI22" s="8">
        <v>280.2</v>
      </c>
      <c r="AJ22" s="8">
        <v>598.64</v>
      </c>
      <c r="AK22" s="8">
        <v>1136.4100000000001</v>
      </c>
      <c r="AL22" s="8">
        <v>101.96</v>
      </c>
      <c r="AM22" s="8">
        <v>61243.74</v>
      </c>
      <c r="AP22" s="8" t="s">
        <v>84</v>
      </c>
      <c r="AQ22" t="s">
        <v>85</v>
      </c>
      <c r="AR22" s="8">
        <v>61243.74</v>
      </c>
      <c r="AS22" s="8">
        <v>16201</v>
      </c>
      <c r="AT22" s="8">
        <v>210061</v>
      </c>
      <c r="AU22" s="8">
        <v>-360</v>
      </c>
      <c r="AW22" s="8">
        <v>209701</v>
      </c>
      <c r="AY22" s="8">
        <v>287145.74</v>
      </c>
    </row>
    <row r="23" spans="1:52" x14ac:dyDescent="0.25">
      <c r="A23" s="8" t="s">
        <v>86</v>
      </c>
      <c r="B23" s="8" t="s">
        <v>87</v>
      </c>
      <c r="C23" s="8">
        <v>263.8</v>
      </c>
      <c r="D23" s="8">
        <v>90.34</v>
      </c>
      <c r="E23" s="8">
        <v>960.26</v>
      </c>
      <c r="F23" s="8">
        <v>96.97</v>
      </c>
      <c r="G23" s="8">
        <v>288.17</v>
      </c>
      <c r="H23" s="8">
        <v>464.59</v>
      </c>
      <c r="I23" s="8">
        <v>370.76</v>
      </c>
      <c r="J23" s="8">
        <v>354.76</v>
      </c>
      <c r="K23" s="8">
        <v>645.99</v>
      </c>
      <c r="L23" s="8">
        <v>659.6</v>
      </c>
      <c r="M23" s="8">
        <v>188.48</v>
      </c>
      <c r="N23" s="8">
        <v>135.5</v>
      </c>
      <c r="O23" s="8">
        <v>295.62</v>
      </c>
      <c r="P23" s="8">
        <v>909.86</v>
      </c>
      <c r="Q23" s="8">
        <v>428.85</v>
      </c>
      <c r="R23" s="8">
        <v>182.45</v>
      </c>
      <c r="S23" s="8">
        <v>212.44</v>
      </c>
      <c r="T23" s="8">
        <v>783.71</v>
      </c>
      <c r="U23" s="8">
        <v>15622.97</v>
      </c>
      <c r="V23" s="8">
        <v>2163.85</v>
      </c>
      <c r="W23" s="8">
        <v>235.15</v>
      </c>
      <c r="X23" s="8">
        <v>518.98</v>
      </c>
      <c r="Y23" s="8">
        <v>213.05</v>
      </c>
      <c r="Z23" s="8">
        <v>365.37</v>
      </c>
      <c r="AA23" s="8">
        <v>207.01</v>
      </c>
      <c r="AB23" s="8">
        <v>243.45</v>
      </c>
      <c r="AC23" s="8">
        <v>902.57</v>
      </c>
      <c r="AD23" s="8">
        <v>129.85</v>
      </c>
      <c r="AE23" s="8">
        <v>193.33</v>
      </c>
      <c r="AF23" s="8">
        <v>682.34</v>
      </c>
      <c r="AG23" s="8">
        <v>290</v>
      </c>
      <c r="AH23" s="8">
        <v>93.75</v>
      </c>
      <c r="AI23" s="8">
        <v>181.63</v>
      </c>
      <c r="AJ23" s="8">
        <v>151.4</v>
      </c>
      <c r="AK23" s="8">
        <v>350.61</v>
      </c>
      <c r="AL23" s="8">
        <v>141.03</v>
      </c>
      <c r="AM23" s="8">
        <v>30018.51</v>
      </c>
      <c r="AP23" s="8" t="s">
        <v>86</v>
      </c>
      <c r="AQ23" t="s">
        <v>87</v>
      </c>
      <c r="AR23" s="8">
        <v>30018.51</v>
      </c>
      <c r="AS23" s="8">
        <v>12561</v>
      </c>
      <c r="AX23" s="8">
        <v>3939</v>
      </c>
      <c r="AY23" s="8">
        <v>46518.51</v>
      </c>
      <c r="AZ23" s="8">
        <v>6276</v>
      </c>
    </row>
    <row r="24" spans="1:52" x14ac:dyDescent="0.25">
      <c r="A24" s="8" t="s">
        <v>88</v>
      </c>
      <c r="B24" s="8" t="s">
        <v>89</v>
      </c>
      <c r="C24" s="8">
        <v>80.88</v>
      </c>
      <c r="D24" s="8">
        <v>131.94</v>
      </c>
      <c r="E24" s="8">
        <v>2257.71</v>
      </c>
      <c r="F24" s="8">
        <v>249.75</v>
      </c>
      <c r="G24" s="8">
        <v>951.86</v>
      </c>
      <c r="H24" s="8">
        <v>1182.8699999999999</v>
      </c>
      <c r="I24" s="8">
        <v>1077.1400000000001</v>
      </c>
      <c r="J24" s="8">
        <v>328.64</v>
      </c>
      <c r="K24" s="8">
        <v>1025.3599999999999</v>
      </c>
      <c r="L24" s="8">
        <v>1389.82</v>
      </c>
      <c r="M24" s="8">
        <v>318.22000000000003</v>
      </c>
      <c r="N24" s="8">
        <v>241.72</v>
      </c>
      <c r="O24" s="8">
        <v>429.52</v>
      </c>
      <c r="P24" s="8">
        <v>1146.3599999999999</v>
      </c>
      <c r="Q24" s="8">
        <v>554.04999999999995</v>
      </c>
      <c r="R24" s="8">
        <v>475.02</v>
      </c>
      <c r="S24" s="8">
        <v>545.46</v>
      </c>
      <c r="T24" s="8">
        <v>2479.29</v>
      </c>
      <c r="U24" s="8">
        <v>27247.72</v>
      </c>
      <c r="V24" s="8">
        <v>34903.29</v>
      </c>
      <c r="W24" s="8">
        <v>1197.99</v>
      </c>
      <c r="X24" s="8">
        <v>1557.14</v>
      </c>
      <c r="Y24" s="8">
        <v>1589.17</v>
      </c>
      <c r="Z24" s="8">
        <v>980.8</v>
      </c>
      <c r="AA24" s="8">
        <v>2077.86</v>
      </c>
      <c r="AB24" s="8">
        <v>754.36</v>
      </c>
      <c r="AC24" s="8">
        <v>3027.52</v>
      </c>
      <c r="AD24" s="8">
        <v>963.58</v>
      </c>
      <c r="AE24" s="8">
        <v>573.55999999999995</v>
      </c>
      <c r="AF24" s="8">
        <v>3024.91</v>
      </c>
      <c r="AG24" s="8">
        <v>4838</v>
      </c>
      <c r="AH24" s="8">
        <v>1602.08</v>
      </c>
      <c r="AI24" s="8">
        <v>779.14</v>
      </c>
      <c r="AJ24" s="8">
        <v>423.19</v>
      </c>
      <c r="AK24" s="8">
        <v>958.76</v>
      </c>
      <c r="AL24" s="8">
        <v>594.96</v>
      </c>
      <c r="AM24" s="8">
        <v>101959.64</v>
      </c>
      <c r="AP24" s="8" t="s">
        <v>88</v>
      </c>
      <c r="AQ24" t="s">
        <v>89</v>
      </c>
      <c r="AR24" s="8">
        <v>101959.64</v>
      </c>
      <c r="AS24" s="8">
        <v>36504</v>
      </c>
      <c r="AX24" s="8">
        <v>25621</v>
      </c>
      <c r="AY24" s="8">
        <v>164084.64000000001</v>
      </c>
      <c r="AZ24" s="8">
        <v>33200</v>
      </c>
    </row>
    <row r="25" spans="1:52" x14ac:dyDescent="0.25">
      <c r="A25" s="8" t="s">
        <v>90</v>
      </c>
      <c r="B25" s="8" t="s">
        <v>91</v>
      </c>
      <c r="C25" s="8">
        <v>40.520000000000003</v>
      </c>
      <c r="D25" s="8">
        <v>56.1</v>
      </c>
      <c r="E25" s="8">
        <v>375.99</v>
      </c>
      <c r="F25" s="8">
        <v>42.41</v>
      </c>
      <c r="G25" s="8">
        <v>112.69</v>
      </c>
      <c r="H25" s="8">
        <v>154.38999999999999</v>
      </c>
      <c r="I25" s="8">
        <v>215.05</v>
      </c>
      <c r="J25" s="8">
        <v>119.24</v>
      </c>
      <c r="K25" s="8">
        <v>217.67</v>
      </c>
      <c r="L25" s="8">
        <v>337.45</v>
      </c>
      <c r="M25" s="8">
        <v>83.35</v>
      </c>
      <c r="N25" s="8">
        <v>62.73</v>
      </c>
      <c r="O25" s="8">
        <v>126.02</v>
      </c>
      <c r="P25" s="8">
        <v>306.74</v>
      </c>
      <c r="Q25" s="8">
        <v>178.91</v>
      </c>
      <c r="R25" s="8">
        <v>163.09</v>
      </c>
      <c r="S25" s="8">
        <v>169.12</v>
      </c>
      <c r="T25" s="8">
        <v>371.73</v>
      </c>
      <c r="U25" s="8">
        <v>6393.07</v>
      </c>
      <c r="V25" s="8">
        <v>1432.35</v>
      </c>
      <c r="W25" s="8">
        <v>2360.94</v>
      </c>
      <c r="X25" s="8">
        <v>599.26</v>
      </c>
      <c r="Y25" s="8">
        <v>406.62</v>
      </c>
      <c r="Z25" s="8">
        <v>684.31</v>
      </c>
      <c r="AA25" s="8">
        <v>854.79</v>
      </c>
      <c r="AB25" s="8">
        <v>494.86</v>
      </c>
      <c r="AC25" s="8">
        <v>1956.18</v>
      </c>
      <c r="AD25" s="8">
        <v>436.49</v>
      </c>
      <c r="AE25" s="8">
        <v>281.85000000000002</v>
      </c>
      <c r="AF25" s="8">
        <v>2269.29</v>
      </c>
      <c r="AG25" s="8">
        <v>432</v>
      </c>
      <c r="AH25" s="8">
        <v>693.77</v>
      </c>
      <c r="AI25" s="8">
        <v>350.34</v>
      </c>
      <c r="AJ25" s="8">
        <v>1795.23</v>
      </c>
      <c r="AK25" s="8">
        <v>595.47</v>
      </c>
      <c r="AL25" s="8">
        <v>190.49</v>
      </c>
      <c r="AM25" s="8">
        <v>25360.51</v>
      </c>
      <c r="AP25" s="8" t="s">
        <v>90</v>
      </c>
      <c r="AQ25" t="s">
        <v>91</v>
      </c>
      <c r="AR25" s="8">
        <v>25360.51</v>
      </c>
      <c r="AS25" s="8">
        <v>69615</v>
      </c>
      <c r="AY25" s="8">
        <v>94975.51</v>
      </c>
    </row>
    <row r="26" spans="1:52" x14ac:dyDescent="0.25">
      <c r="A26" s="8" t="s">
        <v>92</v>
      </c>
      <c r="B26" s="8" t="s">
        <v>93</v>
      </c>
      <c r="C26" s="8">
        <v>182.16</v>
      </c>
      <c r="D26" s="8">
        <v>2.15</v>
      </c>
      <c r="E26" s="8">
        <v>247.77</v>
      </c>
      <c r="F26" s="8">
        <v>26.83</v>
      </c>
      <c r="G26" s="8">
        <v>52.96</v>
      </c>
      <c r="H26" s="8">
        <v>63.61</v>
      </c>
      <c r="I26" s="8">
        <v>116.16</v>
      </c>
      <c r="J26" s="8">
        <v>54.03</v>
      </c>
      <c r="K26" s="8">
        <v>62.09</v>
      </c>
      <c r="L26" s="8">
        <v>96.16</v>
      </c>
      <c r="M26" s="8">
        <v>84.69</v>
      </c>
      <c r="N26" s="8">
        <v>35.130000000000003</v>
      </c>
      <c r="O26" s="8">
        <v>54.96</v>
      </c>
      <c r="P26" s="8">
        <v>173.33</v>
      </c>
      <c r="Q26" s="8">
        <v>66.67</v>
      </c>
      <c r="R26" s="8">
        <v>239.37</v>
      </c>
      <c r="S26" s="8">
        <v>101.5</v>
      </c>
      <c r="T26" s="8">
        <v>371.41</v>
      </c>
      <c r="U26" s="8">
        <v>2008.62</v>
      </c>
      <c r="V26" s="8">
        <v>387.2</v>
      </c>
      <c r="W26" s="8">
        <v>133.5</v>
      </c>
      <c r="X26" s="8">
        <v>3782.72</v>
      </c>
      <c r="Y26" s="8">
        <v>957.39</v>
      </c>
      <c r="Z26" s="8">
        <v>1909.89</v>
      </c>
      <c r="AA26" s="8">
        <v>3595.69</v>
      </c>
      <c r="AB26" s="8">
        <v>343.57</v>
      </c>
      <c r="AC26" s="8">
        <v>2537.04</v>
      </c>
      <c r="AD26" s="8">
        <v>860.35</v>
      </c>
      <c r="AE26" s="8">
        <v>970.07</v>
      </c>
      <c r="AF26" s="8">
        <v>1760.59</v>
      </c>
      <c r="AG26" s="8">
        <v>1400</v>
      </c>
      <c r="AH26" s="8">
        <v>763.56</v>
      </c>
      <c r="AI26" s="8">
        <v>307.35000000000002</v>
      </c>
      <c r="AJ26" s="8">
        <v>200.8</v>
      </c>
      <c r="AK26" s="8">
        <v>955.07</v>
      </c>
      <c r="AL26" s="8">
        <v>426.22</v>
      </c>
      <c r="AM26" s="8">
        <v>25330.63</v>
      </c>
      <c r="AN26" s="8" t="s">
        <v>117</v>
      </c>
      <c r="AP26" s="8" t="s">
        <v>92</v>
      </c>
      <c r="AQ26" t="s">
        <v>93</v>
      </c>
      <c r="AR26" s="8">
        <v>25330.639999999999</v>
      </c>
      <c r="AS26" s="8">
        <v>22731</v>
      </c>
      <c r="AT26" s="8">
        <v>11796</v>
      </c>
      <c r="AU26" s="8">
        <v>26</v>
      </c>
      <c r="AW26" s="8">
        <v>11822</v>
      </c>
      <c r="AX26" s="8">
        <v>3687</v>
      </c>
      <c r="AY26" s="8">
        <v>63570.64</v>
      </c>
      <c r="AZ26" s="8">
        <v>4781</v>
      </c>
    </row>
    <row r="27" spans="1:52" x14ac:dyDescent="0.25">
      <c r="A27" s="8" t="s">
        <v>94</v>
      </c>
      <c r="B27" s="8" t="s">
        <v>95</v>
      </c>
      <c r="C27" s="8">
        <v>42.59</v>
      </c>
      <c r="D27" s="8">
        <v>27.97</v>
      </c>
      <c r="E27" s="8">
        <v>241.78</v>
      </c>
      <c r="F27" s="8">
        <v>56.87</v>
      </c>
      <c r="G27" s="8">
        <v>102.2</v>
      </c>
      <c r="H27" s="8">
        <v>127.57</v>
      </c>
      <c r="I27" s="8">
        <v>157.93</v>
      </c>
      <c r="J27" s="8">
        <v>92.03</v>
      </c>
      <c r="K27" s="8">
        <v>89.82</v>
      </c>
      <c r="L27" s="8">
        <v>133.19</v>
      </c>
      <c r="M27" s="8">
        <v>61.09</v>
      </c>
      <c r="N27" s="8">
        <v>73.95</v>
      </c>
      <c r="O27" s="8">
        <v>125.65</v>
      </c>
      <c r="P27" s="8">
        <v>201.67</v>
      </c>
      <c r="Q27" s="8">
        <v>118.12</v>
      </c>
      <c r="R27" s="8">
        <v>273.60000000000002</v>
      </c>
      <c r="S27" s="8">
        <v>93.7</v>
      </c>
      <c r="T27" s="8">
        <v>633.66999999999996</v>
      </c>
      <c r="U27" s="8">
        <v>5653.94</v>
      </c>
      <c r="V27" s="8">
        <v>847.72</v>
      </c>
      <c r="W27" s="8">
        <v>480.14</v>
      </c>
      <c r="X27" s="8">
        <v>508.8</v>
      </c>
      <c r="Y27" s="8">
        <v>12505.15</v>
      </c>
      <c r="Z27" s="8">
        <v>1339.46</v>
      </c>
      <c r="AA27" s="8">
        <v>5349.69</v>
      </c>
      <c r="AB27" s="8">
        <v>464.69</v>
      </c>
      <c r="AC27" s="8">
        <v>2494.64</v>
      </c>
      <c r="AD27" s="8">
        <v>890.46</v>
      </c>
      <c r="AE27" s="8">
        <v>295.58</v>
      </c>
      <c r="AF27" s="8">
        <v>2539.34</v>
      </c>
      <c r="AG27" s="8">
        <v>1206</v>
      </c>
      <c r="AH27" s="8">
        <v>458.83</v>
      </c>
      <c r="AI27" s="8">
        <v>542.89</v>
      </c>
      <c r="AJ27" s="8">
        <v>92.08</v>
      </c>
      <c r="AK27" s="8">
        <v>559.54999999999995</v>
      </c>
      <c r="AL27" s="8">
        <v>226</v>
      </c>
      <c r="AM27" s="8">
        <v>39108.36</v>
      </c>
      <c r="AN27" s="8">
        <v>0.97333819701215385</v>
      </c>
      <c r="AO27" s="8">
        <f>(AY27-AZ27)/AY27</f>
        <v>0.96552385060815771</v>
      </c>
      <c r="AP27" s="8" t="s">
        <v>94</v>
      </c>
      <c r="AQ27" t="s">
        <v>95</v>
      </c>
      <c r="AR27" s="8">
        <v>39108.36</v>
      </c>
      <c r="AS27" s="8">
        <v>32284</v>
      </c>
      <c r="AX27" s="8">
        <v>3529</v>
      </c>
      <c r="AY27" s="8">
        <v>74921.36</v>
      </c>
      <c r="AZ27" s="8">
        <v>2583</v>
      </c>
    </row>
    <row r="28" spans="1:52" x14ac:dyDescent="0.25">
      <c r="A28" s="8" t="s">
        <v>96</v>
      </c>
      <c r="B28" s="8" t="s">
        <v>97</v>
      </c>
      <c r="C28" s="8">
        <v>0.88</v>
      </c>
      <c r="D28" s="8">
        <v>3.99</v>
      </c>
      <c r="E28" s="8">
        <v>440.52</v>
      </c>
      <c r="F28" s="8">
        <v>65.650000000000006</v>
      </c>
      <c r="G28" s="8">
        <v>162.41</v>
      </c>
      <c r="H28" s="8">
        <v>272.7</v>
      </c>
      <c r="I28" s="8">
        <v>239.4</v>
      </c>
      <c r="J28" s="8">
        <v>89.02</v>
      </c>
      <c r="K28" s="8">
        <v>153.85</v>
      </c>
      <c r="L28" s="8">
        <v>207.68</v>
      </c>
      <c r="M28" s="8">
        <v>312.29000000000002</v>
      </c>
      <c r="N28" s="8">
        <v>78.489999999999995</v>
      </c>
      <c r="O28" s="8">
        <v>127.57</v>
      </c>
      <c r="P28" s="8">
        <v>265.5</v>
      </c>
      <c r="Q28" s="8">
        <v>150.27000000000001</v>
      </c>
      <c r="R28" s="8">
        <v>416.41</v>
      </c>
      <c r="S28" s="8">
        <v>163.29</v>
      </c>
      <c r="T28" s="8">
        <v>697.11</v>
      </c>
      <c r="U28" s="8">
        <v>2444.39</v>
      </c>
      <c r="V28" s="8">
        <v>522.86</v>
      </c>
      <c r="W28" s="8">
        <v>164.99</v>
      </c>
      <c r="X28" s="8">
        <v>599.17999999999995</v>
      </c>
      <c r="Y28" s="8">
        <v>943.4</v>
      </c>
      <c r="Z28" s="8">
        <v>6873.9</v>
      </c>
      <c r="AA28" s="8">
        <v>5633.63</v>
      </c>
      <c r="AB28" s="8">
        <v>415.84</v>
      </c>
      <c r="AC28" s="8">
        <v>1488.45</v>
      </c>
      <c r="AD28" s="8">
        <v>585.32000000000005</v>
      </c>
      <c r="AE28" s="8">
        <v>249.61</v>
      </c>
      <c r="AF28" s="8">
        <v>1438.62</v>
      </c>
      <c r="AG28" s="8">
        <v>1215</v>
      </c>
      <c r="AH28" s="8">
        <v>239.13</v>
      </c>
      <c r="AI28" s="8">
        <v>263.82</v>
      </c>
      <c r="AJ28" s="8">
        <v>164.28</v>
      </c>
      <c r="AK28" s="8">
        <v>212.3</v>
      </c>
      <c r="AL28" s="8">
        <v>273.08</v>
      </c>
      <c r="AM28" s="8">
        <v>27574.83</v>
      </c>
      <c r="AN28" s="8">
        <v>0.97948410885778703</v>
      </c>
      <c r="AO28" s="8">
        <f t="shared" ref="AO28:AO34" si="0">(AY28-AZ28)/AY28</f>
        <v>0.9588998047321905</v>
      </c>
      <c r="AP28" s="8" t="s">
        <v>96</v>
      </c>
      <c r="AQ28" t="s">
        <v>97</v>
      </c>
      <c r="AR28" s="8">
        <v>27574.83</v>
      </c>
      <c r="AS28" s="8">
        <v>1832</v>
      </c>
      <c r="AT28" s="8">
        <v>39608</v>
      </c>
      <c r="AU28" s="8">
        <v>35</v>
      </c>
      <c r="AW28" s="8">
        <v>39643</v>
      </c>
      <c r="AX28" s="8">
        <v>2580</v>
      </c>
      <c r="AY28" s="8">
        <v>71629.83</v>
      </c>
      <c r="AZ28" s="8">
        <v>2944</v>
      </c>
    </row>
    <row r="29" spans="1:52" x14ac:dyDescent="0.25">
      <c r="A29" s="8" t="s">
        <v>98</v>
      </c>
      <c r="B29" s="8" t="s">
        <v>99</v>
      </c>
      <c r="C29" s="8">
        <v>2226.85</v>
      </c>
      <c r="D29" s="8">
        <v>171.19</v>
      </c>
      <c r="E29" s="8">
        <v>2614.66</v>
      </c>
      <c r="F29" s="8">
        <v>315.32</v>
      </c>
      <c r="G29" s="8">
        <v>647.97</v>
      </c>
      <c r="H29" s="8">
        <v>513.48</v>
      </c>
      <c r="I29" s="8">
        <v>862.4</v>
      </c>
      <c r="J29" s="8">
        <v>290.04000000000002</v>
      </c>
      <c r="K29" s="8">
        <v>546.82000000000005</v>
      </c>
      <c r="L29" s="8">
        <v>860.84</v>
      </c>
      <c r="M29" s="8">
        <v>332.69</v>
      </c>
      <c r="N29" s="8">
        <v>237.89</v>
      </c>
      <c r="O29" s="8">
        <v>425.28</v>
      </c>
      <c r="P29" s="8">
        <v>873.72</v>
      </c>
      <c r="Q29" s="8">
        <v>504.34</v>
      </c>
      <c r="R29" s="8">
        <v>688.86</v>
      </c>
      <c r="S29" s="8">
        <v>1024.8499999999999</v>
      </c>
      <c r="T29" s="8">
        <v>4600.8900000000003</v>
      </c>
      <c r="U29" s="8">
        <v>13207.51</v>
      </c>
      <c r="V29" s="8">
        <v>6011.24</v>
      </c>
      <c r="W29" s="8">
        <v>1565.56</v>
      </c>
      <c r="X29" s="8">
        <v>851.89</v>
      </c>
      <c r="Y29" s="8">
        <v>2260.3000000000002</v>
      </c>
      <c r="Z29" s="8">
        <v>635.35</v>
      </c>
      <c r="AA29" s="8">
        <v>63635.15</v>
      </c>
      <c r="AB29" s="8">
        <v>20322.79</v>
      </c>
      <c r="AC29" s="8">
        <v>7937.33</v>
      </c>
      <c r="AD29" s="8">
        <v>853.61</v>
      </c>
      <c r="AE29" s="8">
        <v>913.37</v>
      </c>
      <c r="AF29" s="8">
        <v>3586.15</v>
      </c>
      <c r="AG29" s="8">
        <v>3581</v>
      </c>
      <c r="AH29" s="8">
        <v>645.74</v>
      </c>
      <c r="AI29" s="8">
        <v>2314.79</v>
      </c>
      <c r="AJ29" s="8">
        <v>254.82</v>
      </c>
      <c r="AK29" s="8">
        <v>588.76</v>
      </c>
      <c r="AL29" s="8">
        <v>1339.95</v>
      </c>
      <c r="AM29" s="8">
        <v>148243.41</v>
      </c>
      <c r="AO29" s="8">
        <f t="shared" si="0"/>
        <v>0.98041253100526993</v>
      </c>
      <c r="AP29" s="8" t="s">
        <v>98</v>
      </c>
      <c r="AQ29" t="s">
        <v>99</v>
      </c>
      <c r="AR29" s="8">
        <v>148243.41</v>
      </c>
      <c r="AS29" s="8">
        <v>59631</v>
      </c>
      <c r="AX29" s="8">
        <v>10020</v>
      </c>
      <c r="AY29" s="8">
        <v>217894.41</v>
      </c>
      <c r="AZ29" s="8">
        <v>4268</v>
      </c>
    </row>
    <row r="30" spans="1:52" x14ac:dyDescent="0.25">
      <c r="A30" s="8" t="s">
        <v>100</v>
      </c>
      <c r="B30" s="8" t="s">
        <v>101</v>
      </c>
      <c r="C30" s="8">
        <v>21.06</v>
      </c>
      <c r="D30" s="8">
        <v>78.92</v>
      </c>
      <c r="E30" s="8">
        <v>636.54999999999995</v>
      </c>
      <c r="F30" s="8">
        <v>74.86</v>
      </c>
      <c r="G30" s="8">
        <v>378.06</v>
      </c>
      <c r="H30" s="8">
        <v>202.14</v>
      </c>
      <c r="I30" s="8">
        <v>368.02</v>
      </c>
      <c r="J30" s="8">
        <v>271.41000000000003</v>
      </c>
      <c r="K30" s="8">
        <v>364.66</v>
      </c>
      <c r="L30" s="8">
        <v>582.70000000000005</v>
      </c>
      <c r="M30" s="8">
        <v>121.29</v>
      </c>
      <c r="N30" s="8">
        <v>44.25</v>
      </c>
      <c r="O30" s="8">
        <v>194.44</v>
      </c>
      <c r="P30" s="8">
        <v>405.54</v>
      </c>
      <c r="Q30" s="8">
        <v>191.12</v>
      </c>
      <c r="R30" s="8">
        <v>199.84</v>
      </c>
      <c r="S30" s="8">
        <v>162.47</v>
      </c>
      <c r="T30" s="8">
        <v>803.34</v>
      </c>
      <c r="U30" s="8">
        <v>17046.509999999998</v>
      </c>
      <c r="V30" s="8">
        <v>2387.36</v>
      </c>
      <c r="W30" s="8">
        <v>1753.18</v>
      </c>
      <c r="X30" s="8">
        <v>799.25</v>
      </c>
      <c r="Y30" s="8">
        <v>1202.33</v>
      </c>
      <c r="Z30" s="8">
        <v>1743.03</v>
      </c>
      <c r="AA30" s="8">
        <v>6421.43</v>
      </c>
      <c r="AB30" s="8">
        <v>9770.19</v>
      </c>
      <c r="AC30" s="8">
        <v>5913.55</v>
      </c>
      <c r="AD30" s="8">
        <v>1719.14</v>
      </c>
      <c r="AE30" s="8">
        <v>572.29999999999995</v>
      </c>
      <c r="AF30" s="8">
        <v>6043.73</v>
      </c>
      <c r="AG30" s="8">
        <v>1889</v>
      </c>
      <c r="AH30" s="8">
        <v>547.29999999999995</v>
      </c>
      <c r="AI30" s="8">
        <v>1195.75</v>
      </c>
      <c r="AJ30" s="8">
        <v>854.28</v>
      </c>
      <c r="AK30" s="8">
        <v>749.52</v>
      </c>
      <c r="AL30" s="8">
        <v>563.92999999999995</v>
      </c>
      <c r="AM30" s="8">
        <v>66272.460000000006</v>
      </c>
      <c r="AO30" s="8">
        <f t="shared" si="0"/>
        <v>1</v>
      </c>
      <c r="AP30" s="8" t="s">
        <v>100</v>
      </c>
      <c r="AQ30" t="s">
        <v>101</v>
      </c>
      <c r="AR30" s="8">
        <v>66272.460000000006</v>
      </c>
      <c r="AS30" s="8">
        <v>217043</v>
      </c>
      <c r="AT30" s="8">
        <v>5075</v>
      </c>
      <c r="AW30" s="8">
        <v>5075</v>
      </c>
      <c r="AY30" s="8">
        <v>288390.46000000002</v>
      </c>
    </row>
    <row r="31" spans="1:52" x14ac:dyDescent="0.25">
      <c r="A31" s="8" t="s">
        <v>102</v>
      </c>
      <c r="B31" s="8" t="s">
        <v>103</v>
      </c>
      <c r="C31" s="8">
        <v>1297.3800000000001</v>
      </c>
      <c r="D31" s="8">
        <v>253.18</v>
      </c>
      <c r="E31" s="8">
        <v>4320.21</v>
      </c>
      <c r="F31" s="8">
        <v>379.61</v>
      </c>
      <c r="G31" s="8">
        <v>1562.44</v>
      </c>
      <c r="H31" s="8">
        <v>1332</v>
      </c>
      <c r="I31" s="8">
        <v>1295.17</v>
      </c>
      <c r="J31" s="8">
        <v>894.11</v>
      </c>
      <c r="K31" s="8">
        <v>2176.09</v>
      </c>
      <c r="L31" s="8">
        <v>2807.65</v>
      </c>
      <c r="M31" s="8">
        <v>786.73</v>
      </c>
      <c r="N31" s="8">
        <v>506.22</v>
      </c>
      <c r="O31" s="8">
        <v>1209.8699999999999</v>
      </c>
      <c r="P31" s="8">
        <v>2737.4</v>
      </c>
      <c r="Q31" s="8">
        <v>1397.37</v>
      </c>
      <c r="R31" s="8">
        <v>1838.12</v>
      </c>
      <c r="S31" s="8">
        <v>1247.08</v>
      </c>
      <c r="T31" s="8">
        <v>13185.3</v>
      </c>
      <c r="U31" s="8">
        <v>19151</v>
      </c>
      <c r="V31" s="8">
        <v>5418.41</v>
      </c>
      <c r="W31" s="8">
        <v>2724.98</v>
      </c>
      <c r="X31" s="8">
        <v>2540.0500000000002</v>
      </c>
      <c r="Y31" s="8">
        <v>2353.4499999999998</v>
      </c>
      <c r="Z31" s="8">
        <v>3221.58</v>
      </c>
      <c r="AA31" s="8">
        <v>8034.28</v>
      </c>
      <c r="AB31" s="8">
        <v>4761.13</v>
      </c>
      <c r="AC31" s="8">
        <v>48902.69</v>
      </c>
      <c r="AD31" s="8">
        <v>3803.67</v>
      </c>
      <c r="AE31" s="8">
        <v>1387.77</v>
      </c>
      <c r="AF31" s="8">
        <v>10440.120000000001</v>
      </c>
      <c r="AG31" s="8">
        <v>4535</v>
      </c>
      <c r="AH31" s="8">
        <v>1378.19</v>
      </c>
      <c r="AI31" s="8">
        <v>1917.63</v>
      </c>
      <c r="AJ31" s="8">
        <v>1239.58</v>
      </c>
      <c r="AK31" s="8">
        <v>1337.75</v>
      </c>
      <c r="AL31" s="8">
        <v>1111.3</v>
      </c>
      <c r="AM31" s="8">
        <v>163484.5</v>
      </c>
      <c r="AN31" s="8">
        <v>0.95178979371787531</v>
      </c>
      <c r="AO31" s="8">
        <f t="shared" si="0"/>
        <v>0.931528278910845</v>
      </c>
      <c r="AP31" s="8" t="s">
        <v>102</v>
      </c>
      <c r="AQ31" t="s">
        <v>103</v>
      </c>
      <c r="AR31" s="8">
        <v>163484.5</v>
      </c>
      <c r="AS31" s="8">
        <v>9014</v>
      </c>
      <c r="AT31" s="8">
        <v>33302</v>
      </c>
      <c r="AU31" s="8">
        <v>68</v>
      </c>
      <c r="AW31" s="8">
        <v>33370</v>
      </c>
      <c r="AX31" s="8">
        <v>16267</v>
      </c>
      <c r="AY31" s="8">
        <v>222135.5</v>
      </c>
      <c r="AZ31" s="8">
        <v>15210</v>
      </c>
    </row>
    <row r="32" spans="1:52" x14ac:dyDescent="0.25">
      <c r="A32" s="8" t="s">
        <v>104</v>
      </c>
      <c r="B32" s="8" t="s">
        <v>105</v>
      </c>
      <c r="AD32" s="8">
        <v>1567.84</v>
      </c>
      <c r="AM32" s="8">
        <v>1567.84</v>
      </c>
      <c r="AN32" s="8">
        <v>0.86405985826828269</v>
      </c>
      <c r="AO32" s="8">
        <f t="shared" si="0"/>
        <v>0.93094838671102642</v>
      </c>
      <c r="AP32" s="8" t="s">
        <v>104</v>
      </c>
      <c r="AQ32" t="s">
        <v>105</v>
      </c>
      <c r="AR32" s="8">
        <v>1567.84</v>
      </c>
      <c r="AS32" s="8">
        <v>10199</v>
      </c>
      <c r="AT32" s="8">
        <v>43525</v>
      </c>
      <c r="AU32" s="8">
        <v>-95</v>
      </c>
      <c r="AW32" s="8">
        <v>43430</v>
      </c>
      <c r="AX32" s="8">
        <v>3006</v>
      </c>
      <c r="AY32" s="8">
        <v>58202.84</v>
      </c>
      <c r="AZ32" s="8">
        <v>4019</v>
      </c>
    </row>
    <row r="33" spans="1:52" x14ac:dyDescent="0.25">
      <c r="A33" s="8" t="s">
        <v>106</v>
      </c>
      <c r="B33" s="8" t="s">
        <v>107</v>
      </c>
      <c r="C33" s="8">
        <v>491.1</v>
      </c>
      <c r="D33" s="8">
        <v>18.32</v>
      </c>
      <c r="E33" s="8">
        <v>2826.26</v>
      </c>
      <c r="F33" s="8">
        <v>260.76</v>
      </c>
      <c r="G33" s="8">
        <v>375.51</v>
      </c>
      <c r="H33" s="8">
        <v>189.18</v>
      </c>
      <c r="I33" s="8">
        <v>1200.1500000000001</v>
      </c>
      <c r="J33" s="8">
        <v>890.48</v>
      </c>
      <c r="K33" s="8">
        <v>156.34</v>
      </c>
      <c r="L33" s="8">
        <v>192.79</v>
      </c>
      <c r="M33" s="8">
        <v>123.43</v>
      </c>
      <c r="N33" s="8">
        <v>108.55</v>
      </c>
      <c r="O33" s="8">
        <v>71.92</v>
      </c>
      <c r="P33" s="8">
        <v>1257.8800000000001</v>
      </c>
      <c r="Q33" s="8">
        <v>490.25</v>
      </c>
      <c r="R33" s="8">
        <v>178.89</v>
      </c>
      <c r="S33" s="8">
        <v>140.77000000000001</v>
      </c>
      <c r="T33" s="8">
        <v>520.66999999999996</v>
      </c>
      <c r="U33" s="8">
        <v>4713.84</v>
      </c>
      <c r="V33" s="8">
        <v>564.70000000000005</v>
      </c>
      <c r="W33" s="8">
        <v>237.58</v>
      </c>
      <c r="X33" s="8">
        <v>536.78</v>
      </c>
      <c r="Y33" s="8">
        <v>960.88</v>
      </c>
      <c r="Z33" s="8">
        <v>445.49</v>
      </c>
      <c r="AA33" s="8">
        <v>2983.42</v>
      </c>
      <c r="AB33" s="8">
        <v>136.91</v>
      </c>
      <c r="AC33" s="8">
        <v>753.36</v>
      </c>
      <c r="AD33" s="8">
        <v>346.99</v>
      </c>
      <c r="AE33" s="8">
        <v>2098.41</v>
      </c>
      <c r="AF33" s="8">
        <v>1302.22</v>
      </c>
      <c r="AG33" s="8">
        <v>1596</v>
      </c>
      <c r="AH33" s="8">
        <v>532.42999999999995</v>
      </c>
      <c r="AI33" s="8">
        <v>687.52</v>
      </c>
      <c r="AJ33" s="8">
        <v>374.84</v>
      </c>
      <c r="AK33" s="8">
        <v>737.94</v>
      </c>
      <c r="AL33" s="8">
        <v>235.03</v>
      </c>
      <c r="AM33" s="8">
        <v>28737.61</v>
      </c>
      <c r="AN33" s="8">
        <v>0.93210241935244698</v>
      </c>
      <c r="AO33" s="8">
        <f t="shared" si="0"/>
        <v>0.90726907571665316</v>
      </c>
      <c r="AP33" s="8" t="s">
        <v>106</v>
      </c>
      <c r="AQ33" t="s">
        <v>107</v>
      </c>
      <c r="AR33" s="8">
        <v>28737.61</v>
      </c>
      <c r="AS33" s="8">
        <v>3602</v>
      </c>
      <c r="AU33" s="8">
        <v>40</v>
      </c>
      <c r="AW33" s="8">
        <v>40</v>
      </c>
      <c r="AX33" s="8">
        <v>2420</v>
      </c>
      <c r="AY33" s="8">
        <v>34799.61</v>
      </c>
      <c r="AZ33" s="8">
        <v>3227</v>
      </c>
    </row>
    <row r="34" spans="1:52" x14ac:dyDescent="0.25">
      <c r="A34" s="8" t="s">
        <v>108</v>
      </c>
      <c r="B34" s="8" t="s">
        <v>109</v>
      </c>
      <c r="C34" s="8">
        <v>629.58000000000004</v>
      </c>
      <c r="D34" s="8">
        <v>203.04</v>
      </c>
      <c r="E34" s="8">
        <v>5266.05</v>
      </c>
      <c r="F34" s="8">
        <v>450.51</v>
      </c>
      <c r="G34" s="8">
        <v>1551.29</v>
      </c>
      <c r="H34" s="8">
        <v>1055.6199999999999</v>
      </c>
      <c r="I34" s="8">
        <v>1587.98</v>
      </c>
      <c r="J34" s="8">
        <v>771.01</v>
      </c>
      <c r="K34" s="8">
        <v>2867.87</v>
      </c>
      <c r="L34" s="8">
        <v>3788.67</v>
      </c>
      <c r="M34" s="8">
        <v>727.43</v>
      </c>
      <c r="N34" s="8">
        <v>895.88</v>
      </c>
      <c r="O34" s="8">
        <v>1318.34</v>
      </c>
      <c r="P34" s="8">
        <v>2657.91</v>
      </c>
      <c r="Q34" s="8">
        <v>1665.67</v>
      </c>
      <c r="R34" s="8">
        <v>2310.35</v>
      </c>
      <c r="S34" s="8">
        <v>3428.19</v>
      </c>
      <c r="T34" s="8">
        <v>12106.22</v>
      </c>
      <c r="U34" s="8">
        <v>21275.4</v>
      </c>
      <c r="V34" s="8">
        <v>8834.0499999999993</v>
      </c>
      <c r="W34" s="8">
        <v>2053.0500000000002</v>
      </c>
      <c r="X34" s="8">
        <v>1911.76</v>
      </c>
      <c r="Y34" s="8">
        <v>2984.86</v>
      </c>
      <c r="Z34" s="8">
        <v>2405.61</v>
      </c>
      <c r="AA34" s="8">
        <v>12983.74</v>
      </c>
      <c r="AB34" s="8">
        <v>4765.5600000000004</v>
      </c>
      <c r="AC34" s="8">
        <v>11431.36</v>
      </c>
      <c r="AD34" s="8">
        <v>5245.85</v>
      </c>
      <c r="AE34" s="8">
        <v>3178.93</v>
      </c>
      <c r="AF34" s="8">
        <v>19764.740000000002</v>
      </c>
      <c r="AG34" s="8">
        <v>8696</v>
      </c>
      <c r="AH34" s="8">
        <v>4102.58</v>
      </c>
      <c r="AI34" s="8">
        <v>3182.48</v>
      </c>
      <c r="AJ34" s="8">
        <v>1930.59</v>
      </c>
      <c r="AK34" s="8">
        <v>2341.54</v>
      </c>
      <c r="AL34" s="8">
        <v>2290.4899999999998</v>
      </c>
      <c r="AM34" s="8">
        <v>162660.18</v>
      </c>
      <c r="AN34" s="8">
        <v>0.95332447275039911</v>
      </c>
      <c r="AO34" s="8">
        <f t="shared" si="0"/>
        <v>0.90090230054042264</v>
      </c>
      <c r="AP34" s="8" t="s">
        <v>108</v>
      </c>
      <c r="AQ34" t="s">
        <v>109</v>
      </c>
      <c r="AR34" s="8">
        <v>162660.18</v>
      </c>
      <c r="AS34" s="8">
        <v>10210</v>
      </c>
      <c r="AX34" s="8">
        <v>20101</v>
      </c>
      <c r="AY34" s="8">
        <v>192971.18</v>
      </c>
      <c r="AZ34" s="8">
        <v>19123</v>
      </c>
    </row>
    <row r="35" spans="1:52" x14ac:dyDescent="0.25">
      <c r="A35" s="8" t="s">
        <v>127</v>
      </c>
      <c r="B35" s="8" t="s">
        <v>128</v>
      </c>
      <c r="E35" s="8">
        <v>51.78</v>
      </c>
      <c r="F35" s="8">
        <v>5.88</v>
      </c>
      <c r="G35" s="8">
        <v>17.72</v>
      </c>
      <c r="H35" s="8">
        <v>24.25</v>
      </c>
      <c r="I35" s="8">
        <v>28.46</v>
      </c>
      <c r="J35" s="8">
        <v>18.84</v>
      </c>
      <c r="K35" s="8">
        <v>31</v>
      </c>
      <c r="L35" s="8">
        <v>48.11</v>
      </c>
      <c r="M35" s="8">
        <v>11.57</v>
      </c>
      <c r="N35" s="8">
        <v>8.5299999999999994</v>
      </c>
      <c r="O35" s="8">
        <v>18.27</v>
      </c>
      <c r="P35" s="8">
        <v>43.92</v>
      </c>
      <c r="Q35" s="8">
        <v>26.45</v>
      </c>
      <c r="R35" s="8">
        <v>27.04</v>
      </c>
      <c r="S35" s="8">
        <v>24.34</v>
      </c>
      <c r="T35" s="8">
        <v>44.21</v>
      </c>
      <c r="U35" s="8">
        <v>919.24</v>
      </c>
      <c r="V35" s="8">
        <v>203.06</v>
      </c>
      <c r="W35" s="8">
        <v>306.77999999999997</v>
      </c>
      <c r="X35" s="8">
        <v>84.46</v>
      </c>
      <c r="Y35" s="8">
        <v>56.56</v>
      </c>
      <c r="Z35" s="8">
        <v>100.52</v>
      </c>
      <c r="AA35" s="8">
        <v>7</v>
      </c>
      <c r="AB35" s="8">
        <v>89.64</v>
      </c>
      <c r="AC35" s="8">
        <v>288.45</v>
      </c>
      <c r="AD35" s="8">
        <v>66.38</v>
      </c>
      <c r="AE35" s="8">
        <v>59.1</v>
      </c>
      <c r="AF35" s="8">
        <v>354.47</v>
      </c>
      <c r="AG35" s="8">
        <v>367</v>
      </c>
      <c r="AH35" s="8">
        <v>173.75</v>
      </c>
      <c r="AI35" s="8">
        <v>38.51</v>
      </c>
      <c r="AJ35" s="8">
        <v>102.08</v>
      </c>
      <c r="AK35" s="8">
        <v>2824.96</v>
      </c>
      <c r="AL35" s="8">
        <v>228.43</v>
      </c>
      <c r="AM35" s="8">
        <v>6700.76</v>
      </c>
    </row>
    <row r="36" spans="1:52" x14ac:dyDescent="0.25">
      <c r="A36" s="8" t="s">
        <v>129</v>
      </c>
      <c r="B36" s="8" t="s">
        <v>130</v>
      </c>
      <c r="C36" s="8">
        <v>70.64</v>
      </c>
      <c r="E36" s="8">
        <v>536.58000000000004</v>
      </c>
      <c r="F36" s="8">
        <v>37.99</v>
      </c>
      <c r="G36" s="8">
        <v>66.739999999999995</v>
      </c>
      <c r="H36" s="8">
        <v>220.82</v>
      </c>
      <c r="I36" s="8">
        <v>181.84</v>
      </c>
      <c r="J36" s="8">
        <v>49.13</v>
      </c>
      <c r="K36" s="8">
        <v>132.59</v>
      </c>
      <c r="L36" s="8">
        <v>128.54</v>
      </c>
      <c r="M36" s="8">
        <v>58.81</v>
      </c>
      <c r="N36" s="8">
        <v>71.81</v>
      </c>
      <c r="O36" s="8">
        <v>160.47999999999999</v>
      </c>
      <c r="P36" s="8">
        <v>643.02</v>
      </c>
      <c r="Q36" s="8">
        <v>366.89</v>
      </c>
      <c r="R36" s="8">
        <v>219.56</v>
      </c>
      <c r="S36" s="8">
        <v>122.28</v>
      </c>
      <c r="T36" s="8">
        <v>529.80999999999995</v>
      </c>
      <c r="U36" s="8">
        <v>1177.4100000000001</v>
      </c>
      <c r="V36" s="8">
        <v>508.58</v>
      </c>
      <c r="W36" s="8">
        <v>155.27000000000001</v>
      </c>
      <c r="X36" s="8">
        <v>282.68</v>
      </c>
      <c r="Y36" s="8">
        <v>291.26</v>
      </c>
      <c r="Z36" s="8">
        <v>136.18</v>
      </c>
      <c r="AA36" s="8">
        <v>641.22</v>
      </c>
      <c r="AB36" s="8">
        <v>84.5</v>
      </c>
      <c r="AC36" s="8">
        <v>359.65</v>
      </c>
      <c r="AD36" s="8">
        <v>117.19</v>
      </c>
      <c r="AE36" s="8">
        <v>252.56</v>
      </c>
      <c r="AF36" s="8">
        <v>788.02</v>
      </c>
      <c r="AG36" s="8">
        <v>110</v>
      </c>
      <c r="AH36" s="8">
        <v>28.38</v>
      </c>
      <c r="AI36" s="8">
        <v>67.400000000000006</v>
      </c>
      <c r="AJ36" s="8">
        <v>47.21</v>
      </c>
      <c r="AK36" s="8">
        <v>72.959999999999994</v>
      </c>
      <c r="AL36" s="8">
        <v>1900.4</v>
      </c>
      <c r="AM36" s="8">
        <v>10618.42</v>
      </c>
    </row>
    <row r="37" spans="1:52" x14ac:dyDescent="0.25">
      <c r="A37" s="8" t="s">
        <v>131</v>
      </c>
      <c r="B37" s="8" t="s">
        <v>132</v>
      </c>
      <c r="C37" s="8">
        <v>149.4</v>
      </c>
      <c r="D37" s="8">
        <v>20.47</v>
      </c>
      <c r="E37" s="8">
        <v>295.14999999999998</v>
      </c>
      <c r="F37" s="8">
        <v>43.55</v>
      </c>
      <c r="G37" s="8">
        <v>86.95</v>
      </c>
      <c r="H37" s="8">
        <v>137.54</v>
      </c>
      <c r="I37" s="8">
        <v>229.35</v>
      </c>
      <c r="J37" s="8">
        <v>107.28</v>
      </c>
      <c r="K37" s="8">
        <v>212.38</v>
      </c>
      <c r="L37" s="8">
        <v>217.01</v>
      </c>
      <c r="M37" s="8">
        <v>116.63</v>
      </c>
      <c r="N37" s="8">
        <v>93.88</v>
      </c>
      <c r="O37" s="8">
        <v>138.57</v>
      </c>
      <c r="P37" s="8">
        <v>502.23</v>
      </c>
      <c r="Q37" s="8">
        <v>220.53</v>
      </c>
      <c r="R37" s="8">
        <v>376.57</v>
      </c>
      <c r="S37" s="8">
        <v>71.349999999999994</v>
      </c>
      <c r="T37" s="8">
        <v>477.25</v>
      </c>
      <c r="U37" s="8">
        <v>1386.26</v>
      </c>
      <c r="V37" s="8">
        <v>1368.13</v>
      </c>
      <c r="W37" s="8">
        <v>132.01</v>
      </c>
      <c r="X37" s="8">
        <v>107.23</v>
      </c>
      <c r="Y37" s="8">
        <v>435.73</v>
      </c>
      <c r="Z37" s="8">
        <v>397.03</v>
      </c>
      <c r="AA37" s="8">
        <v>824.66</v>
      </c>
      <c r="AB37" s="8">
        <v>70.209999999999994</v>
      </c>
      <c r="AC37" s="8">
        <v>612.86</v>
      </c>
      <c r="AD37" s="8">
        <v>242.07</v>
      </c>
      <c r="AE37" s="8">
        <v>228.42</v>
      </c>
      <c r="AF37" s="8">
        <v>441.3</v>
      </c>
      <c r="AG37" s="8">
        <v>619</v>
      </c>
      <c r="AH37" s="8">
        <v>827.55</v>
      </c>
      <c r="AI37" s="8">
        <v>1509.14</v>
      </c>
      <c r="AJ37" s="8">
        <v>118.82</v>
      </c>
      <c r="AK37" s="8">
        <v>183.45</v>
      </c>
      <c r="AL37" s="8">
        <v>45.96</v>
      </c>
      <c r="AM37" s="8">
        <v>13045.93</v>
      </c>
    </row>
    <row r="38" spans="1:52" x14ac:dyDescent="0.25">
      <c r="A38" s="8" t="s">
        <v>133</v>
      </c>
      <c r="B38" s="8" t="s">
        <v>134</v>
      </c>
      <c r="D38" s="8">
        <v>0.52</v>
      </c>
      <c r="E38" s="8">
        <v>38.86</v>
      </c>
      <c r="F38" s="8">
        <v>5.03</v>
      </c>
      <c r="G38" s="8">
        <v>6.73</v>
      </c>
      <c r="H38" s="8">
        <v>20.75</v>
      </c>
      <c r="I38" s="8">
        <v>12.83</v>
      </c>
      <c r="J38" s="8">
        <v>2.67</v>
      </c>
      <c r="K38" s="8">
        <v>8.66</v>
      </c>
      <c r="L38" s="8">
        <v>22.44</v>
      </c>
      <c r="M38" s="8">
        <v>3.11</v>
      </c>
      <c r="N38" s="8">
        <v>3.45</v>
      </c>
      <c r="O38" s="8">
        <v>7.21</v>
      </c>
      <c r="P38" s="8">
        <v>20.32</v>
      </c>
      <c r="Q38" s="8">
        <v>9.66</v>
      </c>
      <c r="R38" s="8">
        <v>17.53</v>
      </c>
      <c r="S38" s="8">
        <v>7.54</v>
      </c>
      <c r="T38" s="8">
        <v>68.95</v>
      </c>
      <c r="U38" s="8">
        <v>72.98</v>
      </c>
      <c r="V38" s="8">
        <v>52.52</v>
      </c>
      <c r="W38" s="8">
        <v>68.34</v>
      </c>
      <c r="X38" s="8">
        <v>14.13</v>
      </c>
      <c r="Y38" s="8">
        <v>22.24</v>
      </c>
      <c r="Z38" s="8">
        <v>22.88</v>
      </c>
      <c r="AA38" s="8">
        <v>279.22000000000003</v>
      </c>
      <c r="AB38" s="8">
        <v>10.46</v>
      </c>
      <c r="AC38" s="8">
        <v>26.99</v>
      </c>
      <c r="AD38" s="8">
        <v>40.08</v>
      </c>
      <c r="AE38" s="8">
        <v>19.66</v>
      </c>
      <c r="AF38" s="8">
        <v>111.65</v>
      </c>
      <c r="AG38" s="8">
        <v>262</v>
      </c>
      <c r="AH38" s="8">
        <v>9.49</v>
      </c>
      <c r="AI38" s="8">
        <v>1642.57</v>
      </c>
      <c r="AJ38" s="8">
        <v>139.47</v>
      </c>
      <c r="AK38" s="8">
        <v>19.61</v>
      </c>
      <c r="AL38" s="8">
        <v>3.29</v>
      </c>
      <c r="AM38" s="8">
        <v>3073.84</v>
      </c>
    </row>
    <row r="39" spans="1:52" x14ac:dyDescent="0.25">
      <c r="A39" s="8" t="s">
        <v>135</v>
      </c>
      <c r="B39" s="8" t="s">
        <v>136</v>
      </c>
      <c r="C39" s="8">
        <v>46686.78</v>
      </c>
      <c r="D39" s="8">
        <v>3079.61</v>
      </c>
      <c r="E39" s="8">
        <v>102155.69</v>
      </c>
      <c r="F39" s="8">
        <v>11203.56</v>
      </c>
      <c r="G39" s="8">
        <v>26627.85</v>
      </c>
      <c r="H39" s="8">
        <v>45127.87</v>
      </c>
      <c r="I39" s="8">
        <v>46679.49</v>
      </c>
      <c r="J39" s="8">
        <v>13717.87</v>
      </c>
      <c r="K39" s="8">
        <v>34279.33</v>
      </c>
      <c r="L39" s="8">
        <v>58277.85</v>
      </c>
      <c r="M39" s="8">
        <v>14604.29</v>
      </c>
      <c r="N39" s="8">
        <v>14787.83</v>
      </c>
      <c r="O39" s="8">
        <v>22249.18</v>
      </c>
      <c r="P39" s="8">
        <v>81411.64</v>
      </c>
      <c r="Q39" s="8">
        <v>36228.800000000003</v>
      </c>
      <c r="R39" s="8">
        <v>76697.41</v>
      </c>
      <c r="S39" s="8">
        <v>22900.52</v>
      </c>
      <c r="T39" s="8">
        <v>155722.06</v>
      </c>
      <c r="U39" s="8">
        <v>178048.22</v>
      </c>
      <c r="V39" s="8">
        <v>89753.88</v>
      </c>
      <c r="W39" s="8">
        <v>41652.69</v>
      </c>
      <c r="X39" s="8">
        <v>27712.21</v>
      </c>
      <c r="Y39" s="8">
        <v>36610.69</v>
      </c>
      <c r="Z39" s="8">
        <v>25124.78</v>
      </c>
      <c r="AA39" s="8">
        <v>118735.01</v>
      </c>
      <c r="AB39" s="8">
        <v>51243.12</v>
      </c>
      <c r="AC39" s="8">
        <v>99340.37</v>
      </c>
      <c r="AD39" s="8">
        <v>24972.14</v>
      </c>
      <c r="AE39" s="8">
        <v>14431.7</v>
      </c>
      <c r="AF39" s="8">
        <v>67524.03</v>
      </c>
      <c r="AG39" s="8">
        <v>53062</v>
      </c>
      <c r="AH39" s="8">
        <v>20785</v>
      </c>
      <c r="AI39" s="8">
        <v>33532.04</v>
      </c>
      <c r="AJ39" s="8">
        <v>11850.09</v>
      </c>
      <c r="AK39" s="8">
        <v>21100.799999999999</v>
      </c>
      <c r="AL39" s="8">
        <v>13934.97</v>
      </c>
      <c r="AM39" s="8">
        <v>1741851.36</v>
      </c>
      <c r="AO39" s="8" t="s">
        <v>110</v>
      </c>
    </row>
    <row r="40" spans="1:52" x14ac:dyDescent="0.25">
      <c r="A40" s="8" t="s">
        <v>149</v>
      </c>
    </row>
    <row r="41" spans="1:52" x14ac:dyDescent="0.25">
      <c r="A41" s="8" t="s">
        <v>155</v>
      </c>
    </row>
    <row r="43" spans="1:52" x14ac:dyDescent="0.25">
      <c r="A43" s="8" t="s">
        <v>13</v>
      </c>
      <c r="B43" s="8" t="s">
        <v>13</v>
      </c>
      <c r="C43" s="8" t="s">
        <v>14</v>
      </c>
      <c r="D43" s="8" t="s">
        <v>15</v>
      </c>
      <c r="E43" s="8" t="s">
        <v>16</v>
      </c>
      <c r="F43" s="8" t="s">
        <v>17</v>
      </c>
      <c r="G43" s="8" t="s">
        <v>18</v>
      </c>
      <c r="H43" s="8" t="s">
        <v>19</v>
      </c>
      <c r="I43" s="8" t="s">
        <v>20</v>
      </c>
      <c r="J43" s="8" t="s">
        <v>21</v>
      </c>
      <c r="K43" s="8" t="s">
        <v>22</v>
      </c>
      <c r="L43" s="8" t="s">
        <v>23</v>
      </c>
      <c r="M43" s="8" t="s">
        <v>24</v>
      </c>
      <c r="N43" s="8" t="s">
        <v>25</v>
      </c>
      <c r="O43" s="8" t="s">
        <v>26</v>
      </c>
      <c r="P43" s="8" t="s">
        <v>27</v>
      </c>
      <c r="Q43" s="8" t="s">
        <v>28</v>
      </c>
      <c r="R43" s="8" t="s">
        <v>29</v>
      </c>
      <c r="S43" s="8" t="s">
        <v>30</v>
      </c>
      <c r="T43" s="8" t="s">
        <v>31</v>
      </c>
      <c r="U43" s="8" t="s">
        <v>32</v>
      </c>
      <c r="V43" s="8" t="s">
        <v>33</v>
      </c>
      <c r="W43" s="8" t="s">
        <v>34</v>
      </c>
      <c r="X43" s="8" t="s">
        <v>35</v>
      </c>
      <c r="Y43" s="8" t="s">
        <v>36</v>
      </c>
      <c r="Z43" s="8" t="s">
        <v>37</v>
      </c>
      <c r="AA43" s="8" t="s">
        <v>38</v>
      </c>
      <c r="AB43" s="8" t="s">
        <v>39</v>
      </c>
      <c r="AC43" s="8" t="s">
        <v>40</v>
      </c>
      <c r="AD43" s="8" t="s">
        <v>41</v>
      </c>
      <c r="AE43" s="8" t="s">
        <v>42</v>
      </c>
      <c r="AF43" s="8" t="s">
        <v>43</v>
      </c>
      <c r="AG43" s="8" t="s">
        <v>44</v>
      </c>
      <c r="AH43" s="8" t="s">
        <v>45</v>
      </c>
      <c r="AI43" s="8" t="s">
        <v>46</v>
      </c>
      <c r="AJ43" s="8" t="s">
        <v>47</v>
      </c>
      <c r="AK43" s="8" t="s">
        <v>48</v>
      </c>
      <c r="AL43" s="8" t="s">
        <v>49</v>
      </c>
      <c r="AM43" s="8" t="s">
        <v>126</v>
      </c>
    </row>
    <row r="44" spans="1:52" x14ac:dyDescent="0.25">
      <c r="A44" s="8" t="s">
        <v>111</v>
      </c>
      <c r="B44" s="8" t="s">
        <v>112</v>
      </c>
      <c r="C44" s="8">
        <v>46686.78</v>
      </c>
      <c r="D44" s="8">
        <v>3079.61</v>
      </c>
      <c r="E44" s="8">
        <v>102155.69</v>
      </c>
      <c r="F44" s="8">
        <v>11203.56</v>
      </c>
      <c r="G44" s="8">
        <v>26627.85</v>
      </c>
      <c r="H44" s="8">
        <v>45127.87</v>
      </c>
      <c r="I44" s="8">
        <v>46679.49</v>
      </c>
      <c r="J44" s="8">
        <v>13717.87</v>
      </c>
      <c r="K44" s="8">
        <v>34279.33</v>
      </c>
      <c r="L44" s="8">
        <v>58277.85</v>
      </c>
      <c r="M44" s="8">
        <v>14604.29</v>
      </c>
      <c r="N44" s="8">
        <v>14787.83</v>
      </c>
      <c r="O44" s="8">
        <v>22249.18</v>
      </c>
      <c r="P44" s="8">
        <v>81411.64</v>
      </c>
      <c r="Q44" s="8">
        <v>36228.800000000003</v>
      </c>
      <c r="R44" s="8">
        <v>76697.41</v>
      </c>
      <c r="S44" s="8">
        <v>22900.52</v>
      </c>
      <c r="T44" s="8">
        <v>155722.06</v>
      </c>
      <c r="U44" s="8">
        <v>178048.22</v>
      </c>
      <c r="V44" s="8">
        <v>89753.88</v>
      </c>
      <c r="W44" s="8">
        <v>41652.69</v>
      </c>
      <c r="X44" s="8">
        <v>27712.21</v>
      </c>
      <c r="Y44" s="8">
        <v>36610.69</v>
      </c>
      <c r="Z44" s="8">
        <v>25124.78</v>
      </c>
      <c r="AA44" s="8">
        <v>118735.01</v>
      </c>
      <c r="AB44" s="8">
        <v>51243.12</v>
      </c>
      <c r="AC44" s="8">
        <v>99340.37</v>
      </c>
      <c r="AD44" s="8">
        <v>24972.14</v>
      </c>
      <c r="AE44" s="8">
        <v>14431.7</v>
      </c>
      <c r="AF44" s="8">
        <v>67524.03</v>
      </c>
      <c r="AG44" s="8">
        <v>53062</v>
      </c>
      <c r="AH44" s="8">
        <v>20785</v>
      </c>
      <c r="AI44" s="8">
        <v>33532.04</v>
      </c>
      <c r="AJ44" s="8">
        <v>11850.09</v>
      </c>
      <c r="AK44" s="8">
        <v>21100.799999999999</v>
      </c>
      <c r="AL44" s="8">
        <v>13934.97</v>
      </c>
      <c r="AM44" s="8">
        <v>1741851.36</v>
      </c>
    </row>
    <row r="45" spans="1:52" x14ac:dyDescent="0.25">
      <c r="A45" s="8" t="s">
        <v>113</v>
      </c>
      <c r="B45" s="8" t="s">
        <v>114</v>
      </c>
      <c r="C45" s="8">
        <v>32092.22</v>
      </c>
      <c r="D45" s="8">
        <v>2297.39</v>
      </c>
      <c r="E45" s="8">
        <v>39079.31</v>
      </c>
      <c r="F45" s="8">
        <v>4636.4399999999996</v>
      </c>
      <c r="G45" s="8">
        <v>11023.15</v>
      </c>
      <c r="H45" s="8">
        <v>1593.13</v>
      </c>
      <c r="I45" s="8">
        <v>13980.51</v>
      </c>
      <c r="J45" s="8">
        <v>11865.13</v>
      </c>
      <c r="K45" s="8">
        <v>17447.669999999998</v>
      </c>
      <c r="L45" s="8">
        <v>25462.15</v>
      </c>
      <c r="M45" s="8">
        <v>11213.71</v>
      </c>
      <c r="N45" s="8">
        <v>6494.17</v>
      </c>
      <c r="O45" s="8">
        <v>11245.82</v>
      </c>
      <c r="P45" s="8">
        <v>21693.360000000001</v>
      </c>
      <c r="Q45" s="8">
        <v>26885.200000000001</v>
      </c>
      <c r="R45" s="8">
        <v>25524.59</v>
      </c>
      <c r="S45" s="8">
        <v>13338.48</v>
      </c>
      <c r="T45" s="8">
        <v>109246.94</v>
      </c>
      <c r="U45" s="8">
        <v>187338.17</v>
      </c>
      <c r="V45" s="8">
        <v>85686.12</v>
      </c>
      <c r="W45" s="8">
        <v>49366.31</v>
      </c>
      <c r="X45" s="8">
        <v>21960.79</v>
      </c>
      <c r="Y45" s="8">
        <v>29736.31</v>
      </c>
      <c r="Z45" s="8">
        <v>41321.22</v>
      </c>
      <c r="AA45" s="8">
        <v>81795.990000000005</v>
      </c>
      <c r="AB45" s="8">
        <v>230482.88</v>
      </c>
      <c r="AC45" s="8">
        <v>86651.63</v>
      </c>
      <c r="AD45" s="8">
        <v>30179.86</v>
      </c>
      <c r="AE45" s="8">
        <v>14453.3</v>
      </c>
      <c r="AF45" s="8">
        <v>96426.97</v>
      </c>
      <c r="AG45" s="8">
        <v>147173</v>
      </c>
      <c r="AH45" s="8">
        <v>97706</v>
      </c>
      <c r="AI45" s="8">
        <v>104138.96</v>
      </c>
      <c r="AJ45" s="8">
        <v>56683.91</v>
      </c>
      <c r="AK45" s="8">
        <v>23514.2</v>
      </c>
      <c r="AL45" s="8">
        <v>27257.03</v>
      </c>
      <c r="AM45" s="8">
        <v>1800982.03</v>
      </c>
      <c r="AO45" s="8">
        <v>7065</v>
      </c>
    </row>
    <row r="46" spans="1:52" x14ac:dyDescent="0.25">
      <c r="A46" s="8" t="s">
        <v>115</v>
      </c>
      <c r="B46" s="8" t="s">
        <v>116</v>
      </c>
      <c r="C46" s="8">
        <v>78779</v>
      </c>
      <c r="D46" s="8">
        <v>5377</v>
      </c>
      <c r="E46" s="8">
        <v>141235</v>
      </c>
      <c r="F46" s="8">
        <v>15840</v>
      </c>
      <c r="G46" s="8">
        <v>37651</v>
      </c>
      <c r="H46" s="8">
        <v>46721</v>
      </c>
      <c r="I46" s="8">
        <v>60660</v>
      </c>
      <c r="J46" s="8">
        <v>25583</v>
      </c>
      <c r="K46" s="8">
        <v>51727</v>
      </c>
      <c r="L46" s="8">
        <v>83740</v>
      </c>
      <c r="M46" s="8">
        <v>25818</v>
      </c>
      <c r="N46" s="8">
        <v>21282</v>
      </c>
      <c r="O46" s="8">
        <v>33495</v>
      </c>
      <c r="P46" s="8">
        <v>103105</v>
      </c>
      <c r="Q46" s="8">
        <v>63114</v>
      </c>
      <c r="R46" s="8">
        <v>102222</v>
      </c>
      <c r="S46" s="8">
        <v>36239</v>
      </c>
      <c r="T46" s="8">
        <v>264969</v>
      </c>
      <c r="U46" s="8">
        <v>365386.39</v>
      </c>
      <c r="V46" s="8">
        <v>175440</v>
      </c>
      <c r="W46" s="8">
        <v>91019</v>
      </c>
      <c r="X46" s="8">
        <v>49673</v>
      </c>
      <c r="Y46" s="8">
        <v>66347</v>
      </c>
      <c r="Z46" s="8">
        <v>66446</v>
      </c>
      <c r="AA46" s="8">
        <v>200531</v>
      </c>
      <c r="AB46" s="8">
        <v>281726</v>
      </c>
      <c r="AC46" s="8">
        <v>185992</v>
      </c>
      <c r="AD46" s="8">
        <v>55152</v>
      </c>
      <c r="AE46" s="8">
        <v>28885</v>
      </c>
      <c r="AF46" s="8">
        <v>163951</v>
      </c>
      <c r="AG46" s="8">
        <v>200235</v>
      </c>
      <c r="AH46" s="8">
        <v>118491</v>
      </c>
      <c r="AI46" s="8">
        <v>137671</v>
      </c>
      <c r="AJ46" s="8">
        <v>68534</v>
      </c>
      <c r="AK46" s="8">
        <v>44615</v>
      </c>
      <c r="AL46" s="8">
        <v>41192</v>
      </c>
      <c r="AM46" s="8">
        <v>3542833.39</v>
      </c>
      <c r="AO46" s="8">
        <v>7065</v>
      </c>
    </row>
  </sheetData>
  <phoneticPr fontId="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workbookViewId="0">
      <pane xSplit="2" ySplit="4" topLeftCell="AO5" activePane="bottomRight" state="frozen"/>
      <selection pane="topRight" activeCell="C1" sqref="C1"/>
      <selection pane="bottomLeft" activeCell="A5" sqref="A5"/>
      <selection pane="bottomRight" activeCell="AP4" sqref="AP4:AZ34"/>
    </sheetView>
  </sheetViews>
  <sheetFormatPr baseColWidth="10" defaultColWidth="11.44140625" defaultRowHeight="13.2" x14ac:dyDescent="0.25"/>
  <cols>
    <col min="1" max="1" width="11.44140625" style="8"/>
    <col min="2" max="2" width="21.109375" style="8" customWidth="1"/>
    <col min="3" max="42" width="11.44140625" style="8"/>
    <col min="43" max="43" width="11.5546875" customWidth="1"/>
    <col min="44" max="16384" width="11.44140625" style="8"/>
  </cols>
  <sheetData>
    <row r="1" spans="1:52" x14ac:dyDescent="0.25">
      <c r="A1" s="8" t="s">
        <v>141</v>
      </c>
      <c r="AP1" s="8" t="s">
        <v>156</v>
      </c>
    </row>
    <row r="2" spans="1:52" x14ac:dyDescent="0.25">
      <c r="A2" s="8" t="s">
        <v>166</v>
      </c>
      <c r="AP2" s="8" t="s">
        <v>165</v>
      </c>
    </row>
    <row r="4" spans="1:52" x14ac:dyDescent="0.25">
      <c r="A4" s="8" t="s">
        <v>13</v>
      </c>
      <c r="B4" s="8" t="s">
        <v>13</v>
      </c>
      <c r="C4" s="8" t="s">
        <v>14</v>
      </c>
      <c r="D4" s="8" t="s">
        <v>15</v>
      </c>
      <c r="E4" s="8" t="s">
        <v>16</v>
      </c>
      <c r="F4" s="8" t="s">
        <v>17</v>
      </c>
      <c r="G4" s="8" t="s">
        <v>18</v>
      </c>
      <c r="H4" s="8" t="s">
        <v>19</v>
      </c>
      <c r="I4" s="8" t="s">
        <v>20</v>
      </c>
      <c r="J4" s="8" t="s">
        <v>21</v>
      </c>
      <c r="K4" s="8" t="s">
        <v>22</v>
      </c>
      <c r="L4" s="8" t="s">
        <v>23</v>
      </c>
      <c r="M4" s="8" t="s">
        <v>24</v>
      </c>
      <c r="N4" s="8" t="s">
        <v>25</v>
      </c>
      <c r="O4" s="8" t="s">
        <v>26</v>
      </c>
      <c r="P4" s="8" t="s">
        <v>27</v>
      </c>
      <c r="Q4" s="8" t="s">
        <v>28</v>
      </c>
      <c r="R4" s="8" t="s">
        <v>29</v>
      </c>
      <c r="S4" s="8" t="s">
        <v>30</v>
      </c>
      <c r="T4" s="8" t="s">
        <v>31</v>
      </c>
      <c r="U4" s="8" t="s">
        <v>32</v>
      </c>
      <c r="V4" s="8" t="s">
        <v>33</v>
      </c>
      <c r="W4" s="8" t="s">
        <v>34</v>
      </c>
      <c r="X4" s="8" t="s">
        <v>35</v>
      </c>
      <c r="Y4" s="8" t="s">
        <v>36</v>
      </c>
      <c r="Z4" s="8" t="s">
        <v>37</v>
      </c>
      <c r="AA4" s="8" t="s">
        <v>38</v>
      </c>
      <c r="AB4" s="8" t="s">
        <v>39</v>
      </c>
      <c r="AC4" s="8" t="s">
        <v>40</v>
      </c>
      <c r="AD4" s="8" t="s">
        <v>41</v>
      </c>
      <c r="AE4" s="8" t="s">
        <v>42</v>
      </c>
      <c r="AF4" s="8" t="s">
        <v>43</v>
      </c>
      <c r="AG4" s="8" t="s">
        <v>44</v>
      </c>
      <c r="AH4" s="8" t="s">
        <v>45</v>
      </c>
      <c r="AI4" s="8" t="s">
        <v>46</v>
      </c>
      <c r="AJ4" s="8" t="s">
        <v>47</v>
      </c>
      <c r="AK4" s="8" t="s">
        <v>48</v>
      </c>
      <c r="AL4" s="8" t="s">
        <v>49</v>
      </c>
      <c r="AM4" s="8" t="s">
        <v>126</v>
      </c>
      <c r="AP4" s="8" t="s">
        <v>13</v>
      </c>
      <c r="AQ4" t="s">
        <v>13</v>
      </c>
      <c r="AR4" s="8" t="s">
        <v>111</v>
      </c>
      <c r="AS4" s="8" t="s">
        <v>118</v>
      </c>
      <c r="AT4" s="8" t="s">
        <v>119</v>
      </c>
      <c r="AU4" s="8" t="s">
        <v>120</v>
      </c>
      <c r="AV4" s="8" t="s">
        <v>121</v>
      </c>
      <c r="AW4" s="8" t="s">
        <v>122</v>
      </c>
      <c r="AX4" s="8" t="s">
        <v>123</v>
      </c>
      <c r="AY4" s="8" t="s">
        <v>124</v>
      </c>
      <c r="AZ4" s="8" t="s">
        <v>164</v>
      </c>
    </row>
    <row r="5" spans="1:52" x14ac:dyDescent="0.25">
      <c r="A5" s="35" t="s">
        <v>277</v>
      </c>
      <c r="B5" s="36" t="s">
        <v>278</v>
      </c>
      <c r="C5" s="34">
        <v>17547.401999999998</v>
      </c>
      <c r="D5" s="34">
        <v>0</v>
      </c>
      <c r="E5" s="34">
        <v>36257.362000000001</v>
      </c>
      <c r="F5" s="34">
        <v>214.18100000000001</v>
      </c>
      <c r="G5" s="34">
        <v>1974.8240000000001</v>
      </c>
      <c r="H5" s="34">
        <v>0</v>
      </c>
      <c r="I5" s="34">
        <v>65.567999999999998</v>
      </c>
      <c r="J5" s="34">
        <v>0</v>
      </c>
      <c r="K5" s="34">
        <v>177</v>
      </c>
      <c r="L5" s="34">
        <v>0</v>
      </c>
      <c r="M5" s="34">
        <v>0</v>
      </c>
      <c r="N5" s="34">
        <v>0</v>
      </c>
      <c r="O5" s="34">
        <v>0.432</v>
      </c>
      <c r="P5" s="34">
        <v>0</v>
      </c>
      <c r="Q5" s="34">
        <v>0</v>
      </c>
      <c r="R5" s="34">
        <v>23.907</v>
      </c>
      <c r="S5" s="34">
        <v>3.734</v>
      </c>
      <c r="T5" s="34">
        <v>254.54499999999999</v>
      </c>
      <c r="U5" s="34">
        <v>0.496</v>
      </c>
      <c r="V5" s="34">
        <v>0</v>
      </c>
      <c r="W5" s="34">
        <v>2361.4740000000002</v>
      </c>
      <c r="X5" s="34">
        <v>10.103999999999999</v>
      </c>
      <c r="Y5" s="34">
        <v>0.90100000000000002</v>
      </c>
      <c r="Z5" s="34">
        <v>0</v>
      </c>
      <c r="AA5" s="34">
        <v>2</v>
      </c>
      <c r="AB5" s="34">
        <v>0</v>
      </c>
      <c r="AC5" s="34">
        <v>0</v>
      </c>
      <c r="AD5" s="34">
        <v>1.5189999999999999</v>
      </c>
      <c r="AE5" s="34">
        <v>0</v>
      </c>
      <c r="AF5" s="34">
        <v>37.667000000000002</v>
      </c>
      <c r="AG5" s="34">
        <v>121</v>
      </c>
      <c r="AH5" s="34">
        <v>30</v>
      </c>
      <c r="AI5" s="34">
        <v>1</v>
      </c>
      <c r="AJ5" s="34">
        <v>8</v>
      </c>
      <c r="AK5" s="34">
        <v>51.23</v>
      </c>
      <c r="AL5" s="34">
        <v>22.882999999999999</v>
      </c>
      <c r="AM5" s="14">
        <v>59167.228999999992</v>
      </c>
      <c r="AP5" s="36" t="s">
        <v>278</v>
      </c>
      <c r="AR5" s="14">
        <v>59167.228999999992</v>
      </c>
      <c r="AS5" s="39">
        <v>35481</v>
      </c>
      <c r="AT5" s="41">
        <v>1321</v>
      </c>
      <c r="AU5" s="43">
        <v>1217</v>
      </c>
      <c r="AV5" s="15">
        <v>0</v>
      </c>
      <c r="AW5" s="15">
        <v>2538</v>
      </c>
      <c r="AX5" s="43">
        <v>14978</v>
      </c>
      <c r="AY5" s="14">
        <v>112164.22899999999</v>
      </c>
      <c r="AZ5" s="45">
        <v>14254</v>
      </c>
    </row>
    <row r="6" spans="1:52" x14ac:dyDescent="0.25">
      <c r="A6" s="35" t="s">
        <v>279</v>
      </c>
      <c r="B6" s="36" t="s">
        <v>280</v>
      </c>
      <c r="C6" s="34">
        <v>289.565</v>
      </c>
      <c r="D6" s="34">
        <v>108.285</v>
      </c>
      <c r="E6" s="34">
        <v>643.24599999999998</v>
      </c>
      <c r="F6" s="34">
        <v>28.488</v>
      </c>
      <c r="G6" s="34">
        <v>119.175</v>
      </c>
      <c r="H6" s="34">
        <v>16602.296999999999</v>
      </c>
      <c r="I6" s="34">
        <v>1786.402</v>
      </c>
      <c r="J6" s="34">
        <v>25.838000000000001</v>
      </c>
      <c r="K6" s="34">
        <v>1004.11</v>
      </c>
      <c r="L6" s="34">
        <v>1649.268</v>
      </c>
      <c r="M6" s="34">
        <v>17.48</v>
      </c>
      <c r="N6" s="34">
        <v>18.52</v>
      </c>
      <c r="O6" s="34">
        <v>22.497</v>
      </c>
      <c r="P6" s="34">
        <v>65.278000000000006</v>
      </c>
      <c r="Q6" s="34">
        <v>66.016999999999996</v>
      </c>
      <c r="R6" s="34">
        <v>9226.3089999999993</v>
      </c>
      <c r="S6" s="34">
        <v>31.14</v>
      </c>
      <c r="T6" s="34">
        <v>1430.0250000000001</v>
      </c>
      <c r="U6" s="34">
        <v>50.859000000000002</v>
      </c>
      <c r="V6" s="34">
        <v>14.358000000000001</v>
      </c>
      <c r="W6" s="34">
        <v>138.06</v>
      </c>
      <c r="X6" s="34">
        <v>2.6459999999999999</v>
      </c>
      <c r="Y6" s="34">
        <v>10.679</v>
      </c>
      <c r="Z6" s="34">
        <v>5.117</v>
      </c>
      <c r="AA6" s="34">
        <v>11</v>
      </c>
      <c r="AB6" s="34">
        <v>0.84299999999999997</v>
      </c>
      <c r="AC6" s="34">
        <v>16.591000000000001</v>
      </c>
      <c r="AD6" s="34">
        <v>25.3</v>
      </c>
      <c r="AE6" s="34">
        <v>4.0709999999999997</v>
      </c>
      <c r="AF6" s="34">
        <v>60.9</v>
      </c>
      <c r="AG6" s="34">
        <v>153</v>
      </c>
      <c r="AH6" s="34">
        <v>17.989000000000001</v>
      </c>
      <c r="AI6" s="34">
        <v>29.574999999999999</v>
      </c>
      <c r="AJ6" s="34">
        <v>5.0970000000000004</v>
      </c>
      <c r="AK6" s="34">
        <v>9.3260000000000005</v>
      </c>
      <c r="AL6" s="34">
        <v>23.029</v>
      </c>
      <c r="AM6" s="14">
        <v>33712.379999999997</v>
      </c>
      <c r="AP6" s="36" t="s">
        <v>280</v>
      </c>
      <c r="AR6" s="14">
        <v>33712.379999999997</v>
      </c>
      <c r="AS6" s="40">
        <v>21</v>
      </c>
      <c r="AT6" s="42">
        <v>0</v>
      </c>
      <c r="AU6" s="44">
        <v>-91</v>
      </c>
      <c r="AV6" s="15">
        <v>0</v>
      </c>
      <c r="AW6" s="15">
        <v>-91</v>
      </c>
      <c r="AX6" s="44">
        <v>2243</v>
      </c>
      <c r="AY6" s="14">
        <v>35885.379999999997</v>
      </c>
      <c r="AZ6" s="46">
        <v>27969</v>
      </c>
    </row>
    <row r="7" spans="1:52" x14ac:dyDescent="0.25">
      <c r="A7" s="35" t="s">
        <v>281</v>
      </c>
      <c r="B7" s="36" t="s">
        <v>282</v>
      </c>
      <c r="C7" s="34">
        <v>7805.8919999999998</v>
      </c>
      <c r="D7" s="34">
        <v>37.125</v>
      </c>
      <c r="E7" s="34">
        <v>33656.415999999997</v>
      </c>
      <c r="F7" s="34">
        <v>327.54000000000002</v>
      </c>
      <c r="G7" s="34">
        <v>183.215</v>
      </c>
      <c r="H7" s="34">
        <v>82.94</v>
      </c>
      <c r="I7" s="34">
        <v>2555.4110000000001</v>
      </c>
      <c r="J7" s="34">
        <v>396.02100000000002</v>
      </c>
      <c r="K7" s="34">
        <v>137.29</v>
      </c>
      <c r="L7" s="34">
        <v>199.14599999999999</v>
      </c>
      <c r="M7" s="34">
        <v>52.445999999999998</v>
      </c>
      <c r="N7" s="34">
        <v>44.509</v>
      </c>
      <c r="O7" s="34">
        <v>77.144000000000005</v>
      </c>
      <c r="P7" s="34">
        <v>145.881</v>
      </c>
      <c r="Q7" s="34">
        <v>221.38399999999999</v>
      </c>
      <c r="R7" s="34">
        <v>52.301000000000002</v>
      </c>
      <c r="S7" s="34">
        <v>151.07300000000001</v>
      </c>
      <c r="T7" s="34">
        <v>465.81700000000001</v>
      </c>
      <c r="U7" s="34">
        <v>2945.808</v>
      </c>
      <c r="V7" s="34">
        <v>788.59299999999996</v>
      </c>
      <c r="W7" s="34">
        <v>28434.11</v>
      </c>
      <c r="X7" s="34">
        <v>576.82299999999998</v>
      </c>
      <c r="Y7" s="34">
        <v>322.99700000000001</v>
      </c>
      <c r="Z7" s="34">
        <v>297.78500000000003</v>
      </c>
      <c r="AA7" s="34">
        <v>102.999</v>
      </c>
      <c r="AB7" s="34">
        <v>145.53700000000001</v>
      </c>
      <c r="AC7" s="34">
        <v>1129.2819999999999</v>
      </c>
      <c r="AD7" s="34">
        <v>786.13900000000001</v>
      </c>
      <c r="AE7" s="34">
        <v>440.66</v>
      </c>
      <c r="AF7" s="34">
        <v>1431.384</v>
      </c>
      <c r="AG7" s="34">
        <v>789</v>
      </c>
      <c r="AH7" s="34">
        <v>3706.0740000000001</v>
      </c>
      <c r="AI7" s="34">
        <v>3107.4589999999998</v>
      </c>
      <c r="AJ7" s="34">
        <v>837.95500000000004</v>
      </c>
      <c r="AK7" s="34">
        <v>1904.6559999999999</v>
      </c>
      <c r="AL7" s="34">
        <v>343.84199999999998</v>
      </c>
      <c r="AM7" s="14">
        <v>94682.654000000024</v>
      </c>
      <c r="AP7" s="36" t="s">
        <v>282</v>
      </c>
      <c r="AR7" s="14">
        <v>94682.654000000024</v>
      </c>
      <c r="AS7" s="40">
        <v>176457</v>
      </c>
      <c r="AT7" s="42">
        <v>0</v>
      </c>
      <c r="AU7" s="44">
        <v>1421</v>
      </c>
      <c r="AV7" s="15">
        <v>0</v>
      </c>
      <c r="AW7" s="15">
        <v>1421</v>
      </c>
      <c r="AX7" s="44">
        <v>45024</v>
      </c>
      <c r="AY7" s="14">
        <v>317584.65400000004</v>
      </c>
      <c r="AZ7" s="46">
        <v>39700</v>
      </c>
    </row>
    <row r="8" spans="1:52" x14ac:dyDescent="0.25">
      <c r="A8" s="35" t="s">
        <v>283</v>
      </c>
      <c r="B8" s="36" t="s">
        <v>284</v>
      </c>
      <c r="C8" s="34">
        <v>195.88</v>
      </c>
      <c r="D8" s="34">
        <v>5.5979999999999999</v>
      </c>
      <c r="E8" s="34">
        <v>627.37900000000002</v>
      </c>
      <c r="F8" s="34">
        <v>5856.5479999999998</v>
      </c>
      <c r="G8" s="34">
        <v>1154.0519999999999</v>
      </c>
      <c r="H8" s="34">
        <v>62.326999999999998</v>
      </c>
      <c r="I8" s="34">
        <v>317.60000000000002</v>
      </c>
      <c r="J8" s="34">
        <v>118.52500000000001</v>
      </c>
      <c r="K8" s="34">
        <v>319.98200000000003</v>
      </c>
      <c r="L8" s="34">
        <v>196.125</v>
      </c>
      <c r="M8" s="34">
        <v>171.33699999999999</v>
      </c>
      <c r="N8" s="34">
        <v>95.974999999999994</v>
      </c>
      <c r="O8" s="34">
        <v>229.09899999999999</v>
      </c>
      <c r="P8" s="34">
        <v>1177.7070000000001</v>
      </c>
      <c r="Q8" s="34">
        <v>936.91099999999994</v>
      </c>
      <c r="R8" s="34">
        <v>36.847000000000001</v>
      </c>
      <c r="S8" s="34">
        <v>107.694</v>
      </c>
      <c r="T8" s="34">
        <v>994.43700000000001</v>
      </c>
      <c r="U8" s="34">
        <v>2824.2339999999999</v>
      </c>
      <c r="V8" s="34">
        <v>355.69900000000001</v>
      </c>
      <c r="W8" s="34">
        <v>528.06299999999999</v>
      </c>
      <c r="X8" s="34">
        <v>1093.2270000000001</v>
      </c>
      <c r="Y8" s="34">
        <v>211.887</v>
      </c>
      <c r="Z8" s="34">
        <v>25.257000000000001</v>
      </c>
      <c r="AA8" s="34">
        <v>87.998999999999995</v>
      </c>
      <c r="AB8" s="34">
        <v>134.23599999999999</v>
      </c>
      <c r="AC8" s="34">
        <v>156.36099999999999</v>
      </c>
      <c r="AD8" s="34">
        <v>54</v>
      </c>
      <c r="AE8" s="34">
        <v>190.16300000000001</v>
      </c>
      <c r="AF8" s="34">
        <v>434.16300000000001</v>
      </c>
      <c r="AG8" s="34">
        <v>452</v>
      </c>
      <c r="AH8" s="34">
        <v>286.791</v>
      </c>
      <c r="AI8" s="34">
        <v>931.79600000000005</v>
      </c>
      <c r="AJ8" s="34">
        <v>183.608</v>
      </c>
      <c r="AK8" s="34">
        <v>478.435</v>
      </c>
      <c r="AL8" s="34">
        <v>179.60400000000001</v>
      </c>
      <c r="AM8" s="14">
        <v>21211.546000000002</v>
      </c>
      <c r="AP8" s="36" t="s">
        <v>284</v>
      </c>
      <c r="AR8" s="14">
        <v>21211.546000000002</v>
      </c>
      <c r="AS8" s="40">
        <v>51164</v>
      </c>
      <c r="AT8" s="42">
        <v>0</v>
      </c>
      <c r="AU8" s="44">
        <v>889</v>
      </c>
      <c r="AV8" s="15">
        <v>0</v>
      </c>
      <c r="AW8" s="15">
        <v>889</v>
      </c>
      <c r="AX8" s="44">
        <v>22864</v>
      </c>
      <c r="AY8" s="14">
        <v>96128.546000000002</v>
      </c>
      <c r="AZ8" s="46">
        <v>36984</v>
      </c>
    </row>
    <row r="9" spans="1:52" x14ac:dyDescent="0.25">
      <c r="A9" s="35" t="s">
        <v>285</v>
      </c>
      <c r="B9" s="36" t="s">
        <v>286</v>
      </c>
      <c r="C9" s="34">
        <v>880.80600000000004</v>
      </c>
      <c r="D9" s="34">
        <v>66.948999999999998</v>
      </c>
      <c r="E9" s="34">
        <v>2236.02</v>
      </c>
      <c r="F9" s="34">
        <v>218.82</v>
      </c>
      <c r="G9" s="34">
        <v>7437.8230000000003</v>
      </c>
      <c r="H9" s="34">
        <v>39.427999999999997</v>
      </c>
      <c r="I9" s="34">
        <v>820.697</v>
      </c>
      <c r="J9" s="34">
        <v>530.32500000000005</v>
      </c>
      <c r="K9" s="34">
        <v>942.65200000000004</v>
      </c>
      <c r="L9" s="34">
        <v>343.46300000000002</v>
      </c>
      <c r="M9" s="34">
        <v>193.58099999999999</v>
      </c>
      <c r="N9" s="34">
        <v>159.59800000000001</v>
      </c>
      <c r="O9" s="34">
        <v>216.46700000000001</v>
      </c>
      <c r="P9" s="34">
        <v>876.77200000000005</v>
      </c>
      <c r="Q9" s="34">
        <v>1437.99</v>
      </c>
      <c r="R9" s="34">
        <v>37.89</v>
      </c>
      <c r="S9" s="34">
        <v>391.43099999999998</v>
      </c>
      <c r="T9" s="34">
        <v>5647.42</v>
      </c>
      <c r="U9" s="34">
        <v>2777.1509999999998</v>
      </c>
      <c r="V9" s="34">
        <v>454.00299999999999</v>
      </c>
      <c r="W9" s="34">
        <v>282.19</v>
      </c>
      <c r="X9" s="34">
        <v>5441.5050000000001</v>
      </c>
      <c r="Y9" s="34">
        <v>523.83100000000002</v>
      </c>
      <c r="Z9" s="34">
        <v>319.72500000000002</v>
      </c>
      <c r="AA9" s="34">
        <v>1925.2049999999999</v>
      </c>
      <c r="AB9" s="34">
        <v>576.07399999999996</v>
      </c>
      <c r="AC9" s="34">
        <v>2566.377</v>
      </c>
      <c r="AD9" s="34">
        <v>616.53</v>
      </c>
      <c r="AE9" s="34">
        <v>217.185</v>
      </c>
      <c r="AF9" s="34">
        <v>1724.7260000000001</v>
      </c>
      <c r="AG9" s="34">
        <v>1374</v>
      </c>
      <c r="AH9" s="34">
        <v>826.07899999999995</v>
      </c>
      <c r="AI9" s="34">
        <v>225.107</v>
      </c>
      <c r="AJ9" s="34">
        <v>373.488</v>
      </c>
      <c r="AK9" s="34">
        <v>900.25099999999998</v>
      </c>
      <c r="AL9" s="34">
        <v>495.44600000000003</v>
      </c>
      <c r="AM9" s="14">
        <v>44097.004999999997</v>
      </c>
      <c r="AP9" s="36" t="s">
        <v>286</v>
      </c>
      <c r="AR9" s="14">
        <v>44097.004999999997</v>
      </c>
      <c r="AS9" s="40">
        <v>6879</v>
      </c>
      <c r="AT9" s="42">
        <v>0</v>
      </c>
      <c r="AU9" s="44">
        <v>717</v>
      </c>
      <c r="AV9" s="15">
        <v>0</v>
      </c>
      <c r="AW9" s="15">
        <v>717</v>
      </c>
      <c r="AX9" s="44">
        <v>8578</v>
      </c>
      <c r="AY9" s="14">
        <v>60271.004999999997</v>
      </c>
      <c r="AZ9" s="46">
        <v>12788</v>
      </c>
    </row>
    <row r="10" spans="1:52" x14ac:dyDescent="0.25">
      <c r="A10" s="35" t="s">
        <v>287</v>
      </c>
      <c r="B10" s="36" t="s">
        <v>288</v>
      </c>
      <c r="C10" s="34">
        <v>2645.8510000000001</v>
      </c>
      <c r="D10" s="34">
        <v>118.11199999999999</v>
      </c>
      <c r="E10" s="34">
        <v>729.22400000000005</v>
      </c>
      <c r="F10" s="34">
        <v>66.521000000000001</v>
      </c>
      <c r="G10" s="34">
        <v>200.94200000000001</v>
      </c>
      <c r="H10" s="34">
        <v>1759.6559999999999</v>
      </c>
      <c r="I10" s="34">
        <v>5494.2640000000001</v>
      </c>
      <c r="J10" s="34">
        <v>53.945</v>
      </c>
      <c r="K10" s="34">
        <v>369.02699999999999</v>
      </c>
      <c r="L10" s="34">
        <v>355.726</v>
      </c>
      <c r="M10" s="34">
        <v>48.646999999999998</v>
      </c>
      <c r="N10" s="34">
        <v>44.982999999999997</v>
      </c>
      <c r="O10" s="34">
        <v>114.277</v>
      </c>
      <c r="P10" s="34">
        <v>189.58500000000001</v>
      </c>
      <c r="Q10" s="34">
        <v>192.18600000000001</v>
      </c>
      <c r="R10" s="34">
        <v>538.09299999999996</v>
      </c>
      <c r="S10" s="34">
        <v>409.12200000000001</v>
      </c>
      <c r="T10" s="34">
        <v>1964.9290000000001</v>
      </c>
      <c r="U10" s="34">
        <v>4175.8360000000002</v>
      </c>
      <c r="V10" s="34">
        <v>12331.044</v>
      </c>
      <c r="W10" s="34">
        <v>174.37899999999999</v>
      </c>
      <c r="X10" s="34">
        <v>320.572</v>
      </c>
      <c r="Y10" s="34">
        <v>300.92500000000001</v>
      </c>
      <c r="Z10" s="34">
        <v>307.11599999999999</v>
      </c>
      <c r="AA10" s="34">
        <v>516.83100000000002</v>
      </c>
      <c r="AB10" s="34">
        <v>109.70099999999999</v>
      </c>
      <c r="AC10" s="34">
        <v>859.93899999999996</v>
      </c>
      <c r="AD10" s="34">
        <v>200.267</v>
      </c>
      <c r="AE10" s="34">
        <v>322.08499999999998</v>
      </c>
      <c r="AF10" s="34">
        <v>1119.5840000000001</v>
      </c>
      <c r="AG10" s="34">
        <v>1577</v>
      </c>
      <c r="AH10" s="34">
        <v>354.46199999999999</v>
      </c>
      <c r="AI10" s="34">
        <v>254.30099999999999</v>
      </c>
      <c r="AJ10" s="34">
        <v>166.744</v>
      </c>
      <c r="AK10" s="34">
        <v>572.15099999999995</v>
      </c>
      <c r="AL10" s="34">
        <v>274.726</v>
      </c>
      <c r="AM10" s="14">
        <v>39232.752999999997</v>
      </c>
      <c r="AP10" s="36" t="s">
        <v>288</v>
      </c>
      <c r="AR10" s="14">
        <v>39232.752999999997</v>
      </c>
      <c r="AS10" s="40">
        <v>40424</v>
      </c>
      <c r="AT10" s="42">
        <v>0</v>
      </c>
      <c r="AU10" s="44">
        <v>2310</v>
      </c>
      <c r="AV10" s="15">
        <v>0</v>
      </c>
      <c r="AW10" s="15">
        <v>2310</v>
      </c>
      <c r="AX10" s="44">
        <v>10006</v>
      </c>
      <c r="AY10" s="14">
        <v>91972.752999999997</v>
      </c>
      <c r="AZ10" s="46">
        <v>16819</v>
      </c>
    </row>
    <row r="11" spans="1:52" x14ac:dyDescent="0.25">
      <c r="A11" s="35" t="s">
        <v>289</v>
      </c>
      <c r="B11" s="36" t="s">
        <v>290</v>
      </c>
      <c r="C11" s="34">
        <v>8037.884</v>
      </c>
      <c r="D11" s="34">
        <v>134.423</v>
      </c>
      <c r="E11" s="34">
        <v>1528.079</v>
      </c>
      <c r="F11" s="34">
        <v>864.31100000000004</v>
      </c>
      <c r="G11" s="34">
        <v>1834.329</v>
      </c>
      <c r="H11" s="34">
        <v>915.22299999999996</v>
      </c>
      <c r="I11" s="34">
        <v>15870.14</v>
      </c>
      <c r="J11" s="34">
        <v>2368.3240000000001</v>
      </c>
      <c r="K11" s="34">
        <v>8858.3019999999997</v>
      </c>
      <c r="L11" s="34">
        <v>1968.018</v>
      </c>
      <c r="M11" s="34">
        <v>217.572</v>
      </c>
      <c r="N11" s="34">
        <v>684.34699999999998</v>
      </c>
      <c r="O11" s="34">
        <v>627.58799999999997</v>
      </c>
      <c r="P11" s="34">
        <v>1759.087</v>
      </c>
      <c r="Q11" s="34">
        <v>1463.83</v>
      </c>
      <c r="R11" s="34">
        <v>3496.759</v>
      </c>
      <c r="S11" s="34">
        <v>221.023</v>
      </c>
      <c r="T11" s="34">
        <v>3360.4560000000001</v>
      </c>
      <c r="U11" s="34">
        <v>1686.4749999999999</v>
      </c>
      <c r="V11" s="34">
        <v>272.166</v>
      </c>
      <c r="W11" s="34">
        <v>303.31</v>
      </c>
      <c r="X11" s="34">
        <v>721.78300000000002</v>
      </c>
      <c r="Y11" s="34">
        <v>127.145</v>
      </c>
      <c r="Z11" s="34">
        <v>203.13399999999999</v>
      </c>
      <c r="AA11" s="34">
        <v>51.999000000000002</v>
      </c>
      <c r="AB11" s="34">
        <v>1062.2909999999999</v>
      </c>
      <c r="AC11" s="34">
        <v>370.51299999999998</v>
      </c>
      <c r="AD11" s="34">
        <v>512.40599999999995</v>
      </c>
      <c r="AE11" s="34">
        <v>232.71600000000001</v>
      </c>
      <c r="AF11" s="34">
        <v>650.76599999999996</v>
      </c>
      <c r="AG11" s="34">
        <v>426</v>
      </c>
      <c r="AH11" s="34">
        <v>276.197</v>
      </c>
      <c r="AI11" s="34">
        <v>923.97199999999998</v>
      </c>
      <c r="AJ11" s="34">
        <v>65.408000000000001</v>
      </c>
      <c r="AK11" s="34">
        <v>383.065</v>
      </c>
      <c r="AL11" s="34">
        <v>221.703</v>
      </c>
      <c r="AM11" s="14">
        <v>62700.744000000006</v>
      </c>
      <c r="AP11" s="36" t="s">
        <v>290</v>
      </c>
      <c r="AR11" s="14">
        <v>62700.744000000006</v>
      </c>
      <c r="AS11" s="40">
        <v>23101</v>
      </c>
      <c r="AT11" s="42">
        <v>0</v>
      </c>
      <c r="AU11" s="44">
        <v>2169</v>
      </c>
      <c r="AV11" s="15">
        <v>0</v>
      </c>
      <c r="AW11" s="15">
        <v>2169</v>
      </c>
      <c r="AX11" s="44">
        <v>54178</v>
      </c>
      <c r="AY11" s="14">
        <v>142148.74400000001</v>
      </c>
      <c r="AZ11" s="46">
        <v>42238</v>
      </c>
    </row>
    <row r="12" spans="1:52" x14ac:dyDescent="0.25">
      <c r="A12" s="35" t="s">
        <v>291</v>
      </c>
      <c r="B12" s="36" t="s">
        <v>292</v>
      </c>
      <c r="C12" s="34">
        <v>1184.0340000000001</v>
      </c>
      <c r="D12" s="34">
        <v>0</v>
      </c>
      <c r="E12" s="34">
        <v>131.708</v>
      </c>
      <c r="F12" s="34">
        <v>3.4550000000000001</v>
      </c>
      <c r="G12" s="34">
        <v>1.498</v>
      </c>
      <c r="H12" s="34">
        <v>2.7679999999999998</v>
      </c>
      <c r="I12" s="34">
        <v>349.56200000000001</v>
      </c>
      <c r="J12" s="34">
        <v>4090.922</v>
      </c>
      <c r="K12" s="34">
        <v>8.2639999999999993</v>
      </c>
      <c r="L12" s="34">
        <v>1.522</v>
      </c>
      <c r="M12" s="34">
        <v>0.58199999999999996</v>
      </c>
      <c r="N12" s="34">
        <v>1.0349999999999999</v>
      </c>
      <c r="O12" s="34">
        <v>1.0880000000000001</v>
      </c>
      <c r="P12" s="34">
        <v>2.44</v>
      </c>
      <c r="Q12" s="34">
        <v>40.661999999999999</v>
      </c>
      <c r="R12" s="34">
        <v>1.728</v>
      </c>
      <c r="S12" s="34">
        <v>3.387</v>
      </c>
      <c r="T12" s="34">
        <v>3.8180000000000001</v>
      </c>
      <c r="U12" s="34">
        <v>20.221</v>
      </c>
      <c r="V12" s="34">
        <v>13.007</v>
      </c>
      <c r="W12" s="34">
        <v>2.5870000000000002</v>
      </c>
      <c r="X12" s="34">
        <v>0.54900000000000004</v>
      </c>
      <c r="Y12" s="34">
        <v>1.0149999999999999</v>
      </c>
      <c r="Z12" s="34">
        <v>7.1289999999999996</v>
      </c>
      <c r="AA12" s="34">
        <v>20</v>
      </c>
      <c r="AB12" s="34">
        <v>0.51300000000000001</v>
      </c>
      <c r="AC12" s="34">
        <v>28.152000000000001</v>
      </c>
      <c r="AD12" s="34">
        <v>46.093000000000004</v>
      </c>
      <c r="AE12" s="34">
        <v>347.37900000000002</v>
      </c>
      <c r="AF12" s="34">
        <v>90.522999999999996</v>
      </c>
      <c r="AG12" s="34">
        <v>181</v>
      </c>
      <c r="AH12" s="34">
        <v>15.169</v>
      </c>
      <c r="AI12" s="34">
        <v>5918.884</v>
      </c>
      <c r="AJ12" s="34">
        <v>224.96100000000001</v>
      </c>
      <c r="AK12" s="34">
        <v>7.8049999999999997</v>
      </c>
      <c r="AL12" s="34">
        <v>12.488</v>
      </c>
      <c r="AM12" s="14">
        <v>12765.947999999999</v>
      </c>
      <c r="AP12" s="36" t="s">
        <v>292</v>
      </c>
      <c r="AR12" s="14">
        <v>12765.947999999999</v>
      </c>
      <c r="AS12" s="40">
        <v>13756</v>
      </c>
      <c r="AT12" s="42">
        <v>0</v>
      </c>
      <c r="AU12" s="44">
        <v>816</v>
      </c>
      <c r="AV12" s="15">
        <v>0</v>
      </c>
      <c r="AW12" s="15">
        <v>816</v>
      </c>
      <c r="AX12" s="44">
        <v>30031</v>
      </c>
      <c r="AY12" s="14">
        <v>57368.947999999997</v>
      </c>
      <c r="AZ12" s="46">
        <v>25650</v>
      </c>
    </row>
    <row r="13" spans="1:52" x14ac:dyDescent="0.25">
      <c r="A13" s="35" t="s">
        <v>293</v>
      </c>
      <c r="B13" s="36" t="s">
        <v>294</v>
      </c>
      <c r="C13" s="34">
        <v>849.82100000000003</v>
      </c>
      <c r="D13" s="34">
        <v>354.62599999999998</v>
      </c>
      <c r="E13" s="34">
        <v>3782.828</v>
      </c>
      <c r="F13" s="34">
        <v>381.04300000000001</v>
      </c>
      <c r="G13" s="34">
        <v>711.851</v>
      </c>
      <c r="H13" s="34">
        <v>931.61199999999997</v>
      </c>
      <c r="I13" s="34">
        <v>2170.5149999999999</v>
      </c>
      <c r="J13" s="34">
        <v>514.13900000000001</v>
      </c>
      <c r="K13" s="34">
        <v>6513.2529999999997</v>
      </c>
      <c r="L13" s="34">
        <v>1696.1469999999999</v>
      </c>
      <c r="M13" s="34">
        <v>1248.3779999999999</v>
      </c>
      <c r="N13" s="34">
        <v>1298.164</v>
      </c>
      <c r="O13" s="34">
        <v>1704.941</v>
      </c>
      <c r="P13" s="34">
        <v>5585.5420000000004</v>
      </c>
      <c r="Q13" s="34">
        <v>2933.9850000000001</v>
      </c>
      <c r="R13" s="34">
        <v>667.97500000000002</v>
      </c>
      <c r="S13" s="34">
        <v>545.10500000000002</v>
      </c>
      <c r="T13" s="34">
        <v>23258.01</v>
      </c>
      <c r="U13" s="34">
        <v>5217.9359999999997</v>
      </c>
      <c r="V13" s="34">
        <v>1135.779</v>
      </c>
      <c r="W13" s="34">
        <v>256.00900000000001</v>
      </c>
      <c r="X13" s="34">
        <v>508.91500000000002</v>
      </c>
      <c r="Y13" s="34">
        <v>565.63900000000001</v>
      </c>
      <c r="Z13" s="34">
        <v>174.035</v>
      </c>
      <c r="AA13" s="34">
        <v>139.83000000000001</v>
      </c>
      <c r="AB13" s="34">
        <v>315.89600000000002</v>
      </c>
      <c r="AC13" s="34">
        <v>858.38300000000004</v>
      </c>
      <c r="AD13" s="34">
        <v>514.32899999999995</v>
      </c>
      <c r="AE13" s="34">
        <v>277.28100000000001</v>
      </c>
      <c r="AF13" s="34">
        <v>1219.913</v>
      </c>
      <c r="AG13" s="34">
        <v>42</v>
      </c>
      <c r="AH13" s="34">
        <v>289.04500000000002</v>
      </c>
      <c r="AI13" s="34">
        <v>1043.374</v>
      </c>
      <c r="AJ13" s="34">
        <v>127.605</v>
      </c>
      <c r="AK13" s="34">
        <v>175.37100000000001</v>
      </c>
      <c r="AL13" s="34">
        <v>312.16699999999997</v>
      </c>
      <c r="AM13" s="14">
        <v>68321.441999999995</v>
      </c>
      <c r="AP13" s="36" t="s">
        <v>294</v>
      </c>
      <c r="AR13" s="14">
        <v>68321.441999999995</v>
      </c>
      <c r="AS13" s="40">
        <v>11223</v>
      </c>
      <c r="AT13" s="42">
        <v>0</v>
      </c>
      <c r="AU13" s="44">
        <v>985</v>
      </c>
      <c r="AV13" s="15">
        <v>0</v>
      </c>
      <c r="AW13" s="15">
        <v>985</v>
      </c>
      <c r="AX13" s="44">
        <v>18891</v>
      </c>
      <c r="AY13" s="14">
        <v>99420.441999999995</v>
      </c>
      <c r="AZ13" s="46">
        <v>24698</v>
      </c>
    </row>
    <row r="14" spans="1:52" x14ac:dyDescent="0.25">
      <c r="A14" s="35" t="s">
        <v>295</v>
      </c>
      <c r="B14" s="36" t="s">
        <v>296</v>
      </c>
      <c r="C14" s="34">
        <v>643.39700000000005</v>
      </c>
      <c r="D14" s="34">
        <v>145.45599999999999</v>
      </c>
      <c r="E14" s="34">
        <v>1581.9849999999999</v>
      </c>
      <c r="F14" s="34">
        <v>225.23699999999999</v>
      </c>
      <c r="G14" s="34">
        <v>762.89300000000003</v>
      </c>
      <c r="H14" s="34">
        <v>774.84400000000005</v>
      </c>
      <c r="I14" s="34">
        <v>1513.231</v>
      </c>
      <c r="J14" s="34">
        <v>295.51</v>
      </c>
      <c r="K14" s="34">
        <v>1454.7760000000001</v>
      </c>
      <c r="L14" s="34">
        <v>24730.821</v>
      </c>
      <c r="M14" s="34">
        <v>1808.6969999999999</v>
      </c>
      <c r="N14" s="34">
        <v>3373.2860000000001</v>
      </c>
      <c r="O14" s="34">
        <v>6258.8710000000001</v>
      </c>
      <c r="P14" s="34">
        <v>9794.107</v>
      </c>
      <c r="Q14" s="34">
        <v>7295.2650000000003</v>
      </c>
      <c r="R14" s="34">
        <v>549.79600000000005</v>
      </c>
      <c r="S14" s="34">
        <v>1886.914</v>
      </c>
      <c r="T14" s="34">
        <v>19428.517</v>
      </c>
      <c r="U14" s="34">
        <v>961.07600000000002</v>
      </c>
      <c r="V14" s="34">
        <v>671.61699999999996</v>
      </c>
      <c r="W14" s="34">
        <v>218.14500000000001</v>
      </c>
      <c r="X14" s="34">
        <v>213.69</v>
      </c>
      <c r="Y14" s="34">
        <v>298.13600000000002</v>
      </c>
      <c r="Z14" s="34">
        <v>185.43600000000001</v>
      </c>
      <c r="AA14" s="34">
        <v>7</v>
      </c>
      <c r="AB14" s="34">
        <v>409.39</v>
      </c>
      <c r="AC14" s="34">
        <v>406.27300000000002</v>
      </c>
      <c r="AD14" s="34">
        <v>241.017</v>
      </c>
      <c r="AE14" s="34">
        <v>114.45699999999999</v>
      </c>
      <c r="AF14" s="34">
        <v>1511.5540000000001</v>
      </c>
      <c r="AG14" s="34">
        <v>843</v>
      </c>
      <c r="AH14" s="34">
        <v>43.555999999999997</v>
      </c>
      <c r="AI14" s="34">
        <v>337.45400000000001</v>
      </c>
      <c r="AJ14" s="34">
        <v>165.136</v>
      </c>
      <c r="AK14" s="34">
        <v>128.54599999999999</v>
      </c>
      <c r="AL14" s="34">
        <v>432.04</v>
      </c>
      <c r="AM14" s="14">
        <v>89711.126000000004</v>
      </c>
      <c r="AP14" s="36" t="s">
        <v>296</v>
      </c>
      <c r="AR14" s="14">
        <v>89711.126000000004</v>
      </c>
      <c r="AS14" s="40">
        <v>4969</v>
      </c>
      <c r="AT14" s="42">
        <v>5506</v>
      </c>
      <c r="AU14" s="44">
        <v>562</v>
      </c>
      <c r="AV14" s="15">
        <v>224</v>
      </c>
      <c r="AW14" s="15">
        <v>6292</v>
      </c>
      <c r="AX14" s="44">
        <v>28738</v>
      </c>
      <c r="AY14" s="14">
        <v>129710.126</v>
      </c>
      <c r="AZ14" s="46">
        <v>35049</v>
      </c>
    </row>
    <row r="15" spans="1:52" x14ac:dyDescent="0.25">
      <c r="A15" s="35" t="s">
        <v>297</v>
      </c>
      <c r="B15" s="36" t="s">
        <v>298</v>
      </c>
      <c r="C15" s="34">
        <v>0</v>
      </c>
      <c r="D15" s="34">
        <v>12.667999999999999</v>
      </c>
      <c r="E15" s="34">
        <v>83.52</v>
      </c>
      <c r="F15" s="34">
        <v>18.745999999999999</v>
      </c>
      <c r="G15" s="34">
        <v>115.79300000000001</v>
      </c>
      <c r="H15" s="34">
        <v>123.07</v>
      </c>
      <c r="I15" s="34">
        <v>144.69900000000001</v>
      </c>
      <c r="J15" s="34">
        <v>11.244</v>
      </c>
      <c r="K15" s="34">
        <v>221.46700000000001</v>
      </c>
      <c r="L15" s="34">
        <v>638.21900000000005</v>
      </c>
      <c r="M15" s="34">
        <v>3462.0219999999999</v>
      </c>
      <c r="N15" s="34">
        <v>1778.923</v>
      </c>
      <c r="O15" s="34">
        <v>1333.098</v>
      </c>
      <c r="P15" s="34">
        <v>6578.0839999999998</v>
      </c>
      <c r="Q15" s="34">
        <v>1539.7940000000001</v>
      </c>
      <c r="R15" s="34">
        <v>328.173</v>
      </c>
      <c r="S15" s="34">
        <v>88.441000000000003</v>
      </c>
      <c r="T15" s="34">
        <v>2167.248</v>
      </c>
      <c r="U15" s="34">
        <v>1433.451</v>
      </c>
      <c r="V15" s="34">
        <v>563.32299999999998</v>
      </c>
      <c r="W15" s="34">
        <v>89.512</v>
      </c>
      <c r="X15" s="34">
        <v>191.32400000000001</v>
      </c>
      <c r="Y15" s="34">
        <v>1705.7370000000001</v>
      </c>
      <c r="Z15" s="34">
        <v>1372.182</v>
      </c>
      <c r="AA15" s="34">
        <v>321.99799999999999</v>
      </c>
      <c r="AB15" s="34">
        <v>33.850999999999999</v>
      </c>
      <c r="AC15" s="34">
        <v>858.34100000000001</v>
      </c>
      <c r="AD15" s="34">
        <v>1232.953</v>
      </c>
      <c r="AE15" s="34">
        <v>230.80600000000001</v>
      </c>
      <c r="AF15" s="34">
        <v>1046.9849999999999</v>
      </c>
      <c r="AG15" s="34">
        <v>802</v>
      </c>
      <c r="AH15" s="34">
        <v>189.61099999999999</v>
      </c>
      <c r="AI15" s="34">
        <v>1747.076</v>
      </c>
      <c r="AJ15" s="34">
        <v>213.279</v>
      </c>
      <c r="AK15" s="34">
        <v>465.30099999999999</v>
      </c>
      <c r="AL15" s="34">
        <v>830.89099999999996</v>
      </c>
      <c r="AM15" s="14">
        <v>31973.83</v>
      </c>
      <c r="AP15" s="36" t="s">
        <v>298</v>
      </c>
      <c r="AR15" s="14">
        <v>31973.83</v>
      </c>
      <c r="AS15" s="40">
        <v>18858</v>
      </c>
      <c r="AT15" s="42">
        <v>11571</v>
      </c>
      <c r="AU15" s="44">
        <v>1337</v>
      </c>
      <c r="AV15" s="15">
        <v>0</v>
      </c>
      <c r="AW15" s="15">
        <v>12908</v>
      </c>
      <c r="AX15" s="44">
        <v>29622</v>
      </c>
      <c r="AY15" s="14">
        <v>93361.83</v>
      </c>
      <c r="AZ15" s="46">
        <v>45196</v>
      </c>
    </row>
    <row r="16" spans="1:52" x14ac:dyDescent="0.25">
      <c r="A16" s="35" t="s">
        <v>299</v>
      </c>
      <c r="B16" s="36" t="s">
        <v>300</v>
      </c>
      <c r="C16" s="34">
        <v>52.438000000000002</v>
      </c>
      <c r="D16" s="34">
        <v>23.131</v>
      </c>
      <c r="E16" s="34">
        <v>220.22200000000001</v>
      </c>
      <c r="F16" s="34">
        <v>31.004000000000001</v>
      </c>
      <c r="G16" s="34">
        <v>236.42599999999999</v>
      </c>
      <c r="H16" s="34">
        <v>217.566</v>
      </c>
      <c r="I16" s="34">
        <v>320.15699999999998</v>
      </c>
      <c r="J16" s="34">
        <v>22.471</v>
      </c>
      <c r="K16" s="34">
        <v>210.93899999999999</v>
      </c>
      <c r="L16" s="34">
        <v>1254.229</v>
      </c>
      <c r="M16" s="34">
        <v>1127.51</v>
      </c>
      <c r="N16" s="34">
        <v>2129.2449999999999</v>
      </c>
      <c r="O16" s="34">
        <v>1355.095</v>
      </c>
      <c r="P16" s="34">
        <v>2493.3139999999999</v>
      </c>
      <c r="Q16" s="34">
        <v>1038.201</v>
      </c>
      <c r="R16" s="34">
        <v>487.43299999999999</v>
      </c>
      <c r="S16" s="34">
        <v>152.387</v>
      </c>
      <c r="T16" s="34">
        <v>5353.8440000000001</v>
      </c>
      <c r="U16" s="34">
        <v>1880.5940000000001</v>
      </c>
      <c r="V16" s="34">
        <v>718.27200000000005</v>
      </c>
      <c r="W16" s="34">
        <v>146.886</v>
      </c>
      <c r="X16" s="34">
        <v>117.61799999999999</v>
      </c>
      <c r="Y16" s="34">
        <v>1169.9549999999999</v>
      </c>
      <c r="Z16" s="34">
        <v>736.75</v>
      </c>
      <c r="AA16" s="34">
        <v>76.831999999999994</v>
      </c>
      <c r="AB16" s="34">
        <v>561.221</v>
      </c>
      <c r="AC16" s="34">
        <v>1169.2170000000001</v>
      </c>
      <c r="AD16" s="34">
        <v>390.56400000000002</v>
      </c>
      <c r="AE16" s="34">
        <v>83.049000000000007</v>
      </c>
      <c r="AF16" s="34">
        <v>639.33100000000002</v>
      </c>
      <c r="AG16" s="34">
        <v>81</v>
      </c>
      <c r="AH16" s="34">
        <v>20.611999999999998</v>
      </c>
      <c r="AI16" s="34">
        <v>50.901000000000003</v>
      </c>
      <c r="AJ16" s="34">
        <v>8.9649999999999999</v>
      </c>
      <c r="AK16" s="34">
        <v>111.83199999999999</v>
      </c>
      <c r="AL16" s="34">
        <v>287.61700000000002</v>
      </c>
      <c r="AM16" s="14">
        <v>24976.827999999994</v>
      </c>
      <c r="AP16" s="36" t="s">
        <v>300</v>
      </c>
      <c r="AR16" s="14">
        <v>24976.827999999994</v>
      </c>
      <c r="AS16" s="40">
        <v>12235</v>
      </c>
      <c r="AT16" s="42">
        <v>3289</v>
      </c>
      <c r="AU16" s="44">
        <v>907</v>
      </c>
      <c r="AV16" s="15">
        <v>0</v>
      </c>
      <c r="AW16" s="15">
        <v>4196</v>
      </c>
      <c r="AX16" s="44">
        <v>19262</v>
      </c>
      <c r="AY16" s="14">
        <v>60669.827999999994</v>
      </c>
      <c r="AZ16" s="46">
        <v>24874</v>
      </c>
    </row>
    <row r="17" spans="1:52" x14ac:dyDescent="0.25">
      <c r="A17" s="35" t="s">
        <v>301</v>
      </c>
      <c r="B17" s="36" t="s">
        <v>302</v>
      </c>
      <c r="C17" s="34">
        <v>407.19200000000001</v>
      </c>
      <c r="D17" s="34">
        <v>478.92099999999999</v>
      </c>
      <c r="E17" s="34">
        <v>1095.2139999999999</v>
      </c>
      <c r="F17" s="34">
        <v>178.66200000000001</v>
      </c>
      <c r="G17" s="34">
        <v>408.46499999999997</v>
      </c>
      <c r="H17" s="34">
        <v>357.06099999999998</v>
      </c>
      <c r="I17" s="34">
        <v>571.79300000000001</v>
      </c>
      <c r="J17" s="34">
        <v>57.792999999999999</v>
      </c>
      <c r="K17" s="34">
        <v>866.66800000000001</v>
      </c>
      <c r="L17" s="34">
        <v>1874.8150000000001</v>
      </c>
      <c r="M17" s="34">
        <v>794.74199999999996</v>
      </c>
      <c r="N17" s="34">
        <v>575.47900000000004</v>
      </c>
      <c r="O17" s="34">
        <v>4384.6570000000002</v>
      </c>
      <c r="P17" s="34">
        <v>8334.7669999999998</v>
      </c>
      <c r="Q17" s="34">
        <v>5640.8410000000003</v>
      </c>
      <c r="R17" s="34">
        <v>965.64599999999996</v>
      </c>
      <c r="S17" s="34">
        <v>863.20100000000002</v>
      </c>
      <c r="T17" s="34">
        <v>7297.6189999999997</v>
      </c>
      <c r="U17" s="34">
        <v>2416.5160000000001</v>
      </c>
      <c r="V17" s="34">
        <v>1067.721</v>
      </c>
      <c r="W17" s="34">
        <v>174.815</v>
      </c>
      <c r="X17" s="34">
        <v>266.42500000000001</v>
      </c>
      <c r="Y17" s="34">
        <v>304.459</v>
      </c>
      <c r="Z17" s="34">
        <v>144.459</v>
      </c>
      <c r="AA17" s="34">
        <v>44</v>
      </c>
      <c r="AB17" s="34">
        <v>40.258000000000003</v>
      </c>
      <c r="AC17" s="34">
        <v>701.529</v>
      </c>
      <c r="AD17" s="34">
        <v>195.392</v>
      </c>
      <c r="AE17" s="34">
        <v>156.43600000000001</v>
      </c>
      <c r="AF17" s="34">
        <v>961.09900000000005</v>
      </c>
      <c r="AG17" s="34">
        <v>431</v>
      </c>
      <c r="AH17" s="34">
        <v>94.864999999999995</v>
      </c>
      <c r="AI17" s="34">
        <v>189.41399999999999</v>
      </c>
      <c r="AJ17" s="34">
        <v>246.05</v>
      </c>
      <c r="AK17" s="34">
        <v>276.87200000000001</v>
      </c>
      <c r="AL17" s="34">
        <v>425.38299999999998</v>
      </c>
      <c r="AM17" s="14">
        <v>43290.229000000021</v>
      </c>
      <c r="AP17" s="36" t="s">
        <v>302</v>
      </c>
      <c r="AR17" s="14">
        <v>43290.229000000021</v>
      </c>
      <c r="AS17" s="40">
        <v>1692</v>
      </c>
      <c r="AT17" s="42">
        <v>22313</v>
      </c>
      <c r="AU17" s="44">
        <v>868</v>
      </c>
      <c r="AV17" s="15">
        <v>0</v>
      </c>
      <c r="AW17" s="15">
        <v>23181</v>
      </c>
      <c r="AX17" s="44">
        <v>36641</v>
      </c>
      <c r="AY17" s="14">
        <v>104804.22900000002</v>
      </c>
      <c r="AZ17" s="46">
        <v>40730</v>
      </c>
    </row>
    <row r="18" spans="1:52" x14ac:dyDescent="0.25">
      <c r="A18" s="35" t="s">
        <v>303</v>
      </c>
      <c r="B18" s="36" t="s">
        <v>304</v>
      </c>
      <c r="C18" s="34">
        <v>235.011</v>
      </c>
      <c r="D18" s="34">
        <v>6.9619999999999997</v>
      </c>
      <c r="E18" s="34">
        <v>259.26900000000001</v>
      </c>
      <c r="F18" s="34">
        <v>11.571999999999999</v>
      </c>
      <c r="G18" s="34">
        <v>29.503</v>
      </c>
      <c r="H18" s="34">
        <v>45.61</v>
      </c>
      <c r="I18" s="34">
        <v>73.296000000000006</v>
      </c>
      <c r="J18" s="34">
        <v>1.2709999999999999</v>
      </c>
      <c r="K18" s="34">
        <v>62.784999999999997</v>
      </c>
      <c r="L18" s="34">
        <v>145.512</v>
      </c>
      <c r="M18" s="34">
        <v>28.553000000000001</v>
      </c>
      <c r="N18" s="34">
        <v>23.02</v>
      </c>
      <c r="O18" s="34">
        <v>895.31899999999996</v>
      </c>
      <c r="P18" s="34">
        <v>39469.305999999997</v>
      </c>
      <c r="Q18" s="34">
        <v>592.91899999999998</v>
      </c>
      <c r="R18" s="34">
        <v>47.372999999999998</v>
      </c>
      <c r="S18" s="34">
        <v>361.13200000000001</v>
      </c>
      <c r="T18" s="34">
        <v>181.68100000000001</v>
      </c>
      <c r="U18" s="34">
        <v>6088.35</v>
      </c>
      <c r="V18" s="34">
        <v>2308.8409999999999</v>
      </c>
      <c r="W18" s="34">
        <v>28.811</v>
      </c>
      <c r="X18" s="34">
        <v>116.14700000000001</v>
      </c>
      <c r="Y18" s="34">
        <v>101.78</v>
      </c>
      <c r="Z18" s="34">
        <v>55.792999999999999</v>
      </c>
      <c r="AA18" s="34">
        <v>47.832999999999998</v>
      </c>
      <c r="AB18" s="34">
        <v>17.123999999999999</v>
      </c>
      <c r="AC18" s="34">
        <v>146.31899999999999</v>
      </c>
      <c r="AD18" s="34">
        <v>263.62799999999999</v>
      </c>
      <c r="AE18" s="34">
        <v>50.844000000000001</v>
      </c>
      <c r="AF18" s="34">
        <v>501.16800000000001</v>
      </c>
      <c r="AG18" s="34">
        <v>3383</v>
      </c>
      <c r="AH18" s="34">
        <v>36.051000000000002</v>
      </c>
      <c r="AI18" s="34">
        <v>133.58600000000001</v>
      </c>
      <c r="AJ18" s="34">
        <v>154.316</v>
      </c>
      <c r="AK18" s="34">
        <v>177.328</v>
      </c>
      <c r="AL18" s="34">
        <v>213.76300000000001</v>
      </c>
      <c r="AM18" s="14">
        <v>56294.775999999983</v>
      </c>
      <c r="AP18" s="36" t="s">
        <v>304</v>
      </c>
      <c r="AR18" s="14">
        <v>56294.775999999983</v>
      </c>
      <c r="AS18" s="40">
        <v>66833</v>
      </c>
      <c r="AT18" s="42">
        <v>36853</v>
      </c>
      <c r="AU18" s="44">
        <v>1936</v>
      </c>
      <c r="AV18" s="15">
        <v>0</v>
      </c>
      <c r="AW18" s="15">
        <v>38789</v>
      </c>
      <c r="AX18" s="44">
        <v>117203</v>
      </c>
      <c r="AY18" s="14">
        <v>279119.77599999995</v>
      </c>
      <c r="AZ18" s="46">
        <v>90060</v>
      </c>
    </row>
    <row r="19" spans="1:52" x14ac:dyDescent="0.25">
      <c r="A19" s="35" t="s">
        <v>305</v>
      </c>
      <c r="B19" s="36" t="s">
        <v>306</v>
      </c>
      <c r="C19" s="34">
        <v>2933.6660000000002</v>
      </c>
      <c r="D19" s="34">
        <v>119.96899999999999</v>
      </c>
      <c r="E19" s="34">
        <v>461.524</v>
      </c>
      <c r="F19" s="34">
        <v>31.79</v>
      </c>
      <c r="G19" s="34">
        <v>316.44799999999998</v>
      </c>
      <c r="H19" s="34">
        <v>100.32599999999999</v>
      </c>
      <c r="I19" s="34">
        <v>340.56599999999997</v>
      </c>
      <c r="J19" s="34">
        <v>101.60299999999999</v>
      </c>
      <c r="K19" s="34">
        <v>155.614</v>
      </c>
      <c r="L19" s="34">
        <v>693.66200000000003</v>
      </c>
      <c r="M19" s="34">
        <v>496.05599999999998</v>
      </c>
      <c r="N19" s="34">
        <v>188.98699999999999</v>
      </c>
      <c r="O19" s="34">
        <v>805.20299999999997</v>
      </c>
      <c r="P19" s="34">
        <v>7249.384</v>
      </c>
      <c r="Q19" s="34">
        <v>9478.6970000000001</v>
      </c>
      <c r="R19" s="34">
        <v>82.480999999999995</v>
      </c>
      <c r="S19" s="34">
        <v>124.52800000000001</v>
      </c>
      <c r="T19" s="34">
        <v>2960.547</v>
      </c>
      <c r="U19" s="34">
        <v>3680.5619999999999</v>
      </c>
      <c r="V19" s="34">
        <v>1119.933</v>
      </c>
      <c r="W19" s="34">
        <v>283.923</v>
      </c>
      <c r="X19" s="34">
        <v>274.46100000000001</v>
      </c>
      <c r="Y19" s="34">
        <v>334.43599999999998</v>
      </c>
      <c r="Z19" s="34">
        <v>92.043999999999997</v>
      </c>
      <c r="AA19" s="34">
        <v>228.83199999999999</v>
      </c>
      <c r="AB19" s="34">
        <v>23.863</v>
      </c>
      <c r="AC19" s="34">
        <v>321.19</v>
      </c>
      <c r="AD19" s="34">
        <v>464.053</v>
      </c>
      <c r="AE19" s="34">
        <v>272.16899999999998</v>
      </c>
      <c r="AF19" s="34">
        <v>525.92600000000004</v>
      </c>
      <c r="AG19" s="34">
        <v>2050</v>
      </c>
      <c r="AH19" s="34">
        <v>81.694000000000003</v>
      </c>
      <c r="AI19" s="34">
        <v>5774.0230000000001</v>
      </c>
      <c r="AJ19" s="34">
        <v>735.45899999999995</v>
      </c>
      <c r="AK19" s="34">
        <v>1452.453</v>
      </c>
      <c r="AL19" s="34">
        <v>361.76499999999999</v>
      </c>
      <c r="AM19" s="14">
        <v>44717.837000000007</v>
      </c>
      <c r="AP19" s="36" t="s">
        <v>306</v>
      </c>
      <c r="AR19" s="14">
        <v>44717.837000000007</v>
      </c>
      <c r="AS19" s="40">
        <v>40939</v>
      </c>
      <c r="AT19" s="42">
        <v>30693</v>
      </c>
      <c r="AU19" s="44">
        <v>933</v>
      </c>
      <c r="AV19" s="15">
        <v>418</v>
      </c>
      <c r="AW19" s="15">
        <v>32044</v>
      </c>
      <c r="AX19" s="44">
        <v>23512</v>
      </c>
      <c r="AY19" s="14">
        <v>141212.837</v>
      </c>
      <c r="AZ19" s="46">
        <v>32731</v>
      </c>
    </row>
    <row r="20" spans="1:52" x14ac:dyDescent="0.25">
      <c r="A20" s="35" t="s">
        <v>307</v>
      </c>
      <c r="B20" s="36" t="s">
        <v>308</v>
      </c>
      <c r="C20" s="34">
        <v>1257.2360000000001</v>
      </c>
      <c r="D20" s="34">
        <v>104.764</v>
      </c>
      <c r="E20" s="34">
        <v>2585.1149999999998</v>
      </c>
      <c r="F20" s="34">
        <v>162.86500000000001</v>
      </c>
      <c r="G20" s="34">
        <v>1354.85</v>
      </c>
      <c r="H20" s="34">
        <v>687.58600000000001</v>
      </c>
      <c r="I20" s="34">
        <v>2968.7139999999999</v>
      </c>
      <c r="J20" s="34">
        <v>252.72399999999999</v>
      </c>
      <c r="K20" s="34">
        <v>1363.2919999999999</v>
      </c>
      <c r="L20" s="34">
        <v>2653.0140000000001</v>
      </c>
      <c r="M20" s="34">
        <v>248.18899999999999</v>
      </c>
      <c r="N20" s="34">
        <v>168.97300000000001</v>
      </c>
      <c r="O20" s="34">
        <v>261.61799999999999</v>
      </c>
      <c r="P20" s="34">
        <v>772.99900000000002</v>
      </c>
      <c r="Q20" s="34">
        <v>174.34399999999999</v>
      </c>
      <c r="R20" s="34">
        <v>41778.097999999998</v>
      </c>
      <c r="S20" s="34">
        <v>490.02699999999999</v>
      </c>
      <c r="T20" s="34">
        <v>282.11599999999999</v>
      </c>
      <c r="U20" s="34">
        <v>3384.27</v>
      </c>
      <c r="V20" s="34">
        <v>1659.954</v>
      </c>
      <c r="W20" s="34">
        <v>1162.838</v>
      </c>
      <c r="X20" s="34">
        <v>1506.4949999999999</v>
      </c>
      <c r="Y20" s="34">
        <v>958.81299999999999</v>
      </c>
      <c r="Z20" s="34">
        <v>217.73099999999999</v>
      </c>
      <c r="AA20" s="34">
        <v>520.83199999999999</v>
      </c>
      <c r="AB20" s="34">
        <v>534.274</v>
      </c>
      <c r="AC20" s="34">
        <v>1024.604</v>
      </c>
      <c r="AD20" s="34">
        <v>289.44799999999998</v>
      </c>
      <c r="AE20" s="34">
        <v>234.62200000000001</v>
      </c>
      <c r="AF20" s="34">
        <v>383.12900000000002</v>
      </c>
      <c r="AG20" s="34">
        <v>1912</v>
      </c>
      <c r="AH20" s="34">
        <v>1285.9369999999999</v>
      </c>
      <c r="AI20" s="34">
        <v>905.18399999999997</v>
      </c>
      <c r="AJ20" s="34">
        <v>610.93700000000001</v>
      </c>
      <c r="AK20" s="34">
        <v>1215.0840000000001</v>
      </c>
      <c r="AL20" s="34">
        <v>290.89</v>
      </c>
      <c r="AM20" s="14">
        <v>75663.566000000021</v>
      </c>
      <c r="AP20" s="36" t="s">
        <v>308</v>
      </c>
      <c r="AR20" s="14">
        <v>75663.566000000021</v>
      </c>
      <c r="AS20" s="40">
        <v>40457</v>
      </c>
      <c r="AT20" s="42">
        <v>0</v>
      </c>
      <c r="AU20" s="44">
        <v>0</v>
      </c>
      <c r="AV20" s="15">
        <v>0</v>
      </c>
      <c r="AW20" s="15">
        <v>0</v>
      </c>
      <c r="AX20" s="44">
        <v>1965</v>
      </c>
      <c r="AY20" s="14">
        <v>118085.56600000002</v>
      </c>
      <c r="AZ20" s="46">
        <v>905</v>
      </c>
    </row>
    <row r="21" spans="1:52" x14ac:dyDescent="0.25">
      <c r="A21" s="35" t="s">
        <v>309</v>
      </c>
      <c r="B21" s="36" t="s">
        <v>310</v>
      </c>
      <c r="C21" s="34">
        <v>528.45299999999997</v>
      </c>
      <c r="D21" s="34">
        <v>26.971</v>
      </c>
      <c r="E21" s="34">
        <v>1178.2149999999999</v>
      </c>
      <c r="F21" s="34">
        <v>188.911</v>
      </c>
      <c r="G21" s="34">
        <v>778.81600000000003</v>
      </c>
      <c r="H21" s="34">
        <v>513.80799999999999</v>
      </c>
      <c r="I21" s="34">
        <v>677.71699999999998</v>
      </c>
      <c r="J21" s="34">
        <v>194.07900000000001</v>
      </c>
      <c r="K21" s="34">
        <v>556.66</v>
      </c>
      <c r="L21" s="34">
        <v>3209.761</v>
      </c>
      <c r="M21" s="34">
        <v>118.76600000000001</v>
      </c>
      <c r="N21" s="34">
        <v>99.567999999999998</v>
      </c>
      <c r="O21" s="34">
        <v>204.191</v>
      </c>
      <c r="P21" s="34">
        <v>452.45600000000002</v>
      </c>
      <c r="Q21" s="34">
        <v>285.44799999999998</v>
      </c>
      <c r="R21" s="34">
        <v>587.52200000000005</v>
      </c>
      <c r="S21" s="34">
        <v>7914.6660000000002</v>
      </c>
      <c r="T21" s="34">
        <v>1695.673</v>
      </c>
      <c r="U21" s="34">
        <v>2177.598</v>
      </c>
      <c r="V21" s="34">
        <v>629.495</v>
      </c>
      <c r="W21" s="34">
        <v>464.45400000000001</v>
      </c>
      <c r="X21" s="34">
        <v>530.24800000000005</v>
      </c>
      <c r="Y21" s="34">
        <v>299.36399999999998</v>
      </c>
      <c r="Z21" s="34">
        <v>460.35599999999999</v>
      </c>
      <c r="AA21" s="34">
        <v>327.65899999999999</v>
      </c>
      <c r="AB21" s="34">
        <v>971.11500000000001</v>
      </c>
      <c r="AC21" s="34">
        <v>1121.788</v>
      </c>
      <c r="AD21" s="34">
        <v>452.34500000000003</v>
      </c>
      <c r="AE21" s="34">
        <v>512.58100000000002</v>
      </c>
      <c r="AF21" s="34">
        <v>1262.633</v>
      </c>
      <c r="AG21" s="34">
        <v>4255</v>
      </c>
      <c r="AH21" s="34">
        <v>798.04399999999998</v>
      </c>
      <c r="AI21" s="34">
        <v>803.08500000000004</v>
      </c>
      <c r="AJ21" s="34">
        <v>308.42500000000001</v>
      </c>
      <c r="AK21" s="34">
        <v>398.589</v>
      </c>
      <c r="AL21" s="34">
        <v>155.61000000000001</v>
      </c>
      <c r="AM21" s="14">
        <v>35140.07</v>
      </c>
      <c r="AP21" s="36" t="s">
        <v>310</v>
      </c>
      <c r="AR21" s="14">
        <v>35140.07</v>
      </c>
      <c r="AS21" s="40">
        <v>14153</v>
      </c>
      <c r="AT21" s="42">
        <v>0</v>
      </c>
      <c r="AU21" s="44">
        <v>0</v>
      </c>
      <c r="AV21" s="15">
        <v>0</v>
      </c>
      <c r="AW21" s="15">
        <v>0</v>
      </c>
      <c r="AX21" s="44">
        <v>3455</v>
      </c>
      <c r="AY21" s="14">
        <v>52748.07</v>
      </c>
      <c r="AZ21" s="46">
        <v>1356</v>
      </c>
    </row>
    <row r="22" spans="1:52" x14ac:dyDescent="0.25">
      <c r="A22" s="35" t="s">
        <v>311</v>
      </c>
      <c r="B22" s="36" t="s">
        <v>312</v>
      </c>
      <c r="C22" s="34">
        <v>385.51900000000001</v>
      </c>
      <c r="D22" s="34">
        <v>49.277000000000001</v>
      </c>
      <c r="E22" s="34">
        <v>143.94499999999999</v>
      </c>
      <c r="F22" s="34">
        <v>33.268000000000001</v>
      </c>
      <c r="G22" s="34">
        <v>75.596000000000004</v>
      </c>
      <c r="H22" s="34">
        <v>289.64400000000001</v>
      </c>
      <c r="I22" s="34">
        <v>97.662000000000006</v>
      </c>
      <c r="J22" s="34">
        <v>23.608000000000001</v>
      </c>
      <c r="K22" s="34">
        <v>116.59399999999999</v>
      </c>
      <c r="L22" s="34">
        <v>293.96600000000001</v>
      </c>
      <c r="M22" s="34">
        <v>73.841999999999999</v>
      </c>
      <c r="N22" s="34">
        <v>65.822999999999993</v>
      </c>
      <c r="O22" s="34">
        <v>445.55900000000003</v>
      </c>
      <c r="P22" s="34">
        <v>405.55399999999997</v>
      </c>
      <c r="Q22" s="34">
        <v>218.99299999999999</v>
      </c>
      <c r="R22" s="34">
        <v>1229.422</v>
      </c>
      <c r="S22" s="34">
        <v>397.41699999999997</v>
      </c>
      <c r="T22" s="34">
        <v>46434.707000000002</v>
      </c>
      <c r="U22" s="34">
        <v>514.54600000000005</v>
      </c>
      <c r="V22" s="34">
        <v>591.06799999999998</v>
      </c>
      <c r="W22" s="34">
        <v>82.433999999999997</v>
      </c>
      <c r="X22" s="34">
        <v>532.16899999999998</v>
      </c>
      <c r="Y22" s="34">
        <v>521.58299999999997</v>
      </c>
      <c r="Z22" s="34">
        <v>147.114</v>
      </c>
      <c r="AA22" s="34">
        <v>1525.1310000000001</v>
      </c>
      <c r="AB22" s="34">
        <v>4475.3909999999996</v>
      </c>
      <c r="AC22" s="34">
        <v>358.82499999999999</v>
      </c>
      <c r="AD22" s="34">
        <v>1361.558</v>
      </c>
      <c r="AE22" s="34">
        <v>115.721</v>
      </c>
      <c r="AF22" s="34">
        <v>990.16700000000003</v>
      </c>
      <c r="AG22" s="34">
        <v>4757</v>
      </c>
      <c r="AH22" s="34">
        <v>1466.8789999999999</v>
      </c>
      <c r="AI22" s="34">
        <v>364.45100000000002</v>
      </c>
      <c r="AJ22" s="34">
        <v>739.46100000000001</v>
      </c>
      <c r="AK22" s="34">
        <v>1260.654</v>
      </c>
      <c r="AL22" s="34">
        <v>127.747</v>
      </c>
      <c r="AM22" s="14">
        <v>70712.294999999998</v>
      </c>
      <c r="AP22" s="36" t="s">
        <v>312</v>
      </c>
      <c r="AR22" s="14">
        <v>70712.294999999998</v>
      </c>
      <c r="AS22" s="40">
        <v>18211</v>
      </c>
      <c r="AT22" s="42">
        <v>208577</v>
      </c>
      <c r="AU22" s="44">
        <v>-459</v>
      </c>
      <c r="AV22" s="15">
        <v>0</v>
      </c>
      <c r="AW22" s="15">
        <v>208118</v>
      </c>
      <c r="AX22" s="44">
        <v>0</v>
      </c>
      <c r="AY22" s="14">
        <v>297041.29499999998</v>
      </c>
      <c r="AZ22" s="46">
        <v>0</v>
      </c>
    </row>
    <row r="23" spans="1:52" x14ac:dyDescent="0.25">
      <c r="A23" s="35" t="s">
        <v>313</v>
      </c>
      <c r="B23" s="36" t="s">
        <v>314</v>
      </c>
      <c r="C23" s="34">
        <v>301.53300000000002</v>
      </c>
      <c r="D23" s="34">
        <v>105.035</v>
      </c>
      <c r="E23" s="34">
        <v>1367.0709999999999</v>
      </c>
      <c r="F23" s="34">
        <v>106.54900000000001</v>
      </c>
      <c r="G23" s="34">
        <v>324.303</v>
      </c>
      <c r="H23" s="34">
        <v>387.55799999999999</v>
      </c>
      <c r="I23" s="34">
        <v>466.16399999999999</v>
      </c>
      <c r="J23" s="34">
        <v>428.03199999999998</v>
      </c>
      <c r="K23" s="34">
        <v>763.34799999999996</v>
      </c>
      <c r="L23" s="34">
        <v>767.50599999999997</v>
      </c>
      <c r="M23" s="34">
        <v>223.63200000000001</v>
      </c>
      <c r="N23" s="34">
        <v>148.68100000000001</v>
      </c>
      <c r="O23" s="34">
        <v>394.99099999999999</v>
      </c>
      <c r="P23" s="34">
        <v>1318.9380000000001</v>
      </c>
      <c r="Q23" s="34">
        <v>590.12599999999998</v>
      </c>
      <c r="R23" s="34">
        <v>203.988</v>
      </c>
      <c r="S23" s="34">
        <v>232.61500000000001</v>
      </c>
      <c r="T23" s="34">
        <v>953.33600000000001</v>
      </c>
      <c r="U23" s="34">
        <v>17792.322</v>
      </c>
      <c r="V23" s="34">
        <v>3072.1709999999998</v>
      </c>
      <c r="W23" s="34">
        <v>356.30599999999998</v>
      </c>
      <c r="X23" s="34">
        <v>686.72299999999996</v>
      </c>
      <c r="Y23" s="34">
        <v>231.78700000000001</v>
      </c>
      <c r="Z23" s="34">
        <v>606.56500000000005</v>
      </c>
      <c r="AA23" s="34">
        <v>240.66300000000001</v>
      </c>
      <c r="AB23" s="34">
        <v>349.71199999999999</v>
      </c>
      <c r="AC23" s="34">
        <v>1385.0029999999999</v>
      </c>
      <c r="AD23" s="34">
        <v>189.096</v>
      </c>
      <c r="AE23" s="34">
        <v>331.44099999999997</v>
      </c>
      <c r="AF23" s="34">
        <v>1051.82</v>
      </c>
      <c r="AG23" s="34">
        <v>312</v>
      </c>
      <c r="AH23" s="34">
        <v>138.80199999999999</v>
      </c>
      <c r="AI23" s="34">
        <v>299.46499999999997</v>
      </c>
      <c r="AJ23" s="34">
        <v>231.137</v>
      </c>
      <c r="AK23" s="34">
        <v>502.14299999999997</v>
      </c>
      <c r="AL23" s="34">
        <v>199.87899999999999</v>
      </c>
      <c r="AM23" s="14">
        <v>37060.440999999992</v>
      </c>
      <c r="AP23" s="36" t="s">
        <v>314</v>
      </c>
      <c r="AR23" s="14">
        <v>37060.440999999992</v>
      </c>
      <c r="AS23" s="40">
        <v>13607</v>
      </c>
      <c r="AT23" s="42">
        <v>0</v>
      </c>
      <c r="AU23" s="44">
        <v>0</v>
      </c>
      <c r="AV23" s="15">
        <v>0</v>
      </c>
      <c r="AW23" s="15">
        <v>0</v>
      </c>
      <c r="AX23" s="44">
        <v>7021</v>
      </c>
      <c r="AY23" s="14">
        <v>57688.440999999992</v>
      </c>
      <c r="AZ23" s="46">
        <v>9955</v>
      </c>
    </row>
    <row r="24" spans="1:52" x14ac:dyDescent="0.25">
      <c r="A24" s="35" t="s">
        <v>315</v>
      </c>
      <c r="B24" s="36" t="s">
        <v>316</v>
      </c>
      <c r="C24" s="34">
        <v>82.525000000000006</v>
      </c>
      <c r="D24" s="34">
        <v>132.66399999999999</v>
      </c>
      <c r="E24" s="34">
        <v>2855.3519999999999</v>
      </c>
      <c r="F24" s="34">
        <v>241.31299999999999</v>
      </c>
      <c r="G24" s="34">
        <v>928.17399999999998</v>
      </c>
      <c r="H24" s="34">
        <v>903.904</v>
      </c>
      <c r="I24" s="34">
        <v>1223.6020000000001</v>
      </c>
      <c r="J24" s="34">
        <v>367.91699999999997</v>
      </c>
      <c r="K24" s="34">
        <v>1058.0920000000001</v>
      </c>
      <c r="L24" s="34">
        <v>1403.655</v>
      </c>
      <c r="M24" s="34">
        <v>326.09899999999999</v>
      </c>
      <c r="N24" s="34">
        <v>240.126</v>
      </c>
      <c r="O24" s="34">
        <v>515.46900000000005</v>
      </c>
      <c r="P24" s="34">
        <v>1327.4449999999999</v>
      </c>
      <c r="Q24" s="34">
        <v>679.69899999999996</v>
      </c>
      <c r="R24" s="34">
        <v>454.625</v>
      </c>
      <c r="S24" s="34">
        <v>542.64599999999996</v>
      </c>
      <c r="T24" s="34">
        <v>2697.5230000000001</v>
      </c>
      <c r="U24" s="34">
        <v>32630.190999999999</v>
      </c>
      <c r="V24" s="34">
        <v>42174.652000000002</v>
      </c>
      <c r="W24" s="34">
        <v>1552.991</v>
      </c>
      <c r="X24" s="34">
        <v>1838.885</v>
      </c>
      <c r="Y24" s="34">
        <v>1338.578</v>
      </c>
      <c r="Z24" s="34">
        <v>1360.336</v>
      </c>
      <c r="AA24" s="34">
        <v>2361.2139999999999</v>
      </c>
      <c r="AB24" s="34">
        <v>891.98</v>
      </c>
      <c r="AC24" s="34">
        <v>3935.7730000000001</v>
      </c>
      <c r="AD24" s="34">
        <v>1094.4880000000001</v>
      </c>
      <c r="AE24" s="34">
        <v>782.23599999999999</v>
      </c>
      <c r="AF24" s="34">
        <v>3755.0650000000001</v>
      </c>
      <c r="AG24" s="34">
        <v>5188</v>
      </c>
      <c r="AH24" s="34">
        <v>1859.0050000000001</v>
      </c>
      <c r="AI24" s="34">
        <v>1031.5609999999999</v>
      </c>
      <c r="AJ24" s="34">
        <v>521.23599999999999</v>
      </c>
      <c r="AK24" s="34">
        <v>1173.096</v>
      </c>
      <c r="AL24" s="34">
        <v>780.73400000000004</v>
      </c>
      <c r="AM24" s="14">
        <v>120250.85100000001</v>
      </c>
      <c r="AP24" s="36" t="s">
        <v>316</v>
      </c>
      <c r="AR24" s="14">
        <v>120250.85100000001</v>
      </c>
      <c r="AS24" s="40">
        <v>38939</v>
      </c>
      <c r="AT24" s="42">
        <v>0</v>
      </c>
      <c r="AU24" s="44">
        <v>0</v>
      </c>
      <c r="AV24" s="15">
        <v>0</v>
      </c>
      <c r="AW24" s="15">
        <v>0</v>
      </c>
      <c r="AX24" s="44">
        <v>30407</v>
      </c>
      <c r="AY24" s="14">
        <v>189596.85100000002</v>
      </c>
      <c r="AZ24" s="46">
        <v>43875</v>
      </c>
    </row>
    <row r="25" spans="1:52" x14ac:dyDescent="0.25">
      <c r="A25" s="35" t="s">
        <v>317</v>
      </c>
      <c r="B25" s="36" t="s">
        <v>318</v>
      </c>
      <c r="C25" s="34">
        <v>37.805999999999997</v>
      </c>
      <c r="D25" s="34">
        <v>59.744</v>
      </c>
      <c r="E25" s="34">
        <v>494.99099999999999</v>
      </c>
      <c r="F25" s="34">
        <v>41.802</v>
      </c>
      <c r="G25" s="34">
        <v>118.087</v>
      </c>
      <c r="H25" s="34">
        <v>120.197</v>
      </c>
      <c r="I25" s="34">
        <v>257.423</v>
      </c>
      <c r="J25" s="34">
        <v>135.00899999999999</v>
      </c>
      <c r="K25" s="34">
        <v>234.18600000000001</v>
      </c>
      <c r="L25" s="34">
        <v>353.745</v>
      </c>
      <c r="M25" s="34">
        <v>84.825000000000003</v>
      </c>
      <c r="N25" s="34">
        <v>64.828000000000003</v>
      </c>
      <c r="O25" s="34">
        <v>157.148</v>
      </c>
      <c r="P25" s="34">
        <v>405.75400000000002</v>
      </c>
      <c r="Q25" s="34">
        <v>223.989</v>
      </c>
      <c r="R25" s="34">
        <v>169.36</v>
      </c>
      <c r="S25" s="34">
        <v>173.93299999999999</v>
      </c>
      <c r="T25" s="34">
        <v>422.74599999999998</v>
      </c>
      <c r="U25" s="34">
        <v>8377.2049999999999</v>
      </c>
      <c r="V25" s="34">
        <v>2030.749</v>
      </c>
      <c r="W25" s="34">
        <v>1875.1010000000001</v>
      </c>
      <c r="X25" s="34">
        <v>699.42600000000004</v>
      </c>
      <c r="Y25" s="34">
        <v>404.90899999999999</v>
      </c>
      <c r="Z25" s="34">
        <v>1059.6769999999999</v>
      </c>
      <c r="AA25" s="34">
        <v>969.23599999999999</v>
      </c>
      <c r="AB25" s="34">
        <v>609.82100000000003</v>
      </c>
      <c r="AC25" s="34">
        <v>2794.8209999999999</v>
      </c>
      <c r="AD25" s="34">
        <v>537.899</v>
      </c>
      <c r="AE25" s="34">
        <v>398.04899999999998</v>
      </c>
      <c r="AF25" s="34">
        <v>3070.6179999999999</v>
      </c>
      <c r="AG25" s="34">
        <v>466</v>
      </c>
      <c r="AH25" s="34">
        <v>800.71100000000001</v>
      </c>
      <c r="AI25" s="34">
        <v>498.63200000000001</v>
      </c>
      <c r="AJ25" s="34">
        <v>2299.5790000000002</v>
      </c>
      <c r="AK25" s="34">
        <v>758.19200000000001</v>
      </c>
      <c r="AL25" s="34">
        <v>279.68</v>
      </c>
      <c r="AM25" s="14">
        <v>31485.878000000001</v>
      </c>
      <c r="AP25" s="36" t="s">
        <v>318</v>
      </c>
      <c r="AR25" s="14">
        <v>31485.878000000001</v>
      </c>
      <c r="AS25" s="40">
        <v>82096</v>
      </c>
      <c r="AT25" s="42">
        <v>0</v>
      </c>
      <c r="AU25" s="44">
        <v>0</v>
      </c>
      <c r="AV25" s="15">
        <v>0</v>
      </c>
      <c r="AW25" s="15">
        <v>0</v>
      </c>
      <c r="AX25" s="44">
        <v>0</v>
      </c>
      <c r="AY25" s="14">
        <v>113581.878</v>
      </c>
      <c r="AZ25" s="46">
        <v>0</v>
      </c>
    </row>
    <row r="26" spans="1:52" x14ac:dyDescent="0.25">
      <c r="A26" s="35" t="s">
        <v>319</v>
      </c>
      <c r="B26" s="36" t="s">
        <v>320</v>
      </c>
      <c r="C26" s="34">
        <v>176.15199999999999</v>
      </c>
      <c r="D26" s="34">
        <v>1.0999999999999999E-2</v>
      </c>
      <c r="E26" s="34">
        <v>225.68700000000001</v>
      </c>
      <c r="F26" s="34">
        <v>17.890999999999998</v>
      </c>
      <c r="G26" s="34">
        <v>40.457000000000001</v>
      </c>
      <c r="H26" s="34">
        <v>29.774000000000001</v>
      </c>
      <c r="I26" s="34">
        <v>100.15300000000001</v>
      </c>
      <c r="J26" s="34">
        <v>43.002000000000002</v>
      </c>
      <c r="K26" s="34">
        <v>46.755000000000003</v>
      </c>
      <c r="L26" s="34">
        <v>74.459000000000003</v>
      </c>
      <c r="M26" s="34">
        <v>60.545999999999999</v>
      </c>
      <c r="N26" s="34">
        <v>25.986999999999998</v>
      </c>
      <c r="O26" s="34">
        <v>47.463999999999999</v>
      </c>
      <c r="P26" s="34">
        <v>165.81899999999999</v>
      </c>
      <c r="Q26" s="34">
        <v>57.85</v>
      </c>
      <c r="R26" s="34">
        <v>163.83500000000001</v>
      </c>
      <c r="S26" s="34">
        <v>82.227999999999994</v>
      </c>
      <c r="T26" s="34">
        <v>292.49799999999999</v>
      </c>
      <c r="U26" s="34">
        <v>1977.059</v>
      </c>
      <c r="V26" s="34">
        <v>452.20299999999997</v>
      </c>
      <c r="W26" s="34">
        <v>140.84299999999999</v>
      </c>
      <c r="X26" s="34">
        <v>3789.0630000000001</v>
      </c>
      <c r="Y26" s="34">
        <v>762.005</v>
      </c>
      <c r="Z26" s="34">
        <v>2135.9670000000001</v>
      </c>
      <c r="AA26" s="34">
        <v>4054.5239999999999</v>
      </c>
      <c r="AB26" s="34">
        <v>326.435</v>
      </c>
      <c r="AC26" s="34">
        <v>2993.71</v>
      </c>
      <c r="AD26" s="34">
        <v>919.572</v>
      </c>
      <c r="AE26" s="34">
        <v>1035.0119999999999</v>
      </c>
      <c r="AF26" s="34">
        <v>1973.596</v>
      </c>
      <c r="AG26" s="34">
        <v>1506</v>
      </c>
      <c r="AH26" s="34">
        <v>808.73</v>
      </c>
      <c r="AI26" s="34">
        <v>375.76100000000002</v>
      </c>
      <c r="AJ26" s="34">
        <v>265.61</v>
      </c>
      <c r="AK26" s="34">
        <v>1041.1189999999999</v>
      </c>
      <c r="AL26" s="34">
        <v>508.22899999999998</v>
      </c>
      <c r="AM26" s="14">
        <v>26716.005999999998</v>
      </c>
      <c r="AN26" s="8" t="s">
        <v>117</v>
      </c>
      <c r="AP26" s="36" t="s">
        <v>320</v>
      </c>
      <c r="AR26" s="14">
        <v>26716.005999999998</v>
      </c>
      <c r="AS26" s="40">
        <v>16326</v>
      </c>
      <c r="AT26" s="42">
        <v>15665</v>
      </c>
      <c r="AU26" s="44">
        <v>-205</v>
      </c>
      <c r="AV26" s="15">
        <v>0</v>
      </c>
      <c r="AW26" s="15">
        <v>15460</v>
      </c>
      <c r="AX26" s="44">
        <v>4708</v>
      </c>
      <c r="AY26" s="14">
        <v>63210.005999999994</v>
      </c>
      <c r="AZ26" s="46">
        <v>5272</v>
      </c>
    </row>
    <row r="27" spans="1:52" x14ac:dyDescent="0.25">
      <c r="A27" s="35" t="s">
        <v>321</v>
      </c>
      <c r="B27" s="36" t="s">
        <v>322</v>
      </c>
      <c r="C27" s="34">
        <v>39.195</v>
      </c>
      <c r="D27" s="34">
        <v>8.4580000000000002</v>
      </c>
      <c r="E27" s="34">
        <v>233.185</v>
      </c>
      <c r="F27" s="34">
        <v>42.003999999999998</v>
      </c>
      <c r="G27" s="34">
        <v>75.751000000000005</v>
      </c>
      <c r="H27" s="34">
        <v>73.403999999999996</v>
      </c>
      <c r="I27" s="34">
        <v>136.69499999999999</v>
      </c>
      <c r="J27" s="34">
        <v>76.775000000000006</v>
      </c>
      <c r="K27" s="34">
        <v>70.725999999999999</v>
      </c>
      <c r="L27" s="34">
        <v>105.988</v>
      </c>
      <c r="M27" s="34">
        <v>49.56</v>
      </c>
      <c r="N27" s="34">
        <v>56.189</v>
      </c>
      <c r="O27" s="34">
        <v>114.655</v>
      </c>
      <c r="P27" s="34">
        <v>199.74799999999999</v>
      </c>
      <c r="Q27" s="34">
        <v>108.65900000000001</v>
      </c>
      <c r="R27" s="34">
        <v>205.755</v>
      </c>
      <c r="S27" s="34">
        <v>71.406000000000006</v>
      </c>
      <c r="T27" s="34">
        <v>529.51400000000001</v>
      </c>
      <c r="U27" s="34">
        <v>5398.9560000000001</v>
      </c>
      <c r="V27" s="34">
        <v>865.94600000000003</v>
      </c>
      <c r="W27" s="34">
        <v>482.01900000000001</v>
      </c>
      <c r="X27" s="34">
        <v>437.84899999999999</v>
      </c>
      <c r="Y27" s="34">
        <v>8928.0370000000003</v>
      </c>
      <c r="Z27" s="34">
        <v>1523.3789999999999</v>
      </c>
      <c r="AA27" s="34">
        <v>5928.951</v>
      </c>
      <c r="AB27" s="34">
        <v>417.52499999999998</v>
      </c>
      <c r="AC27" s="34">
        <v>2640.3910000000001</v>
      </c>
      <c r="AD27" s="34">
        <v>858.702</v>
      </c>
      <c r="AE27" s="34">
        <v>335.10899999999998</v>
      </c>
      <c r="AF27" s="34">
        <v>2535.1089999999999</v>
      </c>
      <c r="AG27" s="34">
        <v>1294</v>
      </c>
      <c r="AH27" s="34">
        <v>502.12900000000002</v>
      </c>
      <c r="AI27" s="34">
        <v>626.60799999999995</v>
      </c>
      <c r="AJ27" s="34">
        <v>101.562</v>
      </c>
      <c r="AK27" s="34">
        <v>590.44500000000005</v>
      </c>
      <c r="AL27" s="34">
        <v>285.733</v>
      </c>
      <c r="AM27" s="14">
        <v>35950.117000000006</v>
      </c>
      <c r="AN27" s="8">
        <v>0.97333819701215385</v>
      </c>
      <c r="AO27" s="8">
        <f t="shared" ref="AO27:AO34" si="0">(AY27-AZ27)/AY27</f>
        <v>0.92865331320201994</v>
      </c>
      <c r="AP27" s="36" t="s">
        <v>322</v>
      </c>
      <c r="AR27" s="14">
        <v>35950.117000000006</v>
      </c>
      <c r="AS27" s="40">
        <v>25552</v>
      </c>
      <c r="AT27" s="42">
        <v>0</v>
      </c>
      <c r="AU27" s="44">
        <v>0</v>
      </c>
      <c r="AV27" s="15">
        <v>0</v>
      </c>
      <c r="AW27" s="15">
        <v>0</v>
      </c>
      <c r="AX27" s="44">
        <v>4023</v>
      </c>
      <c r="AY27" s="14">
        <v>65525.117000000006</v>
      </c>
      <c r="AZ27" s="46">
        <v>4675</v>
      </c>
    </row>
    <row r="28" spans="1:52" x14ac:dyDescent="0.25">
      <c r="A28" s="35" t="s">
        <v>323</v>
      </c>
      <c r="B28" s="36" t="s">
        <v>324</v>
      </c>
      <c r="C28" s="34">
        <v>1.03</v>
      </c>
      <c r="D28" s="34">
        <v>1.1399999999999999</v>
      </c>
      <c r="E28" s="34">
        <v>551.58199999999999</v>
      </c>
      <c r="F28" s="34">
        <v>62.613</v>
      </c>
      <c r="G28" s="34">
        <v>157.315</v>
      </c>
      <c r="H28" s="34">
        <v>199.971</v>
      </c>
      <c r="I28" s="34">
        <v>263.56099999999998</v>
      </c>
      <c r="J28" s="34">
        <v>95.222999999999999</v>
      </c>
      <c r="K28" s="34">
        <v>156.44</v>
      </c>
      <c r="L28" s="34">
        <v>215.24299999999999</v>
      </c>
      <c r="M28" s="34">
        <v>309.89999999999998</v>
      </c>
      <c r="N28" s="34">
        <v>76.373999999999995</v>
      </c>
      <c r="O28" s="34">
        <v>149.94399999999999</v>
      </c>
      <c r="P28" s="34">
        <v>352.10300000000001</v>
      </c>
      <c r="Q28" s="34">
        <v>180.38399999999999</v>
      </c>
      <c r="R28" s="34">
        <v>386.31200000000001</v>
      </c>
      <c r="S28" s="34">
        <v>152.636</v>
      </c>
      <c r="T28" s="34">
        <v>741.13499999999999</v>
      </c>
      <c r="U28" s="34">
        <v>2985.0610000000001</v>
      </c>
      <c r="V28" s="34">
        <v>747.22500000000002</v>
      </c>
      <c r="W28" s="34">
        <v>211.92599999999999</v>
      </c>
      <c r="X28" s="34">
        <v>660.33199999999999</v>
      </c>
      <c r="Y28" s="34">
        <v>886.39200000000005</v>
      </c>
      <c r="Z28" s="34">
        <v>10380.188</v>
      </c>
      <c r="AA28" s="34">
        <v>6262.6970000000001</v>
      </c>
      <c r="AB28" s="34">
        <v>483.404</v>
      </c>
      <c r="AC28" s="34">
        <v>2002.461</v>
      </c>
      <c r="AD28" s="34">
        <v>698.447</v>
      </c>
      <c r="AE28" s="34">
        <v>311.38200000000001</v>
      </c>
      <c r="AF28" s="34">
        <v>1840.5429999999999</v>
      </c>
      <c r="AG28" s="34">
        <v>1304</v>
      </c>
      <c r="AH28" s="34">
        <v>273.93400000000003</v>
      </c>
      <c r="AI28" s="34">
        <v>343.654</v>
      </c>
      <c r="AJ28" s="34">
        <v>213.15899999999999</v>
      </c>
      <c r="AK28" s="34">
        <v>261.34800000000001</v>
      </c>
      <c r="AL28" s="34">
        <v>339.31799999999998</v>
      </c>
      <c r="AM28" s="14">
        <v>34258.377</v>
      </c>
      <c r="AN28" s="8">
        <v>0.97948410885778703</v>
      </c>
      <c r="AO28" s="8">
        <f t="shared" si="0"/>
        <v>0.90647365451009687</v>
      </c>
      <c r="AP28" s="36" t="s">
        <v>324</v>
      </c>
      <c r="AR28" s="14">
        <v>34258.377</v>
      </c>
      <c r="AS28" s="40">
        <v>1224</v>
      </c>
      <c r="AT28" s="42">
        <v>53611</v>
      </c>
      <c r="AU28" s="44">
        <v>128</v>
      </c>
      <c r="AV28" s="15">
        <v>0</v>
      </c>
      <c r="AW28" s="15">
        <v>53739</v>
      </c>
      <c r="AX28" s="44">
        <v>10141</v>
      </c>
      <c r="AY28" s="14">
        <v>99362.377000000008</v>
      </c>
      <c r="AZ28" s="46">
        <v>9293</v>
      </c>
    </row>
    <row r="29" spans="1:52" x14ac:dyDescent="0.25">
      <c r="A29" s="35" t="s">
        <v>325</v>
      </c>
      <c r="B29" s="36" t="s">
        <v>326</v>
      </c>
      <c r="C29" s="34">
        <v>2190.837</v>
      </c>
      <c r="D29" s="34">
        <v>116.07899999999999</v>
      </c>
      <c r="E29" s="34">
        <v>2852.8609999999999</v>
      </c>
      <c r="F29" s="34">
        <v>306.642</v>
      </c>
      <c r="G29" s="34">
        <v>622.31899999999996</v>
      </c>
      <c r="H29" s="34">
        <v>395.10500000000002</v>
      </c>
      <c r="I29" s="34">
        <v>962.23599999999999</v>
      </c>
      <c r="J29" s="34">
        <v>299.83100000000002</v>
      </c>
      <c r="K29" s="34">
        <v>564.80499999999995</v>
      </c>
      <c r="L29" s="34">
        <v>855.60400000000004</v>
      </c>
      <c r="M29" s="34">
        <v>333.255</v>
      </c>
      <c r="N29" s="34">
        <v>237.029</v>
      </c>
      <c r="O29" s="34">
        <v>494.13499999999999</v>
      </c>
      <c r="P29" s="34">
        <v>1035.31</v>
      </c>
      <c r="Q29" s="34">
        <v>563.62</v>
      </c>
      <c r="R29" s="34">
        <v>670.74</v>
      </c>
      <c r="S29" s="34">
        <v>1031.7159999999999</v>
      </c>
      <c r="T29" s="34">
        <v>4701.1180000000004</v>
      </c>
      <c r="U29" s="34">
        <v>14682.039000000001</v>
      </c>
      <c r="V29" s="34">
        <v>7389.8540000000003</v>
      </c>
      <c r="W29" s="34">
        <v>1777.7429999999999</v>
      </c>
      <c r="X29" s="34">
        <v>899.83500000000004</v>
      </c>
      <c r="Y29" s="34">
        <v>2170.0709999999999</v>
      </c>
      <c r="Z29" s="34">
        <v>868.53800000000001</v>
      </c>
      <c r="AA29" s="34">
        <v>72212.308000000005</v>
      </c>
      <c r="AB29" s="34">
        <v>20061.88</v>
      </c>
      <c r="AC29" s="34">
        <v>9505.1869999999999</v>
      </c>
      <c r="AD29" s="34">
        <v>922.12599999999998</v>
      </c>
      <c r="AE29" s="34">
        <v>1017.96</v>
      </c>
      <c r="AF29" s="34">
        <v>4320.3580000000002</v>
      </c>
      <c r="AG29" s="34">
        <v>4235</v>
      </c>
      <c r="AH29" s="34">
        <v>898.73400000000004</v>
      </c>
      <c r="AI29" s="34">
        <v>2154.7420000000002</v>
      </c>
      <c r="AJ29" s="34">
        <v>313.77199999999999</v>
      </c>
      <c r="AK29" s="34">
        <v>781.15800000000002</v>
      </c>
      <c r="AL29" s="34">
        <v>1535.258</v>
      </c>
      <c r="AM29" s="14">
        <v>163979.80499999999</v>
      </c>
      <c r="AO29" s="8">
        <f t="shared" si="0"/>
        <v>0.97471795383137372</v>
      </c>
      <c r="AP29" s="36" t="s">
        <v>326</v>
      </c>
      <c r="AR29" s="14">
        <v>163979.80499999999</v>
      </c>
      <c r="AS29" s="40">
        <v>61781</v>
      </c>
      <c r="AT29" s="42">
        <v>0</v>
      </c>
      <c r="AU29" s="44">
        <v>0</v>
      </c>
      <c r="AV29" s="15">
        <v>0</v>
      </c>
      <c r="AW29" s="15">
        <v>0</v>
      </c>
      <c r="AX29" s="44">
        <v>13579</v>
      </c>
      <c r="AY29" s="14">
        <v>239339.80499999999</v>
      </c>
      <c r="AZ29" s="46">
        <v>6051</v>
      </c>
    </row>
    <row r="30" spans="1:52" x14ac:dyDescent="0.25">
      <c r="A30" s="35" t="s">
        <v>327</v>
      </c>
      <c r="B30" s="36" t="s">
        <v>328</v>
      </c>
      <c r="C30" s="34">
        <v>19.739000000000001</v>
      </c>
      <c r="D30" s="34">
        <v>62.975000000000001</v>
      </c>
      <c r="E30" s="34">
        <v>641.178</v>
      </c>
      <c r="F30" s="34">
        <v>55.862000000000002</v>
      </c>
      <c r="G30" s="34">
        <v>290.23500000000001</v>
      </c>
      <c r="H30" s="34">
        <v>118.413</v>
      </c>
      <c r="I30" s="34">
        <v>327.036</v>
      </c>
      <c r="J30" s="34">
        <v>231.07400000000001</v>
      </c>
      <c r="K30" s="34">
        <v>299.46300000000002</v>
      </c>
      <c r="L30" s="34">
        <v>448.10500000000002</v>
      </c>
      <c r="M30" s="34">
        <v>89.441999999999993</v>
      </c>
      <c r="N30" s="34">
        <v>34.137999999999998</v>
      </c>
      <c r="O30" s="34">
        <v>183.583</v>
      </c>
      <c r="P30" s="34">
        <v>438.29700000000003</v>
      </c>
      <c r="Q30" s="34">
        <v>184.26900000000001</v>
      </c>
      <c r="R30" s="34">
        <v>151.584</v>
      </c>
      <c r="S30" s="34">
        <v>127.694</v>
      </c>
      <c r="T30" s="34">
        <v>740.86500000000001</v>
      </c>
      <c r="U30" s="34">
        <v>16670.960999999999</v>
      </c>
      <c r="V30" s="34">
        <v>2591.1080000000002</v>
      </c>
      <c r="W30" s="34">
        <v>1802.9649999999999</v>
      </c>
      <c r="X30" s="34">
        <v>698.95799999999997</v>
      </c>
      <c r="Y30" s="34">
        <v>897.03499999999997</v>
      </c>
      <c r="Z30" s="34">
        <v>2025.155</v>
      </c>
      <c r="AA30" s="34">
        <v>7187.6850000000004</v>
      </c>
      <c r="AB30" s="34">
        <v>9013.8860000000004</v>
      </c>
      <c r="AC30" s="34">
        <v>6351.5789999999997</v>
      </c>
      <c r="AD30" s="34">
        <v>1696.405</v>
      </c>
      <c r="AE30" s="34">
        <v>704.06200000000001</v>
      </c>
      <c r="AF30" s="34">
        <v>6142.45</v>
      </c>
      <c r="AG30" s="34">
        <v>2023</v>
      </c>
      <c r="AH30" s="34">
        <v>602.00699999999995</v>
      </c>
      <c r="AI30" s="34">
        <v>1371.951</v>
      </c>
      <c r="AJ30" s="34">
        <v>1051.8389999999999</v>
      </c>
      <c r="AK30" s="34">
        <v>815.923</v>
      </c>
      <c r="AL30" s="34">
        <v>671.21600000000001</v>
      </c>
      <c r="AM30" s="14">
        <v>66762.136999999988</v>
      </c>
      <c r="AO30" s="8">
        <f t="shared" si="0"/>
        <v>1</v>
      </c>
      <c r="AP30" s="36" t="s">
        <v>328</v>
      </c>
      <c r="AR30" s="14">
        <v>66762.136999999988</v>
      </c>
      <c r="AS30" s="40">
        <v>229544</v>
      </c>
      <c r="AT30" s="42">
        <v>4918</v>
      </c>
      <c r="AU30" s="44">
        <v>0</v>
      </c>
      <c r="AV30" s="15">
        <v>0</v>
      </c>
      <c r="AW30" s="15">
        <v>4918</v>
      </c>
      <c r="AX30" s="44">
        <v>0</v>
      </c>
      <c r="AY30" s="14">
        <v>301224.13699999999</v>
      </c>
      <c r="AZ30" s="46">
        <v>0</v>
      </c>
    </row>
    <row r="31" spans="1:52" x14ac:dyDescent="0.25">
      <c r="A31" s="35" t="s">
        <v>329</v>
      </c>
      <c r="B31" s="36" t="s">
        <v>330</v>
      </c>
      <c r="C31" s="34">
        <v>1474.3030000000001</v>
      </c>
      <c r="D31" s="34">
        <v>175.02699999999999</v>
      </c>
      <c r="E31" s="34">
        <v>5484.6469999999999</v>
      </c>
      <c r="F31" s="34">
        <v>374.66399999999999</v>
      </c>
      <c r="G31" s="34">
        <v>1594.4949999999999</v>
      </c>
      <c r="H31" s="34">
        <v>1017.443</v>
      </c>
      <c r="I31" s="34">
        <v>1527.5419999999999</v>
      </c>
      <c r="J31" s="34">
        <v>999.56600000000003</v>
      </c>
      <c r="K31" s="34">
        <v>2305.1439999999998</v>
      </c>
      <c r="L31" s="34">
        <v>2933.7020000000002</v>
      </c>
      <c r="M31" s="34">
        <v>835.92600000000004</v>
      </c>
      <c r="N31" s="34">
        <v>513.45100000000002</v>
      </c>
      <c r="O31" s="34">
        <v>1477.998</v>
      </c>
      <c r="P31" s="34">
        <v>3603.5419999999999</v>
      </c>
      <c r="Q31" s="34">
        <v>1737.527</v>
      </c>
      <c r="R31" s="34">
        <v>1870.0530000000001</v>
      </c>
      <c r="S31" s="34">
        <v>1246.6880000000001</v>
      </c>
      <c r="T31" s="34">
        <v>14813.665999999999</v>
      </c>
      <c r="U31" s="34">
        <v>24294.560000000001</v>
      </c>
      <c r="V31" s="34">
        <v>8184.2420000000002</v>
      </c>
      <c r="W31" s="34">
        <v>3669.9459999999999</v>
      </c>
      <c r="X31" s="34">
        <v>2924.587</v>
      </c>
      <c r="Y31" s="34">
        <v>2301.9830000000002</v>
      </c>
      <c r="Z31" s="34">
        <v>4894.2730000000001</v>
      </c>
      <c r="AA31" s="34">
        <v>9197.8889999999992</v>
      </c>
      <c r="AB31" s="34">
        <v>5860.9380000000001</v>
      </c>
      <c r="AC31" s="34">
        <v>66237.051999999996</v>
      </c>
      <c r="AD31" s="34">
        <v>4873.8280000000004</v>
      </c>
      <c r="AE31" s="34">
        <v>1872.259</v>
      </c>
      <c r="AF31" s="34">
        <v>13847.974</v>
      </c>
      <c r="AG31" s="34">
        <v>4869</v>
      </c>
      <c r="AH31" s="34">
        <v>1707.694</v>
      </c>
      <c r="AI31" s="34">
        <v>2866.2289999999998</v>
      </c>
      <c r="AJ31" s="34">
        <v>1711.633</v>
      </c>
      <c r="AK31" s="34">
        <v>1765.6579999999999</v>
      </c>
      <c r="AL31" s="34">
        <v>1603.731</v>
      </c>
      <c r="AM31" s="14">
        <v>206668.86</v>
      </c>
      <c r="AN31" s="8">
        <v>0.95178979371787531</v>
      </c>
      <c r="AO31" s="8">
        <f t="shared" si="0"/>
        <v>0.91522505912661589</v>
      </c>
      <c r="AP31" s="36" t="s">
        <v>330</v>
      </c>
      <c r="AR31" s="14">
        <v>206668.86</v>
      </c>
      <c r="AS31" s="40">
        <v>9840</v>
      </c>
      <c r="AT31" s="42">
        <v>42573</v>
      </c>
      <c r="AU31" s="44">
        <v>457</v>
      </c>
      <c r="AV31" s="15">
        <v>0</v>
      </c>
      <c r="AW31" s="15">
        <v>43030</v>
      </c>
      <c r="AX31" s="44">
        <v>27244</v>
      </c>
      <c r="AY31" s="14">
        <v>286782.86</v>
      </c>
      <c r="AZ31" s="46">
        <v>24312</v>
      </c>
    </row>
    <row r="32" spans="1:52" x14ac:dyDescent="0.25">
      <c r="A32" s="35" t="s">
        <v>331</v>
      </c>
      <c r="B32" s="36" t="s">
        <v>332</v>
      </c>
      <c r="C32" s="34">
        <v>0</v>
      </c>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2493.91</v>
      </c>
      <c r="AE32" s="34">
        <v>0</v>
      </c>
      <c r="AF32" s="34">
        <v>0</v>
      </c>
      <c r="AG32" s="34">
        <v>-9</v>
      </c>
      <c r="AH32" s="34">
        <v>0</v>
      </c>
      <c r="AI32" s="34">
        <v>0</v>
      </c>
      <c r="AJ32" s="34">
        <v>0</v>
      </c>
      <c r="AK32" s="34">
        <v>0</v>
      </c>
      <c r="AL32" s="34">
        <v>0</v>
      </c>
      <c r="AM32" s="14">
        <v>2484.91</v>
      </c>
      <c r="AN32" s="8">
        <v>0.86405985826828269</v>
      </c>
      <c r="AO32" s="8">
        <f t="shared" si="0"/>
        <v>0.85736266214836299</v>
      </c>
      <c r="AP32" s="36" t="s">
        <v>332</v>
      </c>
      <c r="AR32" s="14">
        <v>2484.91</v>
      </c>
      <c r="AS32" s="40">
        <v>0</v>
      </c>
      <c r="AT32" s="42">
        <v>48947</v>
      </c>
      <c r="AU32" s="44">
        <v>-174</v>
      </c>
      <c r="AV32" s="15">
        <v>0</v>
      </c>
      <c r="AW32" s="15">
        <v>48773</v>
      </c>
      <c r="AX32" s="44">
        <v>7177</v>
      </c>
      <c r="AY32" s="14">
        <v>58434.91</v>
      </c>
      <c r="AZ32" s="46">
        <v>8335</v>
      </c>
    </row>
    <row r="33" spans="1:52" x14ac:dyDescent="0.25">
      <c r="A33" s="35" t="s">
        <v>333</v>
      </c>
      <c r="B33" s="36" t="s">
        <v>334</v>
      </c>
      <c r="C33" s="34">
        <v>413.28</v>
      </c>
      <c r="D33" s="34">
        <v>18.635999999999999</v>
      </c>
      <c r="E33" s="34">
        <v>3105.8820000000001</v>
      </c>
      <c r="F33" s="34">
        <v>228.39500000000001</v>
      </c>
      <c r="G33" s="34">
        <v>325.40699999999998</v>
      </c>
      <c r="H33" s="34">
        <v>138.38999999999999</v>
      </c>
      <c r="I33" s="34">
        <v>1274.797</v>
      </c>
      <c r="J33" s="34">
        <v>843.89599999999996</v>
      </c>
      <c r="K33" s="34">
        <v>162.10499999999999</v>
      </c>
      <c r="L33" s="34">
        <v>239.69800000000001</v>
      </c>
      <c r="M33" s="34">
        <v>123.56399999999999</v>
      </c>
      <c r="N33" s="34">
        <v>98.278999999999996</v>
      </c>
      <c r="O33" s="34">
        <v>95.405000000000001</v>
      </c>
      <c r="P33" s="34">
        <v>1155.116</v>
      </c>
      <c r="Q33" s="34">
        <v>488.06</v>
      </c>
      <c r="R33" s="34">
        <v>200.977</v>
      </c>
      <c r="S33" s="34">
        <v>139.74</v>
      </c>
      <c r="T33" s="34">
        <v>629.65</v>
      </c>
      <c r="U33" s="34">
        <v>5796.5119999999997</v>
      </c>
      <c r="V33" s="34">
        <v>892.83100000000002</v>
      </c>
      <c r="W33" s="34">
        <v>325.49900000000002</v>
      </c>
      <c r="X33" s="34">
        <v>564.82299999999998</v>
      </c>
      <c r="Y33" s="34">
        <v>853.779</v>
      </c>
      <c r="Z33" s="34">
        <v>625.05799999999999</v>
      </c>
      <c r="AA33" s="34">
        <v>3353.8150000000001</v>
      </c>
      <c r="AB33" s="34">
        <v>200.31100000000001</v>
      </c>
      <c r="AC33" s="34">
        <v>1182.4269999999999</v>
      </c>
      <c r="AD33" s="34">
        <v>515.32799999999997</v>
      </c>
      <c r="AE33" s="34">
        <v>2314.6590000000001</v>
      </c>
      <c r="AF33" s="34">
        <v>1942.4480000000001</v>
      </c>
      <c r="AG33" s="34">
        <v>1714</v>
      </c>
      <c r="AH33" s="34">
        <v>638.99599999999998</v>
      </c>
      <c r="AI33" s="34">
        <v>881.84100000000001</v>
      </c>
      <c r="AJ33" s="34">
        <v>586.09500000000003</v>
      </c>
      <c r="AK33" s="34">
        <v>858.96199999999999</v>
      </c>
      <c r="AL33" s="34">
        <v>298.67500000000001</v>
      </c>
      <c r="AM33" s="14">
        <v>33227.336000000003</v>
      </c>
      <c r="AN33" s="8">
        <v>0.93210241935244698</v>
      </c>
      <c r="AO33" s="8">
        <f t="shared" si="0"/>
        <v>0.8728762775754042</v>
      </c>
      <c r="AP33" s="36" t="s">
        <v>334</v>
      </c>
      <c r="AR33" s="14">
        <v>33227.336000000003</v>
      </c>
      <c r="AS33" s="40">
        <v>4135</v>
      </c>
      <c r="AT33" s="42">
        <v>0</v>
      </c>
      <c r="AU33" s="44">
        <v>123</v>
      </c>
      <c r="AV33" s="15">
        <v>0</v>
      </c>
      <c r="AW33" s="15">
        <v>123</v>
      </c>
      <c r="AX33" s="44">
        <v>4167</v>
      </c>
      <c r="AY33" s="14">
        <v>41652.336000000003</v>
      </c>
      <c r="AZ33" s="46">
        <v>5295</v>
      </c>
    </row>
    <row r="34" spans="1:52" x14ac:dyDescent="0.25">
      <c r="A34" s="35" t="s">
        <v>335</v>
      </c>
      <c r="B34" s="36" t="s">
        <v>336</v>
      </c>
      <c r="C34" s="34">
        <v>682.78800000000001</v>
      </c>
      <c r="D34" s="34">
        <v>183.245</v>
      </c>
      <c r="E34" s="34">
        <v>6030.7129999999997</v>
      </c>
      <c r="F34" s="34">
        <v>576.40700000000004</v>
      </c>
      <c r="G34" s="34">
        <v>1564.376</v>
      </c>
      <c r="H34" s="34">
        <v>736.86199999999997</v>
      </c>
      <c r="I34" s="34">
        <v>1636.1579999999999</v>
      </c>
      <c r="J34" s="34">
        <v>805.25199999999995</v>
      </c>
      <c r="K34" s="34">
        <v>2991.1979999999999</v>
      </c>
      <c r="L34" s="34">
        <v>4032.2869999999998</v>
      </c>
      <c r="M34" s="34">
        <v>653.51400000000001</v>
      </c>
      <c r="N34" s="34">
        <v>873.49599999999998</v>
      </c>
      <c r="O34" s="34">
        <v>1540.5329999999999</v>
      </c>
      <c r="P34" s="34">
        <v>3846.3009999999999</v>
      </c>
      <c r="Q34" s="34">
        <v>1826.42</v>
      </c>
      <c r="R34" s="34">
        <v>2129.9850000000001</v>
      </c>
      <c r="S34" s="34">
        <v>3439.5610000000001</v>
      </c>
      <c r="T34" s="34">
        <v>12802.135</v>
      </c>
      <c r="U34" s="34">
        <v>24771.001</v>
      </c>
      <c r="V34" s="34">
        <v>12315.031999999999</v>
      </c>
      <c r="W34" s="34">
        <v>2533.4679999999998</v>
      </c>
      <c r="X34" s="34">
        <v>1972.1489999999999</v>
      </c>
      <c r="Y34" s="34">
        <v>2676.3939999999998</v>
      </c>
      <c r="Z34" s="34">
        <v>3234.1819999999998</v>
      </c>
      <c r="AA34" s="34">
        <v>14477.271000000001</v>
      </c>
      <c r="AB34" s="34">
        <v>5570.21</v>
      </c>
      <c r="AC34" s="34">
        <v>14579.244000000001</v>
      </c>
      <c r="AD34" s="34">
        <v>6051.4170000000004</v>
      </c>
      <c r="AE34" s="34">
        <v>3508.8040000000001</v>
      </c>
      <c r="AF34" s="34">
        <v>23461.562999999998</v>
      </c>
      <c r="AG34" s="34">
        <v>9354</v>
      </c>
      <c r="AH34" s="34">
        <v>4458.9650000000001</v>
      </c>
      <c r="AI34" s="34">
        <v>3986.652</v>
      </c>
      <c r="AJ34" s="34">
        <v>2677.4740000000002</v>
      </c>
      <c r="AK34" s="34">
        <v>2739.7040000000002</v>
      </c>
      <c r="AL34" s="34">
        <v>3229.277</v>
      </c>
      <c r="AM34" s="14">
        <v>187948.038</v>
      </c>
      <c r="AN34" s="8">
        <v>0.95332447275039911</v>
      </c>
      <c r="AO34" s="8">
        <f t="shared" si="0"/>
        <v>0.8450327829955302</v>
      </c>
      <c r="AP34" s="36" t="s">
        <v>336</v>
      </c>
      <c r="AR34" s="14">
        <v>187948.038</v>
      </c>
      <c r="AS34" s="40">
        <v>9968</v>
      </c>
      <c r="AT34" s="42">
        <v>0</v>
      </c>
      <c r="AU34" s="44">
        <v>8</v>
      </c>
      <c r="AV34" s="15">
        <v>0</v>
      </c>
      <c r="AW34" s="15">
        <v>8</v>
      </c>
      <c r="AX34" s="44">
        <v>41404</v>
      </c>
      <c r="AY34" s="14">
        <v>239328.038</v>
      </c>
      <c r="AZ34" s="46">
        <v>37088</v>
      </c>
    </row>
    <row r="35" spans="1:52" x14ac:dyDescent="0.25">
      <c r="A35" s="35" t="s">
        <v>337</v>
      </c>
      <c r="B35" s="36" t="s">
        <v>338</v>
      </c>
      <c r="C35" s="34">
        <v>0</v>
      </c>
      <c r="D35" s="34">
        <v>0</v>
      </c>
      <c r="E35" s="3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34">
        <v>0</v>
      </c>
      <c r="AF35" s="34">
        <v>0</v>
      </c>
      <c r="AG35" s="34">
        <v>0</v>
      </c>
      <c r="AH35" s="34">
        <v>0</v>
      </c>
      <c r="AI35" s="34">
        <v>0</v>
      </c>
      <c r="AJ35" s="34">
        <v>0</v>
      </c>
      <c r="AK35" s="34">
        <v>0</v>
      </c>
      <c r="AL35" s="34">
        <v>0</v>
      </c>
      <c r="AM35" s="14">
        <v>0</v>
      </c>
    </row>
    <row r="36" spans="1:52" x14ac:dyDescent="0.25">
      <c r="A36" s="35" t="s">
        <v>339</v>
      </c>
      <c r="B36" s="36" t="s">
        <v>340</v>
      </c>
      <c r="C36" s="34">
        <v>150.54300000000001</v>
      </c>
      <c r="D36" s="34">
        <v>27.341999999999999</v>
      </c>
      <c r="E36" s="34">
        <v>536.85599999999999</v>
      </c>
      <c r="F36" s="34">
        <v>63.563000000000002</v>
      </c>
      <c r="G36" s="34">
        <v>130.80000000000001</v>
      </c>
      <c r="H36" s="34">
        <v>155.376</v>
      </c>
      <c r="I36" s="34">
        <v>391.03899999999999</v>
      </c>
      <c r="J36" s="34">
        <v>176.25800000000001</v>
      </c>
      <c r="K36" s="34">
        <v>327.822</v>
      </c>
      <c r="L36" s="34">
        <v>344.05700000000002</v>
      </c>
      <c r="M36" s="34">
        <v>180.464</v>
      </c>
      <c r="N36" s="34">
        <v>140.197</v>
      </c>
      <c r="O36" s="34">
        <v>249.75</v>
      </c>
      <c r="P36" s="34">
        <v>885.36800000000005</v>
      </c>
      <c r="Q36" s="34">
        <v>418.166</v>
      </c>
      <c r="R36" s="34">
        <v>550.09</v>
      </c>
      <c r="S36" s="34">
        <v>119.303</v>
      </c>
      <c r="T36" s="34">
        <v>781.05899999999997</v>
      </c>
      <c r="U36" s="34">
        <v>2579.5210000000002</v>
      </c>
      <c r="V36" s="34">
        <v>2685.9850000000001</v>
      </c>
      <c r="W36" s="34">
        <v>261.13200000000001</v>
      </c>
      <c r="X36" s="34">
        <v>180.44300000000001</v>
      </c>
      <c r="Y36" s="34">
        <v>627.56200000000001</v>
      </c>
      <c r="Z36" s="34">
        <v>892.89</v>
      </c>
      <c r="AA36" s="34">
        <v>900.83299999999997</v>
      </c>
      <c r="AB36" s="34">
        <v>125.795</v>
      </c>
      <c r="AC36" s="34">
        <v>1269.2829999999999</v>
      </c>
      <c r="AD36" s="34">
        <v>393.68099999999998</v>
      </c>
      <c r="AE36" s="34">
        <v>414.78899999999999</v>
      </c>
      <c r="AF36" s="34">
        <v>876.226</v>
      </c>
      <c r="AG36" s="34">
        <v>664</v>
      </c>
      <c r="AH36" s="34">
        <v>1551.941</v>
      </c>
      <c r="AI36" s="34">
        <v>2370.6179999999999</v>
      </c>
      <c r="AJ36" s="34">
        <v>183.196</v>
      </c>
      <c r="AK36" s="34">
        <v>246.3</v>
      </c>
      <c r="AL36" s="34">
        <v>89.393000000000001</v>
      </c>
      <c r="AM36" s="14">
        <v>21941.640999999996</v>
      </c>
    </row>
    <row r="37" spans="1:52" x14ac:dyDescent="0.25">
      <c r="A37" s="35" t="s">
        <v>341</v>
      </c>
      <c r="B37" s="36" t="s">
        <v>342</v>
      </c>
      <c r="C37" s="34">
        <v>0</v>
      </c>
      <c r="D37" s="34">
        <v>1.0580000000000001</v>
      </c>
      <c r="E37" s="34">
        <v>99.847999999999999</v>
      </c>
      <c r="F37" s="34">
        <v>9.8260000000000005</v>
      </c>
      <c r="G37" s="34">
        <v>13.461</v>
      </c>
      <c r="H37" s="34">
        <v>31.21</v>
      </c>
      <c r="I37" s="34">
        <v>27.984999999999999</v>
      </c>
      <c r="J37" s="34">
        <v>5.8369999999999997</v>
      </c>
      <c r="K37" s="34">
        <v>17.867999999999999</v>
      </c>
      <c r="L37" s="34">
        <v>45.71</v>
      </c>
      <c r="M37" s="34">
        <v>6.6589999999999998</v>
      </c>
      <c r="N37" s="34">
        <v>6.83</v>
      </c>
      <c r="O37" s="34">
        <v>17.056000000000001</v>
      </c>
      <c r="P37" s="34">
        <v>47.654000000000003</v>
      </c>
      <c r="Q37" s="34">
        <v>23.553999999999998</v>
      </c>
      <c r="R37" s="34">
        <v>34.948999999999998</v>
      </c>
      <c r="S37" s="34">
        <v>14.7</v>
      </c>
      <c r="T37" s="34">
        <v>149.65100000000001</v>
      </c>
      <c r="U37" s="34">
        <v>180.352</v>
      </c>
      <c r="V37" s="34">
        <v>149.43700000000001</v>
      </c>
      <c r="W37" s="34">
        <v>180.006</v>
      </c>
      <c r="X37" s="34">
        <v>31.908000000000001</v>
      </c>
      <c r="Y37" s="34">
        <v>42.569000000000003</v>
      </c>
      <c r="Z37" s="34">
        <v>68.31</v>
      </c>
      <c r="AA37" s="34">
        <v>329.57799999999997</v>
      </c>
      <c r="AB37" s="34">
        <v>24.13</v>
      </c>
      <c r="AC37" s="34">
        <v>75.606999999999999</v>
      </c>
      <c r="AD37" s="34">
        <v>99.478999999999999</v>
      </c>
      <c r="AE37" s="34">
        <v>51.183999999999997</v>
      </c>
      <c r="AF37" s="34">
        <v>291.8</v>
      </c>
      <c r="AG37" s="34">
        <v>280</v>
      </c>
      <c r="AH37" s="34">
        <v>15.869</v>
      </c>
      <c r="AI37" s="34">
        <v>4726.9790000000003</v>
      </c>
      <c r="AJ37" s="34">
        <v>273.77100000000002</v>
      </c>
      <c r="AK37" s="34">
        <v>41.34</v>
      </c>
      <c r="AL37" s="34">
        <v>10.012</v>
      </c>
      <c r="AM37" s="14">
        <v>7426.1869999999999</v>
      </c>
    </row>
    <row r="38" spans="1:52" x14ac:dyDescent="0.25">
      <c r="A38" s="35" t="s">
        <v>343</v>
      </c>
      <c r="B38" s="36" t="s">
        <v>344</v>
      </c>
      <c r="C38" s="34">
        <v>0</v>
      </c>
      <c r="D38" s="34">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c r="AA38" s="34">
        <v>0</v>
      </c>
      <c r="AB38" s="34">
        <v>0</v>
      </c>
      <c r="AC38" s="34">
        <v>0</v>
      </c>
      <c r="AD38" s="34">
        <v>0</v>
      </c>
      <c r="AE38" s="34">
        <v>0</v>
      </c>
      <c r="AF38" s="34">
        <v>0</v>
      </c>
      <c r="AG38" s="34">
        <v>0</v>
      </c>
      <c r="AH38" s="34">
        <v>0</v>
      </c>
      <c r="AI38" s="34">
        <v>0</v>
      </c>
      <c r="AJ38" s="34">
        <v>0</v>
      </c>
      <c r="AK38" s="34">
        <v>0</v>
      </c>
      <c r="AL38" s="34">
        <v>0</v>
      </c>
      <c r="AM38" s="14">
        <v>0</v>
      </c>
    </row>
    <row r="39" spans="1:52" x14ac:dyDescent="0.25">
      <c r="A39" s="35" t="s">
        <v>345</v>
      </c>
      <c r="B39" s="36" t="s">
        <v>346</v>
      </c>
      <c r="C39" s="34">
        <v>0</v>
      </c>
      <c r="D39" s="34">
        <v>0</v>
      </c>
      <c r="E39" s="34">
        <v>89.093999999999994</v>
      </c>
      <c r="F39" s="34">
        <v>7.6609999999999996</v>
      </c>
      <c r="G39" s="34">
        <v>24.355</v>
      </c>
      <c r="H39" s="34">
        <v>25.402000000000001</v>
      </c>
      <c r="I39" s="34">
        <v>44.85</v>
      </c>
      <c r="J39" s="34">
        <v>28.186</v>
      </c>
      <c r="K39" s="34">
        <v>43.908000000000001</v>
      </c>
      <c r="L39" s="34">
        <v>66.512</v>
      </c>
      <c r="M39" s="34">
        <v>15.128</v>
      </c>
      <c r="N39" s="34">
        <v>11.541</v>
      </c>
      <c r="O39" s="34">
        <v>30.448</v>
      </c>
      <c r="P39" s="34">
        <v>75.155000000000001</v>
      </c>
      <c r="Q39" s="34">
        <v>43.936999999999998</v>
      </c>
      <c r="R39" s="34">
        <v>36.881</v>
      </c>
      <c r="S39" s="34">
        <v>33.097000000000001</v>
      </c>
      <c r="T39" s="34">
        <v>67.296000000000006</v>
      </c>
      <c r="U39" s="34">
        <v>1581.26</v>
      </c>
      <c r="V39" s="34">
        <v>376.90300000000002</v>
      </c>
      <c r="W39" s="34">
        <v>549.73400000000004</v>
      </c>
      <c r="X39" s="34">
        <v>129.16200000000001</v>
      </c>
      <c r="Y39" s="34">
        <v>73.805999999999997</v>
      </c>
      <c r="Z39" s="34">
        <v>204.869</v>
      </c>
      <c r="AA39" s="34">
        <v>8</v>
      </c>
      <c r="AB39" s="34">
        <v>147.60900000000001</v>
      </c>
      <c r="AC39" s="34">
        <v>541.77599999999995</v>
      </c>
      <c r="AD39" s="34">
        <v>99.679000000000002</v>
      </c>
      <c r="AE39" s="34">
        <v>121.497</v>
      </c>
      <c r="AF39" s="34">
        <v>636.08100000000002</v>
      </c>
      <c r="AG39" s="34">
        <v>391</v>
      </c>
      <c r="AH39" s="34">
        <v>205.45099999999999</v>
      </c>
      <c r="AI39" s="34">
        <v>77.576999999999998</v>
      </c>
      <c r="AJ39" s="34">
        <v>135.95099999999999</v>
      </c>
      <c r="AK39" s="34">
        <v>1608.2280000000001</v>
      </c>
      <c r="AL39" s="34">
        <v>289.48200000000003</v>
      </c>
      <c r="AM39" s="14">
        <v>7821.5160000000014</v>
      </c>
    </row>
    <row r="40" spans="1:52" x14ac:dyDescent="0.25">
      <c r="A40" s="35" t="s">
        <v>347</v>
      </c>
      <c r="B40" s="36" t="s">
        <v>348</v>
      </c>
      <c r="C40" s="34">
        <v>83.74</v>
      </c>
      <c r="D40" s="34">
        <v>0</v>
      </c>
      <c r="E40" s="34">
        <v>509.7</v>
      </c>
      <c r="F40" s="34">
        <v>33.658999999999999</v>
      </c>
      <c r="G40" s="34">
        <v>59.164000000000001</v>
      </c>
      <c r="H40" s="34">
        <v>155.012</v>
      </c>
      <c r="I40" s="34">
        <v>186.33699999999999</v>
      </c>
      <c r="J40" s="34">
        <v>49.222000000000001</v>
      </c>
      <c r="K40" s="34">
        <v>127.142</v>
      </c>
      <c r="L40" s="34">
        <v>122.71</v>
      </c>
      <c r="M40" s="34">
        <v>50.737000000000002</v>
      </c>
      <c r="N40" s="34">
        <v>62.372999999999998</v>
      </c>
      <c r="O40" s="34">
        <v>170.29</v>
      </c>
      <c r="P40" s="34">
        <v>586.00099999999998</v>
      </c>
      <c r="Q40" s="34">
        <v>338.63400000000001</v>
      </c>
      <c r="R40" s="34">
        <v>206.976</v>
      </c>
      <c r="S40" s="34">
        <v>110.11199999999999</v>
      </c>
      <c r="T40" s="34">
        <v>535.85</v>
      </c>
      <c r="U40" s="34">
        <v>1331.835</v>
      </c>
      <c r="V40" s="34">
        <v>684.49699999999996</v>
      </c>
      <c r="W40" s="34">
        <v>180.83199999999999</v>
      </c>
      <c r="X40" s="34">
        <v>280.17200000000003</v>
      </c>
      <c r="Y40" s="34">
        <v>256.24400000000003</v>
      </c>
      <c r="Z40" s="34">
        <v>190.023</v>
      </c>
      <c r="AA40" s="34">
        <v>714.66099999999994</v>
      </c>
      <c r="AB40" s="34">
        <v>96.852000000000004</v>
      </c>
      <c r="AC40" s="34">
        <v>458.33100000000002</v>
      </c>
      <c r="AD40" s="34">
        <v>136.46</v>
      </c>
      <c r="AE40" s="34">
        <v>272.85000000000002</v>
      </c>
      <c r="AF40" s="34">
        <v>961.18600000000004</v>
      </c>
      <c r="AG40" s="34">
        <v>119</v>
      </c>
      <c r="AH40" s="34">
        <v>34.436</v>
      </c>
      <c r="AI40" s="34">
        <v>82.426000000000002</v>
      </c>
      <c r="AJ40" s="34">
        <v>58.518999999999998</v>
      </c>
      <c r="AK40" s="34">
        <v>87.507000000000005</v>
      </c>
      <c r="AL40" s="34">
        <v>1673.626</v>
      </c>
      <c r="AM40" s="14">
        <v>11007.116</v>
      </c>
    </row>
    <row r="41" spans="1:52" x14ac:dyDescent="0.25">
      <c r="A41" s="8" t="s">
        <v>167</v>
      </c>
      <c r="B41" s="8" t="s">
        <v>349</v>
      </c>
      <c r="C41" s="14">
        <v>51533.517999999996</v>
      </c>
      <c r="D41" s="14">
        <v>2684.6509999999998</v>
      </c>
      <c r="E41" s="14">
        <v>112279.91800000001</v>
      </c>
      <c r="F41" s="14">
        <v>11011.812999999998</v>
      </c>
      <c r="G41" s="14">
        <v>23965.197999999993</v>
      </c>
      <c r="H41" s="14">
        <v>27993.787</v>
      </c>
      <c r="I41" s="14">
        <v>44963.571999999993</v>
      </c>
      <c r="J41" s="14">
        <v>13643.421999999999</v>
      </c>
      <c r="K41" s="14">
        <v>32507.677</v>
      </c>
      <c r="L41" s="14">
        <v>53912.395000000004</v>
      </c>
      <c r="M41" s="14">
        <v>13451.650999999996</v>
      </c>
      <c r="N41" s="14">
        <v>13339.953999999996</v>
      </c>
      <c r="O41" s="14">
        <v>24576.012999999999</v>
      </c>
      <c r="P41" s="14">
        <v>100794.81400000003</v>
      </c>
      <c r="Q41" s="14">
        <v>41022.360999999983</v>
      </c>
      <c r="R41" s="14">
        <v>67573.862999999954</v>
      </c>
      <c r="S41" s="14">
        <v>21660.49700000001</v>
      </c>
      <c r="T41" s="14">
        <v>164039.451</v>
      </c>
      <c r="U41" s="14">
        <v>203284.81400000001</v>
      </c>
      <c r="V41" s="14">
        <v>109307.70800000001</v>
      </c>
      <c r="W41" s="14">
        <v>51032.511000000013</v>
      </c>
      <c r="X41" s="14">
        <v>28219.015999999996</v>
      </c>
      <c r="Y41" s="14">
        <v>30210.432999999997</v>
      </c>
      <c r="Z41" s="14">
        <v>34820.572999999997</v>
      </c>
      <c r="AA41" s="14">
        <v>134157.30500000002</v>
      </c>
      <c r="AB41" s="14">
        <v>53592.065999999992</v>
      </c>
      <c r="AC41" s="14">
        <v>128046.329</v>
      </c>
      <c r="AD41" s="14">
        <v>29228.058000000001</v>
      </c>
      <c r="AE41" s="14">
        <v>17273.518</v>
      </c>
      <c r="AF41" s="14">
        <v>81298.455000000002</v>
      </c>
      <c r="AG41" s="14">
        <v>57339</v>
      </c>
      <c r="AH41" s="14">
        <v>24316.458999999999</v>
      </c>
      <c r="AI41" s="14">
        <v>44435.338000000003</v>
      </c>
      <c r="AJ41" s="14">
        <v>15799.427</v>
      </c>
      <c r="AK41" s="14">
        <v>23240.072000000004</v>
      </c>
      <c r="AL41" s="14">
        <v>16805.837000000003</v>
      </c>
      <c r="AM41" s="14">
        <v>1903361.4739999997</v>
      </c>
    </row>
    <row r="43" spans="1:52" x14ac:dyDescent="0.25">
      <c r="A43" s="8" t="s">
        <v>13</v>
      </c>
      <c r="B43" s="8" t="s">
        <v>13</v>
      </c>
      <c r="C43" s="8" t="s">
        <v>14</v>
      </c>
      <c r="D43" s="8" t="s">
        <v>15</v>
      </c>
      <c r="E43" s="8" t="s">
        <v>16</v>
      </c>
      <c r="F43" s="8" t="s">
        <v>17</v>
      </c>
      <c r="G43" s="8" t="s">
        <v>18</v>
      </c>
      <c r="H43" s="8" t="s">
        <v>19</v>
      </c>
      <c r="I43" s="8" t="s">
        <v>20</v>
      </c>
      <c r="J43" s="8" t="s">
        <v>21</v>
      </c>
      <c r="K43" s="8" t="s">
        <v>22</v>
      </c>
      <c r="L43" s="8" t="s">
        <v>23</v>
      </c>
      <c r="M43" s="8" t="s">
        <v>24</v>
      </c>
      <c r="N43" s="8" t="s">
        <v>25</v>
      </c>
      <c r="O43" s="8" t="s">
        <v>26</v>
      </c>
      <c r="P43" s="8" t="s">
        <v>27</v>
      </c>
      <c r="Q43" s="8" t="s">
        <v>28</v>
      </c>
      <c r="R43" s="8" t="s">
        <v>29</v>
      </c>
      <c r="S43" s="8" t="s">
        <v>30</v>
      </c>
      <c r="T43" s="8" t="s">
        <v>31</v>
      </c>
      <c r="U43" s="8" t="s">
        <v>32</v>
      </c>
      <c r="V43" s="8" t="s">
        <v>33</v>
      </c>
      <c r="W43" s="8" t="s">
        <v>34</v>
      </c>
      <c r="X43" s="8" t="s">
        <v>35</v>
      </c>
      <c r="Y43" s="8" t="s">
        <v>36</v>
      </c>
      <c r="Z43" s="8" t="s">
        <v>37</v>
      </c>
      <c r="AA43" s="8" t="s">
        <v>38</v>
      </c>
      <c r="AB43" s="8" t="s">
        <v>39</v>
      </c>
      <c r="AC43" s="8" t="s">
        <v>40</v>
      </c>
      <c r="AD43" s="8" t="s">
        <v>41</v>
      </c>
      <c r="AE43" s="8" t="s">
        <v>42</v>
      </c>
      <c r="AF43" s="8" t="s">
        <v>43</v>
      </c>
      <c r="AG43" s="8" t="s">
        <v>44</v>
      </c>
      <c r="AH43" s="8" t="s">
        <v>45</v>
      </c>
      <c r="AI43" s="8" t="s">
        <v>46</v>
      </c>
      <c r="AJ43" s="8" t="s">
        <v>47</v>
      </c>
      <c r="AK43" s="8" t="s">
        <v>48</v>
      </c>
      <c r="AL43" s="8" t="s">
        <v>49</v>
      </c>
      <c r="AM43" s="8" t="s">
        <v>126</v>
      </c>
    </row>
    <row r="44" spans="1:52" x14ac:dyDescent="0.25">
      <c r="A44" s="8" t="s">
        <v>111</v>
      </c>
      <c r="B44" s="8" t="s">
        <v>168</v>
      </c>
      <c r="C44" s="14">
        <v>51533.517999999996</v>
      </c>
      <c r="D44" s="14">
        <v>2684.6509999999998</v>
      </c>
      <c r="E44" s="14">
        <v>112279.91800000001</v>
      </c>
      <c r="F44" s="14">
        <v>11011.812999999998</v>
      </c>
      <c r="G44" s="14">
        <v>23965.197999999993</v>
      </c>
      <c r="H44" s="14">
        <v>27993.787</v>
      </c>
      <c r="I44" s="14">
        <v>44963.571999999993</v>
      </c>
      <c r="J44" s="14">
        <v>13643.421999999999</v>
      </c>
      <c r="K44" s="14">
        <v>32507.677</v>
      </c>
      <c r="L44" s="14">
        <v>53912.395000000004</v>
      </c>
      <c r="M44" s="14">
        <v>13451.650999999996</v>
      </c>
      <c r="N44" s="14">
        <v>13339.953999999996</v>
      </c>
      <c r="O44" s="14">
        <v>24576.012999999999</v>
      </c>
      <c r="P44" s="14">
        <v>100794.81400000003</v>
      </c>
      <c r="Q44" s="14">
        <v>41022.360999999983</v>
      </c>
      <c r="R44" s="14">
        <v>67573.862999999954</v>
      </c>
      <c r="S44" s="14">
        <v>21660.49700000001</v>
      </c>
      <c r="T44" s="14">
        <v>164039.451</v>
      </c>
      <c r="U44" s="14">
        <v>203284.81400000001</v>
      </c>
      <c r="V44" s="14">
        <v>109307.70800000001</v>
      </c>
      <c r="W44" s="14">
        <v>51032.511000000013</v>
      </c>
      <c r="X44" s="14">
        <v>28219.015999999996</v>
      </c>
      <c r="Y44" s="14">
        <v>30210.432999999997</v>
      </c>
      <c r="Z44" s="14">
        <v>34820.572999999997</v>
      </c>
      <c r="AA44" s="14">
        <v>134157.30500000002</v>
      </c>
      <c r="AB44" s="14">
        <v>53592.065999999992</v>
      </c>
      <c r="AC44" s="14">
        <v>128046.329</v>
      </c>
      <c r="AD44" s="14">
        <v>29228.058000000001</v>
      </c>
      <c r="AE44" s="14">
        <v>17273.518</v>
      </c>
      <c r="AF44" s="14">
        <v>81298.455000000002</v>
      </c>
      <c r="AG44" s="14">
        <v>57339</v>
      </c>
      <c r="AH44" s="14">
        <v>24316.458999999999</v>
      </c>
      <c r="AI44" s="14">
        <v>44435.338000000003</v>
      </c>
      <c r="AJ44" s="14">
        <v>15799.427</v>
      </c>
      <c r="AK44" s="14">
        <v>23240.072000000004</v>
      </c>
      <c r="AL44" s="14">
        <v>16805.837000000003</v>
      </c>
      <c r="AM44" s="14">
        <v>1903361.4739999997</v>
      </c>
    </row>
    <row r="45" spans="1:52" x14ac:dyDescent="0.25">
      <c r="A45" s="8" t="s">
        <v>113</v>
      </c>
      <c r="B45" s="8" t="s">
        <v>114</v>
      </c>
      <c r="C45" s="38">
        <v>32323.482</v>
      </c>
      <c r="D45" s="37">
        <v>1877.3520000000001</v>
      </c>
      <c r="E45" s="37">
        <v>45056.078000000001</v>
      </c>
      <c r="F45" s="37">
        <v>5259.1840000000002</v>
      </c>
      <c r="G45" s="37">
        <v>11414.800999999999</v>
      </c>
      <c r="H45" s="37">
        <v>2663.2130000000002</v>
      </c>
      <c r="I45" s="37">
        <v>18601.429</v>
      </c>
      <c r="J45" s="37">
        <v>12291.58</v>
      </c>
      <c r="K45" s="37">
        <v>19448.324000000001</v>
      </c>
      <c r="L45" s="37">
        <v>24946.602999999999</v>
      </c>
      <c r="M45" s="37">
        <v>11761.35</v>
      </c>
      <c r="N45" s="37">
        <v>6849.049</v>
      </c>
      <c r="O45" s="37">
        <v>12240.989</v>
      </c>
      <c r="P45" s="37">
        <v>29466.187999999998</v>
      </c>
      <c r="Q45" s="37">
        <v>29788.638999999999</v>
      </c>
      <c r="R45" s="37">
        <v>37091.139000000003</v>
      </c>
      <c r="S45" s="37">
        <v>14321.501</v>
      </c>
      <c r="T45" s="37">
        <v>108345.546</v>
      </c>
      <c r="U45" s="37">
        <v>206062.68</v>
      </c>
      <c r="V45" s="37">
        <v>88874.293999999994</v>
      </c>
      <c r="W45" s="37">
        <v>55184.489000000001</v>
      </c>
      <c r="X45" s="37">
        <v>24915.983</v>
      </c>
      <c r="Y45" s="37">
        <v>25337.566999999999</v>
      </c>
      <c r="Z45" s="37">
        <v>52915.425000000003</v>
      </c>
      <c r="AA45" s="37">
        <v>80310.695000000007</v>
      </c>
      <c r="AB45" s="37">
        <v>255495.93299999999</v>
      </c>
      <c r="AC45" s="37">
        <v>107814.66800000001</v>
      </c>
      <c r="AD45" s="37">
        <v>33751.94</v>
      </c>
      <c r="AE45" s="37">
        <v>15804.481</v>
      </c>
      <c r="AF45" s="37">
        <v>110602.54700000001</v>
      </c>
      <c r="AG45" s="37">
        <v>158477</v>
      </c>
      <c r="AH45" s="37">
        <v>107382.537</v>
      </c>
      <c r="AI45" s="37">
        <v>118243.66099999999</v>
      </c>
      <c r="AJ45" s="37">
        <v>66214.572</v>
      </c>
      <c r="AK45" s="37">
        <v>28738.921999999999</v>
      </c>
      <c r="AL45" s="37">
        <v>28028.163</v>
      </c>
      <c r="AM45" s="37">
        <v>1987902.0040000002</v>
      </c>
      <c r="AO45" s="8">
        <v>7065</v>
      </c>
    </row>
    <row r="46" spans="1:52" x14ac:dyDescent="0.25">
      <c r="A46" s="8" t="s">
        <v>115</v>
      </c>
      <c r="B46" s="8" t="s">
        <v>169</v>
      </c>
      <c r="C46" s="14">
        <v>83857</v>
      </c>
      <c r="D46" s="14">
        <v>4562.0029999999997</v>
      </c>
      <c r="E46" s="14">
        <v>157335.99600000001</v>
      </c>
      <c r="F46" s="14">
        <v>16270.996999999999</v>
      </c>
      <c r="G46" s="14">
        <v>35379.998999999996</v>
      </c>
      <c r="H46" s="14">
        <v>30657</v>
      </c>
      <c r="I46" s="14">
        <v>63565.000999999989</v>
      </c>
      <c r="J46" s="14">
        <v>25935.002</v>
      </c>
      <c r="K46" s="14">
        <v>51956.001000000004</v>
      </c>
      <c r="L46" s="14">
        <v>78858.998000000007</v>
      </c>
      <c r="M46" s="14">
        <v>25213.000999999997</v>
      </c>
      <c r="N46" s="14">
        <v>20189.002999999997</v>
      </c>
      <c r="O46" s="14">
        <v>36817.002</v>
      </c>
      <c r="P46" s="14">
        <v>130261.00200000002</v>
      </c>
      <c r="Q46" s="14">
        <v>70811</v>
      </c>
      <c r="R46" s="14">
        <v>104665.00199999995</v>
      </c>
      <c r="S46" s="14">
        <v>35981.998000000007</v>
      </c>
      <c r="T46" s="14">
        <v>272384.99699999997</v>
      </c>
      <c r="U46" s="14">
        <v>409347.49400000001</v>
      </c>
      <c r="V46" s="14">
        <v>198182.00200000001</v>
      </c>
      <c r="W46" s="14">
        <v>106217</v>
      </c>
      <c r="X46" s="14">
        <v>53134.998999999996</v>
      </c>
      <c r="Y46" s="14">
        <v>55548</v>
      </c>
      <c r="Z46" s="14">
        <v>87735.997999999992</v>
      </c>
      <c r="AA46" s="14">
        <v>214468</v>
      </c>
      <c r="AB46" s="14">
        <v>309087.99899999995</v>
      </c>
      <c r="AC46" s="14">
        <v>235860.997</v>
      </c>
      <c r="AD46" s="14">
        <v>62979.998000000007</v>
      </c>
      <c r="AE46" s="14">
        <v>33077.998999999996</v>
      </c>
      <c r="AF46" s="14">
        <v>191901.00200000001</v>
      </c>
      <c r="AG46" s="14">
        <v>215816</v>
      </c>
      <c r="AH46" s="14">
        <v>131698.99599999998</v>
      </c>
      <c r="AI46" s="14">
        <v>162678.99900000001</v>
      </c>
      <c r="AJ46" s="14">
        <v>82013.998999999996</v>
      </c>
      <c r="AK46" s="14">
        <v>51978.994000000006</v>
      </c>
      <c r="AL46" s="14">
        <v>44834</v>
      </c>
      <c r="AM46" s="14">
        <v>3891263.4779999992</v>
      </c>
      <c r="AO46" s="8">
        <v>7065</v>
      </c>
    </row>
  </sheetData>
  <phoneticPr fontId="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300"/>
  <sheetViews>
    <sheetView workbookViewId="0">
      <pane xSplit="2" ySplit="3" topLeftCell="AL4" activePane="bottomRight" state="frozen"/>
      <selection pane="topRight" activeCell="C1" sqref="C1"/>
      <selection pane="bottomLeft" activeCell="A4" sqref="A4"/>
      <selection pane="bottomRight" activeCell="C4" sqref="C4"/>
    </sheetView>
  </sheetViews>
  <sheetFormatPr baseColWidth="10" defaultColWidth="11.44140625" defaultRowHeight="13.2" x14ac:dyDescent="0.25"/>
  <cols>
    <col min="1" max="1" width="10.6640625" style="18" customWidth="1"/>
    <col min="2" max="2" width="85.6640625" style="18" customWidth="1"/>
    <col min="3" max="16384" width="11.44140625" style="18"/>
  </cols>
  <sheetData>
    <row r="1" spans="1:225" x14ac:dyDescent="0.25">
      <c r="A1" s="17" t="s">
        <v>172</v>
      </c>
    </row>
    <row r="3" spans="1:225" x14ac:dyDescent="0.25">
      <c r="C3" s="17">
        <v>1980</v>
      </c>
      <c r="D3" s="17">
        <v>1981</v>
      </c>
      <c r="E3" s="17">
        <v>1982</v>
      </c>
      <c r="F3" s="17">
        <v>1983</v>
      </c>
      <c r="G3" s="17">
        <v>1984</v>
      </c>
      <c r="H3" s="17">
        <v>1985</v>
      </c>
      <c r="I3" s="17">
        <v>1986</v>
      </c>
      <c r="J3" s="17">
        <v>1987</v>
      </c>
      <c r="K3" s="17">
        <v>1988</v>
      </c>
      <c r="L3" s="17">
        <v>1989</v>
      </c>
      <c r="M3" s="17">
        <v>1990</v>
      </c>
      <c r="N3" s="17">
        <v>1991</v>
      </c>
      <c r="O3" s="17">
        <v>1992</v>
      </c>
      <c r="P3" s="17">
        <v>1993</v>
      </c>
      <c r="Q3" s="17">
        <v>1994</v>
      </c>
      <c r="R3" s="17">
        <v>1995</v>
      </c>
      <c r="S3" s="17">
        <v>1996</v>
      </c>
      <c r="T3" s="17">
        <v>1997</v>
      </c>
      <c r="U3" s="17">
        <v>1998</v>
      </c>
      <c r="V3" s="17">
        <v>1999</v>
      </c>
      <c r="W3" s="17">
        <v>2000</v>
      </c>
      <c r="X3" s="17">
        <v>2001</v>
      </c>
      <c r="Y3" s="17">
        <v>2002</v>
      </c>
      <c r="Z3" s="17">
        <v>2003</v>
      </c>
      <c r="AA3" s="17">
        <v>2004</v>
      </c>
      <c r="AB3" s="17">
        <v>2005</v>
      </c>
      <c r="AC3" s="17">
        <v>2006</v>
      </c>
      <c r="AD3" s="17">
        <v>2007</v>
      </c>
      <c r="AE3" s="17">
        <v>2008</v>
      </c>
      <c r="AF3" s="17">
        <v>2009</v>
      </c>
      <c r="AG3" s="17">
        <v>2010</v>
      </c>
      <c r="AH3" s="17">
        <v>2011</v>
      </c>
      <c r="AI3" s="17">
        <v>2012</v>
      </c>
      <c r="AJ3" s="17">
        <v>2013</v>
      </c>
      <c r="AK3" s="17">
        <v>2014</v>
      </c>
      <c r="AL3" s="17">
        <v>2015</v>
      </c>
      <c r="AM3" s="17">
        <v>2016</v>
      </c>
      <c r="AN3" s="17">
        <v>2017</v>
      </c>
      <c r="AO3" s="17">
        <v>2018</v>
      </c>
      <c r="AP3" s="17"/>
      <c r="AQ3" s="17"/>
      <c r="AR3" s="17"/>
      <c r="AS3" s="17"/>
      <c r="AT3" s="17"/>
      <c r="AU3" s="17"/>
    </row>
    <row r="4" spans="1:225" x14ac:dyDescent="0.25">
      <c r="A4" s="18" t="s">
        <v>173</v>
      </c>
      <c r="B4" s="19" t="s">
        <v>51</v>
      </c>
      <c r="C4" s="20">
        <v>1875.9549050000001</v>
      </c>
      <c r="D4" s="20">
        <v>1811.3437900000001</v>
      </c>
      <c r="E4" s="20">
        <v>1747.2163500000001</v>
      </c>
      <c r="F4" s="20">
        <v>1688.508687</v>
      </c>
      <c r="G4" s="20">
        <v>1631.7516820000001</v>
      </c>
      <c r="H4" s="20">
        <v>1575.8987420000001</v>
      </c>
      <c r="I4" s="20">
        <v>1523.9918910000001</v>
      </c>
      <c r="J4" s="20">
        <v>1467.0749599999999</v>
      </c>
      <c r="K4" s="20">
        <v>1411.920335</v>
      </c>
      <c r="L4" s="20">
        <v>1356.2464219999999</v>
      </c>
      <c r="M4" s="20">
        <v>1295.263455</v>
      </c>
      <c r="N4" s="20">
        <v>1238.5556059999999</v>
      </c>
      <c r="O4" s="20">
        <v>1181.4993570000001</v>
      </c>
      <c r="P4" s="20">
        <v>1125.9769799999999</v>
      </c>
      <c r="Q4" s="20">
        <v>1079.8200859999999</v>
      </c>
      <c r="R4" s="20">
        <v>1044.2490010000001</v>
      </c>
      <c r="S4" s="20">
        <v>1017.484341</v>
      </c>
      <c r="T4" s="20">
        <v>999.88709800000004</v>
      </c>
      <c r="U4" s="20">
        <v>984.26058799999998</v>
      </c>
      <c r="V4" s="20">
        <v>969.70014200000003</v>
      </c>
      <c r="W4" s="20">
        <v>937.52267299999994</v>
      </c>
      <c r="X4" s="20">
        <v>919.14920499999994</v>
      </c>
      <c r="Y4" s="20">
        <v>897.02975200000003</v>
      </c>
      <c r="Z4" s="20">
        <v>881.16101100000003</v>
      </c>
      <c r="AA4" s="20">
        <v>883.103162</v>
      </c>
      <c r="AB4" s="20">
        <v>871.617842</v>
      </c>
      <c r="AC4" s="20">
        <v>846.78987600000005</v>
      </c>
      <c r="AD4" s="20">
        <v>822.82651499999997</v>
      </c>
      <c r="AE4" s="20">
        <v>797.48290300000008</v>
      </c>
      <c r="AF4" s="20">
        <v>776.63684599999999</v>
      </c>
      <c r="AG4" s="20">
        <v>761.181918</v>
      </c>
      <c r="AH4" s="20">
        <v>756.47533599999997</v>
      </c>
      <c r="AI4" s="20">
        <v>754.81083799999999</v>
      </c>
      <c r="AJ4" s="20">
        <v>758.46477599999992</v>
      </c>
      <c r="AK4" s="20">
        <v>763.41891899999996</v>
      </c>
      <c r="AL4" s="20">
        <v>761.21428200000003</v>
      </c>
      <c r="AM4" s="20">
        <v>755.47360900000001</v>
      </c>
      <c r="AN4" s="20">
        <v>753.09087499999998</v>
      </c>
      <c r="AO4" s="20">
        <v>751.51821100000006</v>
      </c>
      <c r="AP4" s="20"/>
      <c r="AQ4" s="20"/>
      <c r="AR4" s="20"/>
      <c r="AS4" s="20"/>
      <c r="AT4" s="20"/>
      <c r="AU4" s="20"/>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row>
    <row r="5" spans="1:225" x14ac:dyDescent="0.25">
      <c r="A5" s="18" t="s">
        <v>174</v>
      </c>
      <c r="B5" s="19" t="s">
        <v>175</v>
      </c>
      <c r="C5" s="20">
        <v>5056.1051220000008</v>
      </c>
      <c r="D5" s="20">
        <v>4894.0991909999993</v>
      </c>
      <c r="E5" s="20">
        <v>4817.2135779999999</v>
      </c>
      <c r="F5" s="20">
        <v>4733.2014479999998</v>
      </c>
      <c r="G5" s="20">
        <v>4585.7859960000005</v>
      </c>
      <c r="H5" s="20">
        <v>4462.2020629999997</v>
      </c>
      <c r="I5" s="20">
        <v>4377.2426869999999</v>
      </c>
      <c r="J5" s="20">
        <v>4269.3733229999998</v>
      </c>
      <c r="K5" s="20">
        <v>4204.7313910000003</v>
      </c>
      <c r="L5" s="20">
        <v>4216.716246</v>
      </c>
      <c r="M5" s="20">
        <v>4221.4420799999998</v>
      </c>
      <c r="N5" s="20">
        <v>4152.9811460000001</v>
      </c>
      <c r="O5" s="20">
        <v>4022.4043220000003</v>
      </c>
      <c r="P5" s="20">
        <v>3845.4265410000003</v>
      </c>
      <c r="Q5" s="20">
        <v>3754.9699169999999</v>
      </c>
      <c r="R5" s="20">
        <v>3767.5771049999998</v>
      </c>
      <c r="S5" s="20">
        <v>3741.1528110000004</v>
      </c>
      <c r="T5" s="20">
        <v>3711.0313470000001</v>
      </c>
      <c r="U5" s="20">
        <v>3711.44616</v>
      </c>
      <c r="V5" s="20">
        <v>3698.4250259999999</v>
      </c>
      <c r="W5" s="20">
        <v>3726.1463199999998</v>
      </c>
      <c r="X5" s="20">
        <v>3751.2506739999999</v>
      </c>
      <c r="Y5" s="20">
        <v>3688.7322370000002</v>
      </c>
      <c r="Z5" s="20">
        <v>3615.0069659999999</v>
      </c>
      <c r="AA5" s="20">
        <v>3508.5013169999997</v>
      </c>
      <c r="AB5" s="20">
        <v>3442.062034</v>
      </c>
      <c r="AC5" s="20">
        <v>3383.7840899999997</v>
      </c>
      <c r="AD5" s="20">
        <v>3350.4252019999999</v>
      </c>
      <c r="AE5" s="20">
        <v>3305.7289640000004</v>
      </c>
      <c r="AF5" s="20">
        <v>3158.0539290000002</v>
      </c>
      <c r="AG5" s="20">
        <v>3033.4702699999998</v>
      </c>
      <c r="AH5" s="20">
        <v>3016.9176540000003</v>
      </c>
      <c r="AI5" s="20">
        <v>3005.0351320000004</v>
      </c>
      <c r="AJ5" s="20">
        <v>2975.7153629999998</v>
      </c>
      <c r="AK5" s="20">
        <v>2962.0608470000002</v>
      </c>
      <c r="AL5" s="20">
        <v>2909.9216069999998</v>
      </c>
      <c r="AM5" s="20">
        <v>2895.3386019999998</v>
      </c>
      <c r="AN5" s="20">
        <v>2882.9006329999997</v>
      </c>
      <c r="AO5" s="20">
        <v>2885.8964660000001</v>
      </c>
      <c r="AP5" s="20"/>
      <c r="AQ5" s="20"/>
      <c r="AR5" s="20"/>
      <c r="AS5" s="20"/>
      <c r="AT5" s="20"/>
      <c r="AU5" s="20"/>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row>
    <row r="6" spans="1:225" x14ac:dyDescent="0.25">
      <c r="A6" s="18" t="s">
        <v>176</v>
      </c>
      <c r="B6" s="19" t="s">
        <v>177</v>
      </c>
      <c r="C6" s="20">
        <v>288.51554499999997</v>
      </c>
      <c r="D6" s="20">
        <v>290.52373599999999</v>
      </c>
      <c r="E6" s="20">
        <v>295.620364</v>
      </c>
      <c r="F6" s="20">
        <v>303.788342</v>
      </c>
      <c r="G6" s="20">
        <v>302.23721</v>
      </c>
      <c r="H6" s="20">
        <v>297.91020500000002</v>
      </c>
      <c r="I6" s="20">
        <v>294.92029200000002</v>
      </c>
      <c r="J6" s="20">
        <v>291.71064399999995</v>
      </c>
      <c r="K6" s="20">
        <v>290.02853100000004</v>
      </c>
      <c r="L6" s="20">
        <v>285.441643</v>
      </c>
      <c r="M6" s="20">
        <v>279.91769900000003</v>
      </c>
      <c r="N6" s="20">
        <v>275.92900099999997</v>
      </c>
      <c r="O6" s="20">
        <v>274.01648899999998</v>
      </c>
      <c r="P6" s="20">
        <v>268.72168699999997</v>
      </c>
      <c r="Q6" s="20">
        <v>269.50291600000003</v>
      </c>
      <c r="R6" s="20">
        <v>271.012945</v>
      </c>
      <c r="S6" s="20">
        <v>271.85085300000003</v>
      </c>
      <c r="T6" s="20">
        <v>275.10867099999996</v>
      </c>
      <c r="U6" s="20">
        <v>276.741805</v>
      </c>
      <c r="V6" s="20">
        <v>278.736244</v>
      </c>
      <c r="W6" s="20">
        <v>290.58578199999999</v>
      </c>
      <c r="X6" s="20">
        <v>295.613879</v>
      </c>
      <c r="Y6" s="20">
        <v>294.22491100000002</v>
      </c>
      <c r="Z6" s="20">
        <v>293.21426600000001</v>
      </c>
      <c r="AA6" s="20">
        <v>295.48036300000001</v>
      </c>
      <c r="AB6" s="20">
        <v>297.62985700000002</v>
      </c>
      <c r="AC6" s="20">
        <v>298.45767899999998</v>
      </c>
      <c r="AD6" s="20">
        <v>298.71827000000002</v>
      </c>
      <c r="AE6" s="20">
        <v>290.08062800000005</v>
      </c>
      <c r="AF6" s="20">
        <v>295.07061900000002</v>
      </c>
      <c r="AG6" s="20">
        <v>301.76935700000001</v>
      </c>
      <c r="AH6" s="20">
        <v>302.03773200000001</v>
      </c>
      <c r="AI6" s="20">
        <v>305.46344199999999</v>
      </c>
      <c r="AJ6" s="20">
        <v>308.98441800000001</v>
      </c>
      <c r="AK6" s="20">
        <v>307.97075599999999</v>
      </c>
      <c r="AL6" s="20">
        <v>309.499438</v>
      </c>
      <c r="AM6" s="20">
        <v>310.01982600000002</v>
      </c>
      <c r="AN6" s="20">
        <v>307.00572600000004</v>
      </c>
      <c r="AO6" s="20">
        <v>307.16378100000003</v>
      </c>
      <c r="AP6" s="20"/>
      <c r="AQ6" s="20"/>
      <c r="AR6" s="20"/>
      <c r="AS6" s="20"/>
      <c r="AT6" s="20"/>
      <c r="AU6" s="20"/>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row>
    <row r="7" spans="1:225" x14ac:dyDescent="0.25">
      <c r="A7" s="18" t="s">
        <v>178</v>
      </c>
      <c r="B7" s="19" t="s">
        <v>179</v>
      </c>
      <c r="C7" s="20">
        <v>74.397566999999995</v>
      </c>
      <c r="D7" s="20">
        <v>72.907348999999996</v>
      </c>
      <c r="E7" s="20">
        <v>72.423946000000001</v>
      </c>
      <c r="F7" s="20">
        <v>71.012540999999999</v>
      </c>
      <c r="G7" s="20">
        <v>69.406604000000002</v>
      </c>
      <c r="H7" s="20">
        <v>66.184787999999998</v>
      </c>
      <c r="I7" s="20">
        <v>62.456002999999995</v>
      </c>
      <c r="J7" s="20">
        <v>59.262726000000001</v>
      </c>
      <c r="K7" s="20">
        <v>55.947942000000005</v>
      </c>
      <c r="L7" s="20">
        <v>52.114864000000004</v>
      </c>
      <c r="M7" s="20">
        <v>49.595345000000002</v>
      </c>
      <c r="N7" s="20">
        <v>45.973117999999999</v>
      </c>
      <c r="O7" s="20">
        <v>43.552512999999998</v>
      </c>
      <c r="P7" s="20">
        <v>39.957735</v>
      </c>
      <c r="Q7" s="20">
        <v>37.724644999999995</v>
      </c>
      <c r="R7" s="20">
        <v>36.686921000000005</v>
      </c>
      <c r="S7" s="20">
        <v>35.332313999999997</v>
      </c>
      <c r="T7" s="20">
        <v>32.593331999999997</v>
      </c>
      <c r="U7" s="20">
        <v>29.796525000000003</v>
      </c>
      <c r="V7" s="20">
        <v>27.527224999999998</v>
      </c>
      <c r="W7" s="20">
        <v>27.075913</v>
      </c>
      <c r="X7" s="20">
        <v>20.956525000000003</v>
      </c>
      <c r="Y7" s="20">
        <v>20.482206999999999</v>
      </c>
      <c r="Z7" s="20">
        <v>20.432299</v>
      </c>
      <c r="AA7" s="20">
        <v>20.376356000000001</v>
      </c>
      <c r="AB7" s="20">
        <v>20.278741</v>
      </c>
      <c r="AC7" s="20">
        <v>20.301548999999998</v>
      </c>
      <c r="AD7" s="20">
        <v>20.130087</v>
      </c>
      <c r="AE7" s="20">
        <v>20.850668000000002</v>
      </c>
      <c r="AF7" s="20">
        <v>20.373269000000001</v>
      </c>
      <c r="AG7" s="20">
        <v>19.406615000000002</v>
      </c>
      <c r="AH7" s="20">
        <v>18.933993999999998</v>
      </c>
      <c r="AI7" s="20">
        <v>18.891650000000002</v>
      </c>
      <c r="AJ7" s="20">
        <v>18.400176999999999</v>
      </c>
      <c r="AK7" s="20">
        <v>18.118206999999998</v>
      </c>
      <c r="AL7" s="20">
        <v>16.950303999999999</v>
      </c>
      <c r="AM7" s="20">
        <v>15.986068999999999</v>
      </c>
      <c r="AN7" s="20">
        <v>15.462487999999999</v>
      </c>
      <c r="AO7" s="20" t="s">
        <v>180</v>
      </c>
      <c r="AP7" s="20"/>
      <c r="AQ7" s="20"/>
      <c r="AR7" s="20"/>
      <c r="AS7" s="20"/>
      <c r="AT7" s="20"/>
      <c r="AU7" s="20"/>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row>
    <row r="8" spans="1:225" x14ac:dyDescent="0.25">
      <c r="A8" s="18" t="s">
        <v>181</v>
      </c>
      <c r="B8" s="19" t="s">
        <v>182</v>
      </c>
      <c r="C8" s="20">
        <v>138.794388</v>
      </c>
      <c r="D8" s="20">
        <v>142.15196400000002</v>
      </c>
      <c r="E8" s="20">
        <v>146.75792199999998</v>
      </c>
      <c r="F8" s="20">
        <v>154.60689000000002</v>
      </c>
      <c r="G8" s="20">
        <v>154.67926800000001</v>
      </c>
      <c r="H8" s="20">
        <v>153.29882500000002</v>
      </c>
      <c r="I8" s="20">
        <v>152.13504</v>
      </c>
      <c r="J8" s="20">
        <v>151.934057</v>
      </c>
      <c r="K8" s="20">
        <v>152.917845</v>
      </c>
      <c r="L8" s="20">
        <v>151.27759899999998</v>
      </c>
      <c r="M8" s="20">
        <v>148.13316</v>
      </c>
      <c r="N8" s="20">
        <v>145.34921</v>
      </c>
      <c r="O8" s="20">
        <v>143.11513699999998</v>
      </c>
      <c r="P8" s="20">
        <v>141.996284</v>
      </c>
      <c r="Q8" s="20">
        <v>142.03382500000001</v>
      </c>
      <c r="R8" s="20">
        <v>140.71746400000001</v>
      </c>
      <c r="S8" s="20">
        <v>139.28979000000001</v>
      </c>
      <c r="T8" s="20">
        <v>138.51469299999999</v>
      </c>
      <c r="U8" s="20">
        <v>133.64075700000001</v>
      </c>
      <c r="V8" s="20">
        <v>132.66385500000001</v>
      </c>
      <c r="W8" s="20">
        <v>138.75648800000002</v>
      </c>
      <c r="X8" s="20">
        <v>143.394383</v>
      </c>
      <c r="Y8" s="20">
        <v>138.33276699999999</v>
      </c>
      <c r="Z8" s="20">
        <v>132.70384200000001</v>
      </c>
      <c r="AA8" s="20">
        <v>132.46031599999998</v>
      </c>
      <c r="AB8" s="20">
        <v>131.01513700000001</v>
      </c>
      <c r="AC8" s="20">
        <v>129.49282600000001</v>
      </c>
      <c r="AD8" s="20">
        <v>127.12129700000001</v>
      </c>
      <c r="AE8" s="20">
        <v>122.02421200000001</v>
      </c>
      <c r="AF8" s="20">
        <v>128.626249</v>
      </c>
      <c r="AG8" s="20">
        <v>129.14357100000001</v>
      </c>
      <c r="AH8" s="20">
        <v>129.13626099999999</v>
      </c>
      <c r="AI8" s="20">
        <v>131.47622399999997</v>
      </c>
      <c r="AJ8" s="20">
        <v>132.36376000000001</v>
      </c>
      <c r="AK8" s="20">
        <v>132.48505499999999</v>
      </c>
      <c r="AL8" s="20">
        <v>133.86875700000002</v>
      </c>
      <c r="AM8" s="20">
        <v>134.29171500000001</v>
      </c>
      <c r="AN8" s="20">
        <v>129.18497600000001</v>
      </c>
      <c r="AO8" s="20" t="s">
        <v>180</v>
      </c>
      <c r="AP8" s="20"/>
      <c r="AQ8" s="20"/>
      <c r="AR8" s="20"/>
      <c r="AS8" s="20"/>
      <c r="AT8" s="20"/>
      <c r="AU8" s="20"/>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row>
    <row r="9" spans="1:225" x14ac:dyDescent="0.25">
      <c r="A9" s="18" t="s">
        <v>183</v>
      </c>
      <c r="B9" s="19" t="s">
        <v>184</v>
      </c>
      <c r="C9" s="20">
        <v>75.323589999999996</v>
      </c>
      <c r="D9" s="20">
        <v>75.464422999999996</v>
      </c>
      <c r="E9" s="20">
        <v>76.438496000000001</v>
      </c>
      <c r="F9" s="20">
        <v>78.168909999999997</v>
      </c>
      <c r="G9" s="20">
        <v>78.15133800000001</v>
      </c>
      <c r="H9" s="20">
        <v>78.426591999999999</v>
      </c>
      <c r="I9" s="20">
        <v>80.32924899999999</v>
      </c>
      <c r="J9" s="20">
        <v>80.513861000000006</v>
      </c>
      <c r="K9" s="20">
        <v>81.162744000000004</v>
      </c>
      <c r="L9" s="20">
        <v>82.049179999999993</v>
      </c>
      <c r="M9" s="20">
        <v>82.189195000000012</v>
      </c>
      <c r="N9" s="20">
        <v>84.606673000000001</v>
      </c>
      <c r="O9" s="20">
        <v>87.348839000000012</v>
      </c>
      <c r="P9" s="20">
        <v>86.767668</v>
      </c>
      <c r="Q9" s="20">
        <v>89.744445000000013</v>
      </c>
      <c r="R9" s="20">
        <v>93.608559999999997</v>
      </c>
      <c r="S9" s="20">
        <v>97.228748999999993</v>
      </c>
      <c r="T9" s="20">
        <v>104.00064599999999</v>
      </c>
      <c r="U9" s="20">
        <v>113.304524</v>
      </c>
      <c r="V9" s="20">
        <v>118.545164</v>
      </c>
      <c r="W9" s="20">
        <v>124.75338099999999</v>
      </c>
      <c r="X9" s="20">
        <v>131.26297099999999</v>
      </c>
      <c r="Y9" s="20">
        <v>135.40993700000001</v>
      </c>
      <c r="Z9" s="20">
        <v>140.078125</v>
      </c>
      <c r="AA9" s="20">
        <v>142.64369200000002</v>
      </c>
      <c r="AB9" s="20">
        <v>146.33598000000001</v>
      </c>
      <c r="AC9" s="20">
        <v>148.66330400000001</v>
      </c>
      <c r="AD9" s="20">
        <v>151.46688599999999</v>
      </c>
      <c r="AE9" s="20">
        <v>147.205747</v>
      </c>
      <c r="AF9" s="20">
        <v>146.071101</v>
      </c>
      <c r="AG9" s="20">
        <v>153.21917199999999</v>
      </c>
      <c r="AH9" s="20">
        <v>153.967477</v>
      </c>
      <c r="AI9" s="20">
        <v>155.09556799999999</v>
      </c>
      <c r="AJ9" s="20">
        <v>158.22048100000001</v>
      </c>
      <c r="AK9" s="20">
        <v>157.36749399999999</v>
      </c>
      <c r="AL9" s="20">
        <v>158.68037700000002</v>
      </c>
      <c r="AM9" s="20">
        <v>159.742042</v>
      </c>
      <c r="AN9" s="20">
        <v>162.358262</v>
      </c>
      <c r="AO9" s="20" t="s">
        <v>180</v>
      </c>
      <c r="AP9" s="20"/>
      <c r="AQ9" s="20"/>
      <c r="AR9" s="20"/>
      <c r="AS9" s="20"/>
      <c r="AT9" s="20"/>
      <c r="AU9" s="20"/>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row>
    <row r="10" spans="1:225" x14ac:dyDescent="0.25">
      <c r="A10" s="18" t="s">
        <v>185</v>
      </c>
      <c r="B10" s="19" t="s">
        <v>186</v>
      </c>
      <c r="C10" s="20">
        <v>594.48042700000008</v>
      </c>
      <c r="D10" s="20">
        <v>597.76056900000003</v>
      </c>
      <c r="E10" s="20">
        <v>600.92087000000004</v>
      </c>
      <c r="F10" s="20">
        <v>604.25582200000008</v>
      </c>
      <c r="G10" s="20">
        <v>602.95459699999992</v>
      </c>
      <c r="H10" s="20">
        <v>598.23605799999996</v>
      </c>
      <c r="I10" s="20">
        <v>596.1120699999999</v>
      </c>
      <c r="J10" s="20">
        <v>593.35059999999999</v>
      </c>
      <c r="K10" s="20">
        <v>590.01163699999995</v>
      </c>
      <c r="L10" s="20">
        <v>588.79622300000005</v>
      </c>
      <c r="M10" s="20">
        <v>586.92294600000002</v>
      </c>
      <c r="N10" s="20">
        <v>581.00795499999992</v>
      </c>
      <c r="O10" s="20">
        <v>571.43949699999996</v>
      </c>
      <c r="P10" s="20">
        <v>569.421378</v>
      </c>
      <c r="Q10" s="20">
        <v>576.22043099999996</v>
      </c>
      <c r="R10" s="20">
        <v>586.48956599999997</v>
      </c>
      <c r="S10" s="20">
        <v>596.78036600000007</v>
      </c>
      <c r="T10" s="20">
        <v>608.41549699999996</v>
      </c>
      <c r="U10" s="20">
        <v>618.44742200000007</v>
      </c>
      <c r="V10" s="20">
        <v>621.04118500000004</v>
      </c>
      <c r="W10" s="20">
        <v>623.73830099999998</v>
      </c>
      <c r="X10" s="20">
        <v>622.82820200000003</v>
      </c>
      <c r="Y10" s="20">
        <v>634.79626500000006</v>
      </c>
      <c r="Z10" s="20">
        <v>640.27498199999991</v>
      </c>
      <c r="AA10" s="20">
        <v>622.65856400000007</v>
      </c>
      <c r="AB10" s="20">
        <v>620.42208400000004</v>
      </c>
      <c r="AC10" s="20">
        <v>621.86282299999993</v>
      </c>
      <c r="AD10" s="20">
        <v>618.03672600000004</v>
      </c>
      <c r="AE10" s="20">
        <v>614.578442</v>
      </c>
      <c r="AF10" s="20">
        <v>602.79902000000004</v>
      </c>
      <c r="AG10" s="20">
        <v>597.65686699999992</v>
      </c>
      <c r="AH10" s="20">
        <v>612.02294900000004</v>
      </c>
      <c r="AI10" s="20">
        <v>616.07058100000006</v>
      </c>
      <c r="AJ10" s="20">
        <v>619.1573370000001</v>
      </c>
      <c r="AK10" s="20">
        <v>639.35956299999998</v>
      </c>
      <c r="AL10" s="20">
        <v>618.61771599999997</v>
      </c>
      <c r="AM10" s="20">
        <v>627.33949800000005</v>
      </c>
      <c r="AN10" s="20">
        <v>634.83314899999993</v>
      </c>
      <c r="AO10" s="20">
        <v>637.744643</v>
      </c>
      <c r="AP10" s="20"/>
      <c r="AQ10" s="20"/>
      <c r="AR10" s="20"/>
      <c r="AS10" s="20"/>
      <c r="AT10" s="20"/>
      <c r="AU10" s="20"/>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row>
    <row r="11" spans="1:225" x14ac:dyDescent="0.25">
      <c r="A11" s="18" t="s">
        <v>187</v>
      </c>
      <c r="B11" s="19" t="s">
        <v>188</v>
      </c>
      <c r="C11" s="20">
        <v>20.286204000000001</v>
      </c>
      <c r="D11" s="20">
        <v>19.031071000000001</v>
      </c>
      <c r="E11" s="20">
        <v>17.565283000000001</v>
      </c>
      <c r="F11" s="20">
        <v>16.115185</v>
      </c>
      <c r="G11" s="20">
        <v>14.473552999999999</v>
      </c>
      <c r="H11" s="20">
        <v>13.769587</v>
      </c>
      <c r="I11" s="20">
        <v>14.022600000000001</v>
      </c>
      <c r="J11" s="20">
        <v>14.853899</v>
      </c>
      <c r="K11" s="20">
        <v>16.328778</v>
      </c>
      <c r="L11" s="20">
        <v>18.037471</v>
      </c>
      <c r="M11" s="20">
        <v>18.102354999999999</v>
      </c>
      <c r="N11" s="20">
        <v>16.957848000000002</v>
      </c>
      <c r="O11" s="20">
        <v>16.409869999999998</v>
      </c>
      <c r="P11" s="20">
        <v>15.598279</v>
      </c>
      <c r="Q11" s="20">
        <v>14.787456000000001</v>
      </c>
      <c r="R11" s="20">
        <v>14.30922</v>
      </c>
      <c r="S11" s="20">
        <v>14.188976</v>
      </c>
      <c r="T11" s="20">
        <v>13.276809</v>
      </c>
      <c r="U11" s="20">
        <v>11.583163000000001</v>
      </c>
      <c r="V11" s="20">
        <v>10.684246</v>
      </c>
      <c r="W11" s="20">
        <v>11.838672000000001</v>
      </c>
      <c r="X11" s="20">
        <v>11.568174000000001</v>
      </c>
      <c r="Y11" s="20">
        <v>10.861418</v>
      </c>
      <c r="Z11" s="20">
        <v>11.086319999999999</v>
      </c>
      <c r="AA11" s="20">
        <v>11.263530000000001</v>
      </c>
      <c r="AB11" s="20">
        <v>10.922102000000001</v>
      </c>
      <c r="AC11" s="20">
        <v>10.890442999999999</v>
      </c>
      <c r="AD11" s="20">
        <v>10.813835999999998</v>
      </c>
      <c r="AE11" s="20">
        <v>10.735428000000001</v>
      </c>
      <c r="AF11" s="20">
        <v>9.8343520000000009</v>
      </c>
      <c r="AG11" s="20">
        <v>9.9281190000000006</v>
      </c>
      <c r="AH11" s="20">
        <v>9.6734120000000008</v>
      </c>
      <c r="AI11" s="20">
        <v>9.7467030000000001</v>
      </c>
      <c r="AJ11" s="20">
        <v>9.5209700000000002</v>
      </c>
      <c r="AK11" s="20">
        <v>9.1551139999999993</v>
      </c>
      <c r="AL11" s="20">
        <v>9.1293489999999995</v>
      </c>
      <c r="AM11" s="20">
        <v>8.9665169999999996</v>
      </c>
      <c r="AN11" s="20">
        <v>8.8366919999999993</v>
      </c>
      <c r="AO11" s="20">
        <v>8.7180970000000002</v>
      </c>
      <c r="AP11" s="20"/>
      <c r="AQ11" s="20"/>
      <c r="AR11" s="20"/>
      <c r="AS11" s="20"/>
      <c r="AT11" s="20"/>
      <c r="AU11" s="20"/>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row>
    <row r="12" spans="1:225" x14ac:dyDescent="0.25">
      <c r="A12" s="18" t="s">
        <v>189</v>
      </c>
      <c r="B12" s="19" t="s">
        <v>190</v>
      </c>
      <c r="C12" s="20">
        <v>609.43977700000005</v>
      </c>
      <c r="D12" s="20">
        <v>593.82647400000008</v>
      </c>
      <c r="E12" s="20">
        <v>587.22975399999996</v>
      </c>
      <c r="F12" s="20">
        <v>575.15503699999999</v>
      </c>
      <c r="G12" s="20">
        <v>558.16892099999995</v>
      </c>
      <c r="H12" s="20">
        <v>544.90561700000001</v>
      </c>
      <c r="I12" s="20">
        <v>537.40495599999997</v>
      </c>
      <c r="J12" s="20">
        <v>523.40280200000007</v>
      </c>
      <c r="K12" s="20">
        <v>519.38817900000004</v>
      </c>
      <c r="L12" s="20">
        <v>525.51231700000005</v>
      </c>
      <c r="M12" s="20">
        <v>539.84894099999997</v>
      </c>
      <c r="N12" s="20">
        <v>540.53057899999999</v>
      </c>
      <c r="O12" s="20">
        <v>525.10136999999997</v>
      </c>
      <c r="P12" s="20">
        <v>495.65025400000002</v>
      </c>
      <c r="Q12" s="20">
        <v>484.04166300000003</v>
      </c>
      <c r="R12" s="20">
        <v>489.621892</v>
      </c>
      <c r="S12" s="20">
        <v>487.37266</v>
      </c>
      <c r="T12" s="20">
        <v>481.46261900000002</v>
      </c>
      <c r="U12" s="20">
        <v>483.22702600000002</v>
      </c>
      <c r="V12" s="20">
        <v>481.54423400000002</v>
      </c>
      <c r="W12" s="20">
        <v>486.42046700000003</v>
      </c>
      <c r="X12" s="20">
        <v>490.26014000000004</v>
      </c>
      <c r="Y12" s="20">
        <v>466.99149800000004</v>
      </c>
      <c r="Z12" s="20">
        <v>448.74311700000004</v>
      </c>
      <c r="AA12" s="20">
        <v>430.792034</v>
      </c>
      <c r="AB12" s="20">
        <v>414.79294799999997</v>
      </c>
      <c r="AC12" s="20">
        <v>405.61458699999997</v>
      </c>
      <c r="AD12" s="20">
        <v>404.565718</v>
      </c>
      <c r="AE12" s="20">
        <v>403.571549</v>
      </c>
      <c r="AF12" s="20">
        <v>364.78445099999999</v>
      </c>
      <c r="AG12" s="20">
        <v>345.277491</v>
      </c>
      <c r="AH12" s="20">
        <v>333.19155499999999</v>
      </c>
      <c r="AI12" s="20">
        <v>332.46118000000001</v>
      </c>
      <c r="AJ12" s="20">
        <v>324.45583099999999</v>
      </c>
      <c r="AK12" s="20">
        <v>325.43847600000004</v>
      </c>
      <c r="AL12" s="20">
        <v>320.712245</v>
      </c>
      <c r="AM12" s="20">
        <v>314.40326500000003</v>
      </c>
      <c r="AN12" s="20">
        <v>311.71469500000001</v>
      </c>
      <c r="AO12" s="20">
        <v>311.31705099999999</v>
      </c>
      <c r="AP12" s="20"/>
      <c r="AQ12" s="20"/>
      <c r="AR12" s="20"/>
      <c r="AS12" s="20"/>
      <c r="AT12" s="20"/>
      <c r="AU12" s="20"/>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row>
    <row r="13" spans="1:225" x14ac:dyDescent="0.25">
      <c r="A13" s="18" t="s">
        <v>191</v>
      </c>
      <c r="B13" s="19" t="s">
        <v>192</v>
      </c>
      <c r="C13" s="20">
        <v>165.937209</v>
      </c>
      <c r="D13" s="20">
        <v>163.15181799999999</v>
      </c>
      <c r="E13" s="20">
        <v>161.96024199999999</v>
      </c>
      <c r="F13" s="20">
        <v>159.92555900000002</v>
      </c>
      <c r="G13" s="20">
        <v>157.34197500000002</v>
      </c>
      <c r="H13" s="20">
        <v>156.56788900000001</v>
      </c>
      <c r="I13" s="20">
        <v>156.76663500000001</v>
      </c>
      <c r="J13" s="20">
        <v>153.38396799999998</v>
      </c>
      <c r="K13" s="20">
        <v>151.88684099999998</v>
      </c>
      <c r="L13" s="20">
        <v>153.07219599999999</v>
      </c>
      <c r="M13" s="20">
        <v>158.44639999999998</v>
      </c>
      <c r="N13" s="20">
        <v>159.76721000000001</v>
      </c>
      <c r="O13" s="20">
        <v>154.21817199999998</v>
      </c>
      <c r="P13" s="20">
        <v>145.25106500000001</v>
      </c>
      <c r="Q13" s="20">
        <v>143.03502700000001</v>
      </c>
      <c r="R13" s="20">
        <v>144.648706</v>
      </c>
      <c r="S13" s="20">
        <v>144.67221599999999</v>
      </c>
      <c r="T13" s="20">
        <v>141.97645499999999</v>
      </c>
      <c r="U13" s="20">
        <v>143.340327</v>
      </c>
      <c r="V13" s="20">
        <v>141.502689</v>
      </c>
      <c r="W13" s="20">
        <v>145.242279</v>
      </c>
      <c r="X13" s="20">
        <v>147.324636</v>
      </c>
      <c r="Y13" s="20">
        <v>142.92658600000001</v>
      </c>
      <c r="Z13" s="20">
        <v>131.65549799999999</v>
      </c>
      <c r="AA13" s="20">
        <v>121.103224</v>
      </c>
      <c r="AB13" s="20">
        <v>112.861504</v>
      </c>
      <c r="AC13" s="20">
        <v>114.740014</v>
      </c>
      <c r="AD13" s="20">
        <v>114.45003299999999</v>
      </c>
      <c r="AE13" s="20">
        <v>112.29346000000001</v>
      </c>
      <c r="AF13" s="20">
        <v>97.292414999999991</v>
      </c>
      <c r="AG13" s="20">
        <v>95.799711000000002</v>
      </c>
      <c r="AH13" s="20">
        <v>88.837236000000004</v>
      </c>
      <c r="AI13" s="20">
        <v>84.996458000000004</v>
      </c>
      <c r="AJ13" s="20">
        <v>84.214298999999997</v>
      </c>
      <c r="AK13" s="20">
        <v>85.620948999999996</v>
      </c>
      <c r="AL13" s="20">
        <v>86.598704999999995</v>
      </c>
      <c r="AM13" s="20">
        <v>86.233311</v>
      </c>
      <c r="AN13" s="20">
        <v>89.01284299999999</v>
      </c>
      <c r="AO13" s="20" t="s">
        <v>180</v>
      </c>
      <c r="AP13" s="20"/>
      <c r="AQ13" s="20"/>
      <c r="AR13" s="20"/>
      <c r="AS13" s="20"/>
      <c r="AT13" s="20"/>
      <c r="AU13" s="20"/>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row>
    <row r="14" spans="1:225" x14ac:dyDescent="0.25">
      <c r="A14" s="18" t="s">
        <v>193</v>
      </c>
      <c r="B14" s="19" t="s">
        <v>194</v>
      </c>
      <c r="C14" s="20">
        <v>157.20631499999999</v>
      </c>
      <c r="D14" s="20">
        <v>154.22719499999999</v>
      </c>
      <c r="E14" s="20">
        <v>153.10771700000001</v>
      </c>
      <c r="F14" s="20">
        <v>151.488696</v>
      </c>
      <c r="G14" s="20">
        <v>148.992187</v>
      </c>
      <c r="H14" s="20">
        <v>146.882912</v>
      </c>
      <c r="I14" s="20">
        <v>146.06635900000001</v>
      </c>
      <c r="J14" s="20">
        <v>143.54379699999998</v>
      </c>
      <c r="K14" s="20">
        <v>142.82529300000002</v>
      </c>
      <c r="L14" s="20">
        <v>143.28868</v>
      </c>
      <c r="M14" s="20">
        <v>144.54393299999998</v>
      </c>
      <c r="N14" s="20">
        <v>142.82370600000002</v>
      </c>
      <c r="O14" s="20">
        <v>139.97305700000001</v>
      </c>
      <c r="P14" s="20">
        <v>133.68670800000001</v>
      </c>
      <c r="Q14" s="20">
        <v>130.83614700000001</v>
      </c>
      <c r="R14" s="20">
        <v>131.99944699999998</v>
      </c>
      <c r="S14" s="20">
        <v>130.73778899999999</v>
      </c>
      <c r="T14" s="20">
        <v>128.85755800000001</v>
      </c>
      <c r="U14" s="20">
        <v>130.18801999999999</v>
      </c>
      <c r="V14" s="20">
        <v>129.76152300000001</v>
      </c>
      <c r="W14" s="20">
        <v>128.93181799999999</v>
      </c>
      <c r="X14" s="20">
        <v>128.13933599999999</v>
      </c>
      <c r="Y14" s="20">
        <v>119.26738800000001</v>
      </c>
      <c r="Z14" s="20">
        <v>114.280327</v>
      </c>
      <c r="AA14" s="20">
        <v>109.637089</v>
      </c>
      <c r="AB14" s="20">
        <v>106.128327</v>
      </c>
      <c r="AC14" s="20">
        <v>98.496900999999994</v>
      </c>
      <c r="AD14" s="20">
        <v>98.004621999999998</v>
      </c>
      <c r="AE14" s="20">
        <v>98.344798999999995</v>
      </c>
      <c r="AF14" s="20">
        <v>93.486509999999996</v>
      </c>
      <c r="AG14" s="20">
        <v>91.454041000000004</v>
      </c>
      <c r="AH14" s="20">
        <v>88.526959000000005</v>
      </c>
      <c r="AI14" s="20">
        <v>88.497280000000003</v>
      </c>
      <c r="AJ14" s="20">
        <v>87.772114999999999</v>
      </c>
      <c r="AK14" s="20">
        <v>88.617885000000001</v>
      </c>
      <c r="AL14" s="20">
        <v>84.776448000000002</v>
      </c>
      <c r="AM14" s="20">
        <v>81.588005999999993</v>
      </c>
      <c r="AN14" s="20">
        <v>79.349451999999999</v>
      </c>
      <c r="AO14" s="20" t="s">
        <v>180</v>
      </c>
      <c r="AP14" s="20"/>
      <c r="AQ14" s="20"/>
      <c r="AR14" s="20"/>
      <c r="AS14" s="20"/>
      <c r="AT14" s="20"/>
      <c r="AU14" s="2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row>
    <row r="15" spans="1:225" x14ac:dyDescent="0.25">
      <c r="A15" s="18" t="s">
        <v>195</v>
      </c>
      <c r="B15" s="19" t="s">
        <v>196</v>
      </c>
      <c r="C15" s="20">
        <v>286.29625300000004</v>
      </c>
      <c r="D15" s="20">
        <v>276.44746100000003</v>
      </c>
      <c r="E15" s="20">
        <v>272.16179599999998</v>
      </c>
      <c r="F15" s="20">
        <v>263.74078100000003</v>
      </c>
      <c r="G15" s="20">
        <v>251.83475899999999</v>
      </c>
      <c r="H15" s="20">
        <v>241.45481599999999</v>
      </c>
      <c r="I15" s="20">
        <v>234.57196200000001</v>
      </c>
      <c r="J15" s="20">
        <v>226.47503599999999</v>
      </c>
      <c r="K15" s="20">
        <v>224.67604500000002</v>
      </c>
      <c r="L15" s="20">
        <v>229.15144000000001</v>
      </c>
      <c r="M15" s="20">
        <v>236.858608</v>
      </c>
      <c r="N15" s="20">
        <v>237.939663</v>
      </c>
      <c r="O15" s="20">
        <v>230.91014000000001</v>
      </c>
      <c r="P15" s="20">
        <v>216.71248199999999</v>
      </c>
      <c r="Q15" s="20">
        <v>210.170489</v>
      </c>
      <c r="R15" s="20">
        <v>212.97373899999999</v>
      </c>
      <c r="S15" s="20">
        <v>211.96265500000001</v>
      </c>
      <c r="T15" s="20">
        <v>210.62860599999999</v>
      </c>
      <c r="U15" s="20">
        <v>209.698679</v>
      </c>
      <c r="V15" s="20">
        <v>210.280023</v>
      </c>
      <c r="W15" s="20">
        <v>212.24636999999998</v>
      </c>
      <c r="X15" s="20">
        <v>214.79616799999999</v>
      </c>
      <c r="Y15" s="20">
        <v>204.79752400000001</v>
      </c>
      <c r="Z15" s="20">
        <v>202.80729199999999</v>
      </c>
      <c r="AA15" s="20">
        <v>200.05172099999999</v>
      </c>
      <c r="AB15" s="20">
        <v>195.80311699999999</v>
      </c>
      <c r="AC15" s="20">
        <v>192.37767199999999</v>
      </c>
      <c r="AD15" s="20">
        <v>192.111063</v>
      </c>
      <c r="AE15" s="20">
        <v>192.93329</v>
      </c>
      <c r="AF15" s="20">
        <v>174.005526</v>
      </c>
      <c r="AG15" s="20">
        <v>158.02373800000001</v>
      </c>
      <c r="AH15" s="20">
        <v>155.827359</v>
      </c>
      <c r="AI15" s="20">
        <v>158.96744099999998</v>
      </c>
      <c r="AJ15" s="20">
        <v>152.46941699999999</v>
      </c>
      <c r="AK15" s="20">
        <v>151.19964100000001</v>
      </c>
      <c r="AL15" s="20">
        <v>149.33709200000001</v>
      </c>
      <c r="AM15" s="20">
        <v>146.58194800000001</v>
      </c>
      <c r="AN15" s="20">
        <v>143.35239999999999</v>
      </c>
      <c r="AO15" s="20" t="s">
        <v>180</v>
      </c>
      <c r="AP15" s="20"/>
      <c r="AQ15" s="20"/>
      <c r="AR15" s="20"/>
      <c r="AS15" s="20"/>
      <c r="AT15" s="20"/>
      <c r="AU15" s="20"/>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row>
    <row r="16" spans="1:225" x14ac:dyDescent="0.25">
      <c r="A16" s="18" t="s">
        <v>197</v>
      </c>
      <c r="B16" s="19" t="s">
        <v>198</v>
      </c>
      <c r="C16" s="20">
        <v>445.80827699999998</v>
      </c>
      <c r="D16" s="20">
        <v>423.80521799999997</v>
      </c>
      <c r="E16" s="20">
        <v>416.60181</v>
      </c>
      <c r="F16" s="20">
        <v>410.71045600000002</v>
      </c>
      <c r="G16" s="20">
        <v>395.18784899999997</v>
      </c>
      <c r="H16" s="20">
        <v>376.54730999999998</v>
      </c>
      <c r="I16" s="20">
        <v>358.577923</v>
      </c>
      <c r="J16" s="20">
        <v>338.57059900000002</v>
      </c>
      <c r="K16" s="20">
        <v>325.356111</v>
      </c>
      <c r="L16" s="20">
        <v>322.98767700000002</v>
      </c>
      <c r="M16" s="20">
        <v>316.99513999999999</v>
      </c>
      <c r="N16" s="20">
        <v>309.23652399999997</v>
      </c>
      <c r="O16" s="20">
        <v>297.35044199999999</v>
      </c>
      <c r="P16" s="20">
        <v>283.22886499999998</v>
      </c>
      <c r="Q16" s="20">
        <v>270.02446100000003</v>
      </c>
      <c r="R16" s="20">
        <v>266.638825</v>
      </c>
      <c r="S16" s="20">
        <v>264.43201299999998</v>
      </c>
      <c r="T16" s="20">
        <v>262.25653199999999</v>
      </c>
      <c r="U16" s="20">
        <v>262.05944499999998</v>
      </c>
      <c r="V16" s="20">
        <v>260.68132300000002</v>
      </c>
      <c r="W16" s="20">
        <v>267.63160399999998</v>
      </c>
      <c r="X16" s="20">
        <v>271.092534</v>
      </c>
      <c r="Y16" s="20">
        <v>268.43225999999999</v>
      </c>
      <c r="Z16" s="20">
        <v>262.512428</v>
      </c>
      <c r="AA16" s="20">
        <v>253.0984</v>
      </c>
      <c r="AB16" s="20">
        <v>254.078667</v>
      </c>
      <c r="AC16" s="20">
        <v>246.72252399999999</v>
      </c>
      <c r="AD16" s="20">
        <v>242.13639900000001</v>
      </c>
      <c r="AE16" s="20">
        <v>235.823215</v>
      </c>
      <c r="AF16" s="20">
        <v>217.91331500000001</v>
      </c>
      <c r="AG16" s="20">
        <v>205.76766599999999</v>
      </c>
      <c r="AH16" s="20">
        <v>196.507935</v>
      </c>
      <c r="AI16" s="20">
        <v>197.63046700000001</v>
      </c>
      <c r="AJ16" s="20">
        <v>195.02274600000001</v>
      </c>
      <c r="AK16" s="20">
        <v>190.40491800000001</v>
      </c>
      <c r="AL16" s="20">
        <v>185.810326</v>
      </c>
      <c r="AM16" s="20">
        <v>184.59993299999999</v>
      </c>
      <c r="AN16" s="20">
        <v>184.15326000000002</v>
      </c>
      <c r="AO16" s="20">
        <v>183.54939000000002</v>
      </c>
      <c r="AP16" s="20"/>
      <c r="AQ16" s="20"/>
      <c r="AR16" s="20"/>
      <c r="AS16" s="20"/>
      <c r="AT16" s="20"/>
      <c r="AU16" s="20"/>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row>
    <row r="17" spans="1:225" x14ac:dyDescent="0.25">
      <c r="A17" s="18" t="s">
        <v>199</v>
      </c>
      <c r="B17" s="19" t="s">
        <v>200</v>
      </c>
      <c r="C17" s="20">
        <v>3097.5748920000001</v>
      </c>
      <c r="D17" s="20">
        <v>2969.1521230000003</v>
      </c>
      <c r="E17" s="20">
        <v>2899.2754970000001</v>
      </c>
      <c r="F17" s="20">
        <v>2823.176606</v>
      </c>
      <c r="G17" s="20">
        <v>2712.7638650000004</v>
      </c>
      <c r="H17" s="20">
        <v>2630.8332880000003</v>
      </c>
      <c r="I17" s="20">
        <v>2576.2048450000002</v>
      </c>
      <c r="J17" s="20">
        <v>2507.4847799999998</v>
      </c>
      <c r="K17" s="20">
        <v>2463.6181540000002</v>
      </c>
      <c r="L17" s="20">
        <v>2475.9409150000001</v>
      </c>
      <c r="M17" s="20">
        <v>2479.654998</v>
      </c>
      <c r="N17" s="20">
        <v>2429.319238</v>
      </c>
      <c r="O17" s="20">
        <v>2338.0866529999998</v>
      </c>
      <c r="P17" s="20">
        <v>2212.8060770000002</v>
      </c>
      <c r="Q17" s="20">
        <v>2140.3929889999999</v>
      </c>
      <c r="R17" s="20">
        <v>2139.504657</v>
      </c>
      <c r="S17" s="20">
        <v>2106.5279430000001</v>
      </c>
      <c r="T17" s="20">
        <v>2070.511219</v>
      </c>
      <c r="U17" s="20">
        <v>2059.387299</v>
      </c>
      <c r="V17" s="20">
        <v>2045.7377939999999</v>
      </c>
      <c r="W17" s="20">
        <v>2045.9314939999999</v>
      </c>
      <c r="X17" s="20">
        <v>2059.8877430000002</v>
      </c>
      <c r="Y17" s="20">
        <v>2013.425884</v>
      </c>
      <c r="Z17" s="20">
        <v>1959.175851</v>
      </c>
      <c r="AA17" s="20">
        <v>1895.2084269999998</v>
      </c>
      <c r="AB17" s="20">
        <v>1844.2163759999999</v>
      </c>
      <c r="AC17" s="20">
        <v>1800.236034</v>
      </c>
      <c r="AD17" s="20">
        <v>1776.154252</v>
      </c>
      <c r="AE17" s="20">
        <v>1750.939703</v>
      </c>
      <c r="AF17" s="20">
        <v>1667.6521720000001</v>
      </c>
      <c r="AG17" s="20">
        <v>1573.07077</v>
      </c>
      <c r="AH17" s="20">
        <v>1563.4840710000001</v>
      </c>
      <c r="AI17" s="20">
        <v>1543.6627590000001</v>
      </c>
      <c r="AJ17" s="20">
        <v>1518.5740600000001</v>
      </c>
      <c r="AK17" s="20">
        <v>1489.732021</v>
      </c>
      <c r="AL17" s="20">
        <v>1466.1525329999999</v>
      </c>
      <c r="AM17" s="20">
        <v>1450.0095630000001</v>
      </c>
      <c r="AN17" s="20">
        <v>1436.3571119999999</v>
      </c>
      <c r="AO17" s="20">
        <v>1437.4035039999999</v>
      </c>
      <c r="AP17" s="20"/>
      <c r="AQ17" s="20"/>
      <c r="AR17" s="20"/>
      <c r="AS17" s="20"/>
      <c r="AT17" s="20"/>
      <c r="AU17" s="20"/>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row>
    <row r="18" spans="1:225" x14ac:dyDescent="0.25">
      <c r="A18" s="18" t="s">
        <v>201</v>
      </c>
      <c r="B18" s="19" t="s">
        <v>202</v>
      </c>
      <c r="C18" s="20">
        <v>659.32687499999997</v>
      </c>
      <c r="D18" s="20">
        <v>611.69076699999994</v>
      </c>
      <c r="E18" s="20">
        <v>590.78936299999998</v>
      </c>
      <c r="F18" s="20">
        <v>574.95630000000006</v>
      </c>
      <c r="G18" s="20">
        <v>550.51366399999995</v>
      </c>
      <c r="H18" s="20">
        <v>528.09842200000003</v>
      </c>
      <c r="I18" s="20">
        <v>513.18165599999998</v>
      </c>
      <c r="J18" s="20">
        <v>486.68968699999999</v>
      </c>
      <c r="K18" s="20">
        <v>459.25485499999996</v>
      </c>
      <c r="L18" s="20">
        <v>442.51817599999998</v>
      </c>
      <c r="M18" s="20">
        <v>428.07063599999998</v>
      </c>
      <c r="N18" s="20">
        <v>404.74512699999997</v>
      </c>
      <c r="O18" s="20">
        <v>377.731109</v>
      </c>
      <c r="P18" s="20">
        <v>350.31721000000005</v>
      </c>
      <c r="Q18" s="20">
        <v>331.12004999999999</v>
      </c>
      <c r="R18" s="20">
        <v>320.317589</v>
      </c>
      <c r="S18" s="20">
        <v>303.76808299999999</v>
      </c>
      <c r="T18" s="20">
        <v>291.55312400000003</v>
      </c>
      <c r="U18" s="20">
        <v>281.15195799999998</v>
      </c>
      <c r="V18" s="20">
        <v>266.36078800000001</v>
      </c>
      <c r="W18" s="20">
        <v>245.96638099999998</v>
      </c>
      <c r="X18" s="20">
        <v>235.89337</v>
      </c>
      <c r="Y18" s="20">
        <v>220.59026500000002</v>
      </c>
      <c r="Z18" s="20">
        <v>203.54543200000001</v>
      </c>
      <c r="AA18" s="20">
        <v>181.909222</v>
      </c>
      <c r="AB18" s="20">
        <v>165.47695300000001</v>
      </c>
      <c r="AC18" s="20">
        <v>150.46162899999999</v>
      </c>
      <c r="AD18" s="20">
        <v>143.479761</v>
      </c>
      <c r="AE18" s="20">
        <v>135.30640199999999</v>
      </c>
      <c r="AF18" s="20">
        <v>119.504087</v>
      </c>
      <c r="AG18" s="20">
        <v>110.65136800000001</v>
      </c>
      <c r="AH18" s="20">
        <v>109.07522299999999</v>
      </c>
      <c r="AI18" s="20">
        <v>106.417219</v>
      </c>
      <c r="AJ18" s="20">
        <v>103.93466000000001</v>
      </c>
      <c r="AK18" s="20">
        <v>102.13741099999999</v>
      </c>
      <c r="AL18" s="20">
        <v>100.268345</v>
      </c>
      <c r="AM18" s="20">
        <v>97.851438000000002</v>
      </c>
      <c r="AN18" s="20">
        <v>97.475524000000007</v>
      </c>
      <c r="AO18" s="20" t="s">
        <v>180</v>
      </c>
      <c r="AP18" s="20"/>
      <c r="AQ18" s="20"/>
      <c r="AR18" s="20"/>
      <c r="AS18" s="20"/>
      <c r="AT18" s="20"/>
      <c r="AU18" s="20"/>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row>
    <row r="19" spans="1:225" x14ac:dyDescent="0.25">
      <c r="A19" s="18" t="s">
        <v>203</v>
      </c>
      <c r="B19" s="19" t="s">
        <v>204</v>
      </c>
      <c r="C19" s="20">
        <v>369.32169099999999</v>
      </c>
      <c r="D19" s="20">
        <v>356.985861</v>
      </c>
      <c r="E19" s="20">
        <v>351.07466100000005</v>
      </c>
      <c r="F19" s="20">
        <v>344.99203999999997</v>
      </c>
      <c r="G19" s="20">
        <v>335.78272100000004</v>
      </c>
      <c r="H19" s="20">
        <v>328.86118099999999</v>
      </c>
      <c r="I19" s="20">
        <v>324.56446799999998</v>
      </c>
      <c r="J19" s="20">
        <v>322.12303100000003</v>
      </c>
      <c r="K19" s="20">
        <v>325.04333399999996</v>
      </c>
      <c r="L19" s="20">
        <v>333.623471</v>
      </c>
      <c r="M19" s="20">
        <v>337.34360499999997</v>
      </c>
      <c r="N19" s="20">
        <v>332.65088799999995</v>
      </c>
      <c r="O19" s="20">
        <v>322.38645400000001</v>
      </c>
      <c r="P19" s="20">
        <v>308.68812500000001</v>
      </c>
      <c r="Q19" s="20">
        <v>305.07649500000002</v>
      </c>
      <c r="R19" s="20">
        <v>304.719966</v>
      </c>
      <c r="S19" s="20">
        <v>299.16468900000001</v>
      </c>
      <c r="T19" s="20">
        <v>293.865681</v>
      </c>
      <c r="U19" s="20">
        <v>292.39211299999999</v>
      </c>
      <c r="V19" s="20">
        <v>290.14610900000002</v>
      </c>
      <c r="W19" s="20">
        <v>289.90892400000001</v>
      </c>
      <c r="X19" s="20">
        <v>292.27934799999997</v>
      </c>
      <c r="Y19" s="20">
        <v>285.13881900000001</v>
      </c>
      <c r="Z19" s="20">
        <v>280.501576</v>
      </c>
      <c r="AA19" s="20">
        <v>274.64575000000002</v>
      </c>
      <c r="AB19" s="20">
        <v>264.27404100000001</v>
      </c>
      <c r="AC19" s="20">
        <v>256.477644</v>
      </c>
      <c r="AD19" s="20">
        <v>250.51359500000001</v>
      </c>
      <c r="AE19" s="20">
        <v>245.13213500000001</v>
      </c>
      <c r="AF19" s="20">
        <v>229.38198699999998</v>
      </c>
      <c r="AG19" s="20">
        <v>219.181219</v>
      </c>
      <c r="AH19" s="20">
        <v>213.18000899999998</v>
      </c>
      <c r="AI19" s="20">
        <v>206.44680300000002</v>
      </c>
      <c r="AJ19" s="20">
        <v>202.93955199999999</v>
      </c>
      <c r="AK19" s="20">
        <v>198.12682999999998</v>
      </c>
      <c r="AL19" s="20">
        <v>189.19197599999998</v>
      </c>
      <c r="AM19" s="20">
        <v>185.02734799999999</v>
      </c>
      <c r="AN19" s="20">
        <v>180.83778400000003</v>
      </c>
      <c r="AO19" s="20" t="s">
        <v>180</v>
      </c>
      <c r="AP19" s="20"/>
      <c r="AQ19" s="20"/>
      <c r="AR19" s="20"/>
      <c r="AS19" s="20"/>
      <c r="AT19" s="20"/>
      <c r="AU19" s="20"/>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row>
    <row r="20" spans="1:225" x14ac:dyDescent="0.25">
      <c r="A20" s="18" t="s">
        <v>205</v>
      </c>
      <c r="B20" s="19" t="s">
        <v>206</v>
      </c>
      <c r="C20" s="20">
        <v>209.50264799999999</v>
      </c>
      <c r="D20" s="20">
        <v>204.044331</v>
      </c>
      <c r="E20" s="20">
        <v>200.89973900000001</v>
      </c>
      <c r="F20" s="20">
        <v>197.32342199999999</v>
      </c>
      <c r="G20" s="20">
        <v>194.292348</v>
      </c>
      <c r="H20" s="20">
        <v>191.65469300000001</v>
      </c>
      <c r="I20" s="20">
        <v>189.88648800000001</v>
      </c>
      <c r="J20" s="20">
        <v>188.67984799999999</v>
      </c>
      <c r="K20" s="20">
        <v>186.619935</v>
      </c>
      <c r="L20" s="20">
        <v>188.31340700000001</v>
      </c>
      <c r="M20" s="20">
        <v>189.42390599999999</v>
      </c>
      <c r="N20" s="20">
        <v>185.01435500000002</v>
      </c>
      <c r="O20" s="20">
        <v>181.00861499999999</v>
      </c>
      <c r="P20" s="20">
        <v>173.02864700000001</v>
      </c>
      <c r="Q20" s="20">
        <v>165.36917800000001</v>
      </c>
      <c r="R20" s="20">
        <v>161.59948600000001</v>
      </c>
      <c r="S20" s="20">
        <v>157.71301699999998</v>
      </c>
      <c r="T20" s="20">
        <v>153.92330100000001</v>
      </c>
      <c r="U20" s="20">
        <v>150.75403899999998</v>
      </c>
      <c r="V20" s="20">
        <v>147.99205799999999</v>
      </c>
      <c r="W20" s="20">
        <v>146.21137299999998</v>
      </c>
      <c r="X20" s="20">
        <v>141.952461</v>
      </c>
      <c r="Y20" s="20">
        <v>141.46588299999999</v>
      </c>
      <c r="Z20" s="20">
        <v>138.98830799999999</v>
      </c>
      <c r="AA20" s="20">
        <v>132.623865</v>
      </c>
      <c r="AB20" s="20">
        <v>133.28590700000001</v>
      </c>
      <c r="AC20" s="20">
        <v>127.16730899999999</v>
      </c>
      <c r="AD20" s="20">
        <v>124.290948</v>
      </c>
      <c r="AE20" s="20">
        <v>122.048985</v>
      </c>
      <c r="AF20" s="20">
        <v>115.71885</v>
      </c>
      <c r="AG20" s="20">
        <v>110.565946</v>
      </c>
      <c r="AH20" s="20">
        <v>115.09358900000001</v>
      </c>
      <c r="AI20" s="20">
        <v>115.77616400000001</v>
      </c>
      <c r="AJ20" s="20">
        <v>113.908186</v>
      </c>
      <c r="AK20" s="20">
        <v>110.889951</v>
      </c>
      <c r="AL20" s="20">
        <v>110.58005199999999</v>
      </c>
      <c r="AM20" s="20">
        <v>109.03053200000001</v>
      </c>
      <c r="AN20" s="20">
        <v>110.889726</v>
      </c>
      <c r="AO20" s="20" t="s">
        <v>180</v>
      </c>
      <c r="AP20" s="20"/>
      <c r="AQ20" s="20"/>
      <c r="AR20" s="20"/>
      <c r="AS20" s="20"/>
      <c r="AT20" s="20"/>
      <c r="AU20" s="20"/>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row>
    <row r="21" spans="1:225" x14ac:dyDescent="0.25">
      <c r="A21" s="18" t="s">
        <v>207</v>
      </c>
      <c r="B21" s="19" t="s">
        <v>208</v>
      </c>
      <c r="C21" s="20">
        <v>47.962600000000002</v>
      </c>
      <c r="D21" s="20">
        <v>47.986082000000003</v>
      </c>
      <c r="E21" s="20">
        <v>47.566357000000004</v>
      </c>
      <c r="F21" s="20">
        <v>47.474325</v>
      </c>
      <c r="G21" s="20">
        <v>47.522642999999995</v>
      </c>
      <c r="H21" s="20">
        <v>47.992854000000001</v>
      </c>
      <c r="I21" s="20">
        <v>48.237468</v>
      </c>
      <c r="J21" s="20">
        <v>48.814577</v>
      </c>
      <c r="K21" s="20">
        <v>48.917085</v>
      </c>
      <c r="L21" s="20">
        <v>49.283705999999995</v>
      </c>
      <c r="M21" s="20">
        <v>49.792618000000004</v>
      </c>
      <c r="N21" s="20">
        <v>49.633234999999999</v>
      </c>
      <c r="O21" s="20">
        <v>50.094099</v>
      </c>
      <c r="P21" s="20">
        <v>49.816101000000003</v>
      </c>
      <c r="Q21" s="20">
        <v>49.081349000000003</v>
      </c>
      <c r="R21" s="20">
        <v>49.468553999999997</v>
      </c>
      <c r="S21" s="20">
        <v>48.998646999999998</v>
      </c>
      <c r="T21" s="20">
        <v>48.388866999999998</v>
      </c>
      <c r="U21" s="20">
        <v>47.635233999999997</v>
      </c>
      <c r="V21" s="20">
        <v>47.281915999999995</v>
      </c>
      <c r="W21" s="20">
        <v>46.198552000000007</v>
      </c>
      <c r="X21" s="20">
        <v>49.827527000000003</v>
      </c>
      <c r="Y21" s="20">
        <v>50.683603000000005</v>
      </c>
      <c r="Z21" s="20">
        <v>52.729754</v>
      </c>
      <c r="AA21" s="20">
        <v>52.925823999999999</v>
      </c>
      <c r="AB21" s="20">
        <v>54.056252000000001</v>
      </c>
      <c r="AC21" s="20">
        <v>54.976110999999996</v>
      </c>
      <c r="AD21" s="20">
        <v>55.318667999999995</v>
      </c>
      <c r="AE21" s="20">
        <v>55.198228</v>
      </c>
      <c r="AF21" s="20">
        <v>52.429158999999999</v>
      </c>
      <c r="AG21" s="20">
        <v>49.507137</v>
      </c>
      <c r="AH21" s="20">
        <v>46.048898000000001</v>
      </c>
      <c r="AI21" s="20">
        <v>45.971228000000004</v>
      </c>
      <c r="AJ21" s="20">
        <v>46.650948999999997</v>
      </c>
      <c r="AK21" s="20">
        <v>46.289701000000001</v>
      </c>
      <c r="AL21" s="20">
        <v>46.117273999999995</v>
      </c>
      <c r="AM21" s="20">
        <v>46.520374000000004</v>
      </c>
      <c r="AN21" s="20">
        <v>45.168382999999999</v>
      </c>
      <c r="AO21" s="20" t="s">
        <v>180</v>
      </c>
      <c r="AP21" s="20"/>
      <c r="AQ21" s="20"/>
      <c r="AR21" s="20"/>
      <c r="AS21" s="20"/>
      <c r="AT21" s="20"/>
      <c r="AU21" s="20"/>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row>
    <row r="22" spans="1:225" x14ac:dyDescent="0.25">
      <c r="A22" s="18" t="s">
        <v>209</v>
      </c>
      <c r="B22" s="19" t="s">
        <v>210</v>
      </c>
      <c r="C22" s="20">
        <v>451.04216499999995</v>
      </c>
      <c r="D22" s="20">
        <v>435.09615700000001</v>
      </c>
      <c r="E22" s="20">
        <v>423.33373800000004</v>
      </c>
      <c r="F22" s="20">
        <v>409.49566100000004</v>
      </c>
      <c r="G22" s="20">
        <v>395.39723399999997</v>
      </c>
      <c r="H22" s="20">
        <v>383.25104100000004</v>
      </c>
      <c r="I22" s="20">
        <v>376.28627500000005</v>
      </c>
      <c r="J22" s="20">
        <v>373.20347200000003</v>
      </c>
      <c r="K22" s="20">
        <v>371.992797</v>
      </c>
      <c r="L22" s="20">
        <v>376.27247899999998</v>
      </c>
      <c r="M22" s="20">
        <v>376.82890000000003</v>
      </c>
      <c r="N22" s="20">
        <v>371.973029</v>
      </c>
      <c r="O22" s="20">
        <v>366.24618900000002</v>
      </c>
      <c r="P22" s="20">
        <v>353.05938099999997</v>
      </c>
      <c r="Q22" s="20">
        <v>345.336116</v>
      </c>
      <c r="R22" s="20">
        <v>346.13395700000001</v>
      </c>
      <c r="S22" s="20">
        <v>342.323488</v>
      </c>
      <c r="T22" s="20">
        <v>336.583707</v>
      </c>
      <c r="U22" s="20">
        <v>339.05813000000001</v>
      </c>
      <c r="V22" s="20">
        <v>340.55023700000004</v>
      </c>
      <c r="W22" s="20">
        <v>350.48414500000001</v>
      </c>
      <c r="X22" s="20">
        <v>356.93651400000005</v>
      </c>
      <c r="Y22" s="20">
        <v>352.57222999999999</v>
      </c>
      <c r="Z22" s="20">
        <v>347.30439899999999</v>
      </c>
      <c r="AA22" s="20">
        <v>345.74642</v>
      </c>
      <c r="AB22" s="20">
        <v>339.25600799999995</v>
      </c>
      <c r="AC22" s="20">
        <v>328.57676099999998</v>
      </c>
      <c r="AD22" s="20">
        <v>324.74926299999998</v>
      </c>
      <c r="AE22" s="20">
        <v>321.48929900000002</v>
      </c>
      <c r="AF22" s="20">
        <v>291.07731999999999</v>
      </c>
      <c r="AG22" s="20">
        <v>275.785864</v>
      </c>
      <c r="AH22" s="20">
        <v>275.40495500000003</v>
      </c>
      <c r="AI22" s="20">
        <v>270.59247199999999</v>
      </c>
      <c r="AJ22" s="20">
        <v>262.28087300000004</v>
      </c>
      <c r="AK22" s="20">
        <v>255.15317499999998</v>
      </c>
      <c r="AL22" s="20">
        <v>251.48762400000001</v>
      </c>
      <c r="AM22" s="20">
        <v>247.16318699999999</v>
      </c>
      <c r="AN22" s="20">
        <v>244.61190500000001</v>
      </c>
      <c r="AO22" s="20" t="s">
        <v>180</v>
      </c>
      <c r="AP22" s="20"/>
      <c r="AQ22" s="20"/>
      <c r="AR22" s="20"/>
      <c r="AS22" s="20"/>
      <c r="AT22" s="20"/>
      <c r="AU22" s="20"/>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row>
    <row r="23" spans="1:225" x14ac:dyDescent="0.25">
      <c r="A23" s="18" t="s">
        <v>211</v>
      </c>
      <c r="B23" s="19" t="s">
        <v>212</v>
      </c>
      <c r="C23" s="20">
        <v>733.01043700000002</v>
      </c>
      <c r="D23" s="20">
        <v>702.65770400000008</v>
      </c>
      <c r="E23" s="20">
        <v>683.25568399999997</v>
      </c>
      <c r="F23" s="20">
        <v>658.95829000000003</v>
      </c>
      <c r="G23" s="20">
        <v>621.69701199999997</v>
      </c>
      <c r="H23" s="20">
        <v>601.46228700000006</v>
      </c>
      <c r="I23" s="20">
        <v>584.53495700000008</v>
      </c>
      <c r="J23" s="20">
        <v>564.08325200000002</v>
      </c>
      <c r="K23" s="20">
        <v>553.32059500000003</v>
      </c>
      <c r="L23" s="20">
        <v>564.761709</v>
      </c>
      <c r="M23" s="20">
        <v>570.21165199999996</v>
      </c>
      <c r="N23" s="20">
        <v>559.35474199999999</v>
      </c>
      <c r="O23" s="20">
        <v>531.58828799999992</v>
      </c>
      <c r="P23" s="20">
        <v>496.03357799999998</v>
      </c>
      <c r="Q23" s="20">
        <v>475.50436500000001</v>
      </c>
      <c r="R23" s="20">
        <v>486.390625</v>
      </c>
      <c r="S23" s="20">
        <v>486.81668999999999</v>
      </c>
      <c r="T23" s="20">
        <v>482.96990999999997</v>
      </c>
      <c r="U23" s="20">
        <v>485.71731900000003</v>
      </c>
      <c r="V23" s="20">
        <v>486.67432299999996</v>
      </c>
      <c r="W23" s="20">
        <v>494.77450599999997</v>
      </c>
      <c r="X23" s="20">
        <v>503.61827</v>
      </c>
      <c r="Y23" s="20">
        <v>495.88328999999999</v>
      </c>
      <c r="Z23" s="20">
        <v>482.658435</v>
      </c>
      <c r="AA23" s="20">
        <v>466.95393800000005</v>
      </c>
      <c r="AB23" s="20">
        <v>457.97704399999998</v>
      </c>
      <c r="AC23" s="20">
        <v>453.46751799999998</v>
      </c>
      <c r="AD23" s="20">
        <v>452.80871200000001</v>
      </c>
      <c r="AE23" s="20">
        <v>448.457649</v>
      </c>
      <c r="AF23" s="20">
        <v>433.86366600000002</v>
      </c>
      <c r="AG23" s="20">
        <v>406.50603100000001</v>
      </c>
      <c r="AH23" s="20">
        <v>404.74948899999998</v>
      </c>
      <c r="AI23" s="20">
        <v>403.00637900000004</v>
      </c>
      <c r="AJ23" s="20">
        <v>401.75187900000003</v>
      </c>
      <c r="AK23" s="20">
        <v>394.333551</v>
      </c>
      <c r="AL23" s="20">
        <v>386.42481800000002</v>
      </c>
      <c r="AM23" s="20">
        <v>382.41528199999999</v>
      </c>
      <c r="AN23" s="20">
        <v>379.284086</v>
      </c>
      <c r="AO23" s="20" t="s">
        <v>180</v>
      </c>
      <c r="AP23" s="20"/>
      <c r="AQ23" s="20"/>
      <c r="AR23" s="20"/>
      <c r="AS23" s="20"/>
      <c r="AT23" s="20"/>
      <c r="AU23" s="20"/>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row>
    <row r="24" spans="1:225" x14ac:dyDescent="0.25">
      <c r="A24" s="18" t="s">
        <v>213</v>
      </c>
      <c r="B24" s="19" t="s">
        <v>214</v>
      </c>
      <c r="C24" s="20">
        <v>627.40847499999995</v>
      </c>
      <c r="D24" s="20">
        <v>610.69122300000004</v>
      </c>
      <c r="E24" s="20">
        <v>602.35595499999999</v>
      </c>
      <c r="F24" s="20">
        <v>589.97656799999993</v>
      </c>
      <c r="G24" s="20">
        <v>567.55824199999995</v>
      </c>
      <c r="H24" s="20">
        <v>549.51280799999995</v>
      </c>
      <c r="I24" s="20">
        <v>539.51353300000005</v>
      </c>
      <c r="J24" s="20">
        <v>523.89091299999995</v>
      </c>
      <c r="K24" s="20">
        <v>518.46955300000002</v>
      </c>
      <c r="L24" s="20">
        <v>521.16796599999998</v>
      </c>
      <c r="M24" s="20">
        <v>527.98368099999993</v>
      </c>
      <c r="N24" s="20">
        <v>525.94786299999998</v>
      </c>
      <c r="O24" s="20">
        <v>509.03189899999995</v>
      </c>
      <c r="P24" s="20">
        <v>481.86303499999997</v>
      </c>
      <c r="Q24" s="20">
        <v>468.90543500000001</v>
      </c>
      <c r="R24" s="20">
        <v>470.87448000000001</v>
      </c>
      <c r="S24" s="20">
        <v>467.74332799999996</v>
      </c>
      <c r="T24" s="20">
        <v>463.22662800000001</v>
      </c>
      <c r="U24" s="20">
        <v>462.67850500000003</v>
      </c>
      <c r="V24" s="20">
        <v>466.73236300000002</v>
      </c>
      <c r="W24" s="20">
        <v>472.38761200000005</v>
      </c>
      <c r="X24" s="20">
        <v>479.38025400000004</v>
      </c>
      <c r="Y24" s="20">
        <v>467.09179499999999</v>
      </c>
      <c r="Z24" s="20">
        <v>453.447948</v>
      </c>
      <c r="AA24" s="20">
        <v>440.40340900000001</v>
      </c>
      <c r="AB24" s="20">
        <v>429.89017099999995</v>
      </c>
      <c r="AC24" s="20">
        <v>429.109061</v>
      </c>
      <c r="AD24" s="20">
        <v>424.99330599999996</v>
      </c>
      <c r="AE24" s="20">
        <v>423.30700400000001</v>
      </c>
      <c r="AF24" s="20">
        <v>425.67710299999999</v>
      </c>
      <c r="AG24" s="20">
        <v>400.87320400000004</v>
      </c>
      <c r="AH24" s="20">
        <v>399.93190800000002</v>
      </c>
      <c r="AI24" s="20">
        <v>395.452495</v>
      </c>
      <c r="AJ24" s="20">
        <v>387.10796099999999</v>
      </c>
      <c r="AK24" s="20">
        <v>382.801402</v>
      </c>
      <c r="AL24" s="20">
        <v>382.08244400000001</v>
      </c>
      <c r="AM24" s="20">
        <v>382.00140299999998</v>
      </c>
      <c r="AN24" s="20">
        <v>378.08970400000004</v>
      </c>
      <c r="AO24" s="20" t="s">
        <v>180</v>
      </c>
      <c r="AP24" s="20"/>
      <c r="AQ24" s="20"/>
      <c r="AR24" s="20"/>
      <c r="AS24" s="20"/>
      <c r="AT24" s="20"/>
      <c r="AU24" s="20"/>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row>
    <row r="25" spans="1:225" x14ac:dyDescent="0.25">
      <c r="A25" s="18" t="s">
        <v>215</v>
      </c>
      <c r="B25" s="19" t="s">
        <v>85</v>
      </c>
      <c r="C25" s="20">
        <v>1904.3337770000001</v>
      </c>
      <c r="D25" s="20">
        <v>1880.7757770000001</v>
      </c>
      <c r="E25" s="20">
        <v>1840.2768040000001</v>
      </c>
      <c r="F25" s="20">
        <v>1770.398097</v>
      </c>
      <c r="G25" s="20">
        <v>1664.268638</v>
      </c>
      <c r="H25" s="20">
        <v>1617.442605</v>
      </c>
      <c r="I25" s="20">
        <v>1624.3804869999999</v>
      </c>
      <c r="J25" s="20">
        <v>1640.2502770000001</v>
      </c>
      <c r="K25" s="20">
        <v>1670.6950789999999</v>
      </c>
      <c r="L25" s="20">
        <v>1714.8376680000001</v>
      </c>
      <c r="M25" s="20">
        <v>1732.198981</v>
      </c>
      <c r="N25" s="20">
        <v>1709.9594280000001</v>
      </c>
      <c r="O25" s="20">
        <v>1628.275527</v>
      </c>
      <c r="P25" s="20">
        <v>1533.821025</v>
      </c>
      <c r="Q25" s="20">
        <v>1488.3720209999999</v>
      </c>
      <c r="R25" s="20">
        <v>1482.5816580000001</v>
      </c>
      <c r="S25" s="20">
        <v>1446.0067120000001</v>
      </c>
      <c r="T25" s="20">
        <v>1408.5667660000001</v>
      </c>
      <c r="U25" s="20">
        <v>1399.19757</v>
      </c>
      <c r="V25" s="20">
        <v>1424.986641</v>
      </c>
      <c r="W25" s="20">
        <v>1485.0732549999998</v>
      </c>
      <c r="X25" s="20">
        <v>1527.302786</v>
      </c>
      <c r="Y25" s="20">
        <v>1562.2108230000001</v>
      </c>
      <c r="Z25" s="20">
        <v>1571.4820830000001</v>
      </c>
      <c r="AA25" s="20">
        <v>1597.689695</v>
      </c>
      <c r="AB25" s="20">
        <v>1664.409429</v>
      </c>
      <c r="AC25" s="20">
        <v>1738.032584</v>
      </c>
      <c r="AD25" s="20">
        <v>1819.5332290000001</v>
      </c>
      <c r="AE25" s="20">
        <v>1873.5368740000001</v>
      </c>
      <c r="AF25" s="20">
        <v>1873.7768659999999</v>
      </c>
      <c r="AG25" s="20">
        <v>1844.1239459999999</v>
      </c>
      <c r="AH25" s="20">
        <v>1843.8901440000002</v>
      </c>
      <c r="AI25" s="20">
        <v>1837.7755689999999</v>
      </c>
      <c r="AJ25" s="20">
        <v>1829.3727260000001</v>
      </c>
      <c r="AK25" s="20">
        <v>1815.929097</v>
      </c>
      <c r="AL25" s="20">
        <v>1770.6326819999999</v>
      </c>
      <c r="AM25" s="20">
        <v>1730.1525279999998</v>
      </c>
      <c r="AN25" s="20">
        <v>1730.459024</v>
      </c>
      <c r="AO25" s="20">
        <v>1752.863507</v>
      </c>
      <c r="AP25" s="20"/>
      <c r="AQ25" s="20"/>
      <c r="AR25" s="20"/>
      <c r="AS25" s="20"/>
      <c r="AT25" s="20"/>
      <c r="AU25" s="20"/>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row>
    <row r="26" spans="1:225" x14ac:dyDescent="0.25">
      <c r="A26" s="18" t="s">
        <v>216</v>
      </c>
      <c r="B26" s="19" t="s">
        <v>217</v>
      </c>
      <c r="C26" s="20">
        <v>8454.9869159999998</v>
      </c>
      <c r="D26" s="20">
        <v>8542.7272130000001</v>
      </c>
      <c r="E26" s="20">
        <v>8655.3106019999996</v>
      </c>
      <c r="F26" s="20">
        <v>8750.7796730000009</v>
      </c>
      <c r="G26" s="20">
        <v>8808.424497</v>
      </c>
      <c r="H26" s="20">
        <v>8828.6979859999992</v>
      </c>
      <c r="I26" s="20">
        <v>8962.1828589999986</v>
      </c>
      <c r="J26" s="20">
        <v>9187.3512210000008</v>
      </c>
      <c r="K26" s="20">
        <v>9451.9495999999999</v>
      </c>
      <c r="L26" s="20">
        <v>9745.636321</v>
      </c>
      <c r="M26" s="20">
        <v>9936.7703920000004</v>
      </c>
      <c r="N26" s="20">
        <v>10012.798062000002</v>
      </c>
      <c r="O26" s="20">
        <v>10024.101070000001</v>
      </c>
      <c r="P26" s="20">
        <v>9969.3849100000007</v>
      </c>
      <c r="Q26" s="20">
        <v>10132.029695000001</v>
      </c>
      <c r="R26" s="20">
        <v>10297.039370999999</v>
      </c>
      <c r="S26" s="20">
        <v>10413.203435000001</v>
      </c>
      <c r="T26" s="20">
        <v>10615.459932</v>
      </c>
      <c r="U26" s="20">
        <v>10990.627474999999</v>
      </c>
      <c r="V26" s="20">
        <v>11481.00786</v>
      </c>
      <c r="W26" s="20">
        <v>11966.647496</v>
      </c>
      <c r="X26" s="20">
        <v>12268.015604</v>
      </c>
      <c r="Y26" s="20">
        <v>12410.025934000001</v>
      </c>
      <c r="Z26" s="20">
        <v>12431.666653</v>
      </c>
      <c r="AA26" s="20">
        <v>12525.170493000001</v>
      </c>
      <c r="AB26" s="20">
        <v>12647.179305</v>
      </c>
      <c r="AC26" s="20">
        <v>12859.818426999998</v>
      </c>
      <c r="AD26" s="20">
        <v>13115.408777000001</v>
      </c>
      <c r="AE26" s="20">
        <v>13231.406676000001</v>
      </c>
      <c r="AF26" s="20">
        <v>13006.342995999999</v>
      </c>
      <c r="AG26" s="20">
        <v>13140.745155999999</v>
      </c>
      <c r="AH26" s="20">
        <v>13392.523851</v>
      </c>
      <c r="AI26" s="20">
        <v>13501.228607000001</v>
      </c>
      <c r="AJ26" s="20">
        <v>13506.957461999998</v>
      </c>
      <c r="AK26" s="20">
        <v>13575.3981</v>
      </c>
      <c r="AL26" s="20">
        <v>13673.424774999999</v>
      </c>
      <c r="AM26" s="20">
        <v>13863.913509</v>
      </c>
      <c r="AN26" s="20">
        <v>14147.072088999999</v>
      </c>
      <c r="AO26" s="20">
        <v>14406.95168</v>
      </c>
      <c r="AP26" s="20"/>
      <c r="AQ26" s="20"/>
      <c r="AR26" s="20"/>
      <c r="AS26" s="20"/>
      <c r="AT26" s="20"/>
      <c r="AU26" s="20"/>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row>
    <row r="27" spans="1:225" x14ac:dyDescent="0.25">
      <c r="A27" s="18" t="s">
        <v>218</v>
      </c>
      <c r="B27" s="19" t="s">
        <v>219</v>
      </c>
      <c r="C27" s="20">
        <v>4790.4783619999998</v>
      </c>
      <c r="D27" s="20">
        <v>4820.3187290000005</v>
      </c>
      <c r="E27" s="20">
        <v>4881.3913919999995</v>
      </c>
      <c r="F27" s="20">
        <v>4926.6435880000008</v>
      </c>
      <c r="G27" s="20">
        <v>4912.5952479999996</v>
      </c>
      <c r="H27" s="20">
        <v>4875.648639</v>
      </c>
      <c r="I27" s="20">
        <v>4912.7461480000002</v>
      </c>
      <c r="J27" s="20">
        <v>4995.798323</v>
      </c>
      <c r="K27" s="20">
        <v>5083.5120659999993</v>
      </c>
      <c r="L27" s="20">
        <v>5162.0911390000001</v>
      </c>
      <c r="M27" s="20">
        <v>5212.2923550000005</v>
      </c>
      <c r="N27" s="20">
        <v>5205.6063090000007</v>
      </c>
      <c r="O27" s="20">
        <v>5158.4281600000004</v>
      </c>
      <c r="P27" s="20">
        <v>5100.1621890000006</v>
      </c>
      <c r="Q27" s="20">
        <v>5105.8111699999999</v>
      </c>
      <c r="R27" s="20">
        <v>5158.5939330000001</v>
      </c>
      <c r="S27" s="20">
        <v>5196.6398349999999</v>
      </c>
      <c r="T27" s="20">
        <v>5236.1814770000001</v>
      </c>
      <c r="U27" s="20">
        <v>5331.3627019999994</v>
      </c>
      <c r="V27" s="20">
        <v>5461.2886989999997</v>
      </c>
      <c r="W27" s="20">
        <v>5650.2309880000003</v>
      </c>
      <c r="X27" s="20">
        <v>5801.8767559999997</v>
      </c>
      <c r="Y27" s="20">
        <v>5911.2091540000001</v>
      </c>
      <c r="Z27" s="20">
        <v>6001.0444649999999</v>
      </c>
      <c r="AA27" s="20">
        <v>6039.9215960000001</v>
      </c>
      <c r="AB27" s="20">
        <v>6045.3070259999995</v>
      </c>
      <c r="AC27" s="20">
        <v>6050.7587149999999</v>
      </c>
      <c r="AD27" s="20">
        <v>6126.1390350000001</v>
      </c>
      <c r="AE27" s="20">
        <v>6171.9112379999997</v>
      </c>
      <c r="AF27" s="20">
        <v>6108.2331459999996</v>
      </c>
      <c r="AG27" s="20">
        <v>6150.5486190000001</v>
      </c>
      <c r="AH27" s="20">
        <v>6191.8198700000003</v>
      </c>
      <c r="AI27" s="20">
        <v>6243.0942649999997</v>
      </c>
      <c r="AJ27" s="20">
        <v>6190.4756900000002</v>
      </c>
      <c r="AK27" s="20">
        <v>6188.0998479999998</v>
      </c>
      <c r="AL27" s="20">
        <v>6234.486656</v>
      </c>
      <c r="AM27" s="20">
        <v>6252.3788990000003</v>
      </c>
      <c r="AN27" s="20">
        <v>6332.5469780000003</v>
      </c>
      <c r="AO27" s="20">
        <v>6432.4984780000004</v>
      </c>
      <c r="AP27" s="20"/>
      <c r="AQ27" s="20"/>
      <c r="AR27" s="20"/>
      <c r="AS27" s="20"/>
      <c r="AT27" s="20"/>
      <c r="AU27" s="20"/>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row>
    <row r="28" spans="1:225" x14ac:dyDescent="0.25">
      <c r="A28" s="18" t="s">
        <v>220</v>
      </c>
      <c r="B28" s="19" t="s">
        <v>221</v>
      </c>
      <c r="C28" s="20">
        <v>3048.8465410000003</v>
      </c>
      <c r="D28" s="20">
        <v>3063.808853</v>
      </c>
      <c r="E28" s="20">
        <v>3087.6987880000001</v>
      </c>
      <c r="F28" s="20">
        <v>3098.2530510000001</v>
      </c>
      <c r="G28" s="20">
        <v>3073.5693609999998</v>
      </c>
      <c r="H28" s="20">
        <v>3034.920509</v>
      </c>
      <c r="I28" s="20">
        <v>3049.1379870000001</v>
      </c>
      <c r="J28" s="20">
        <v>3098.9495040000002</v>
      </c>
      <c r="K28" s="20">
        <v>3145.6086609999998</v>
      </c>
      <c r="L28" s="20">
        <v>3192.0600380000001</v>
      </c>
      <c r="M28" s="20">
        <v>3214.65942</v>
      </c>
      <c r="N28" s="20">
        <v>3189.8507089999998</v>
      </c>
      <c r="O28" s="20">
        <v>3140.7220750000001</v>
      </c>
      <c r="P28" s="20">
        <v>3089.8084309999999</v>
      </c>
      <c r="Q28" s="20">
        <v>3094.3118610000001</v>
      </c>
      <c r="R28" s="20">
        <v>3130.0405989999999</v>
      </c>
      <c r="S28" s="20">
        <v>3154.0820630000003</v>
      </c>
      <c r="T28" s="20">
        <v>3183.8655720000002</v>
      </c>
      <c r="U28" s="20">
        <v>3244.017413</v>
      </c>
      <c r="V28" s="20">
        <v>3325.7644169999999</v>
      </c>
      <c r="W28" s="20">
        <v>3394.5580240000004</v>
      </c>
      <c r="X28" s="20">
        <v>3488.5041719999999</v>
      </c>
      <c r="Y28" s="20">
        <v>3561.164225</v>
      </c>
      <c r="Z28" s="20">
        <v>3635.2894300000003</v>
      </c>
      <c r="AA28" s="20">
        <v>3668.9998949999999</v>
      </c>
      <c r="AB28" s="20">
        <v>3664.3306120000002</v>
      </c>
      <c r="AC28" s="20">
        <v>3637.387154</v>
      </c>
      <c r="AD28" s="20">
        <v>3679.214962</v>
      </c>
      <c r="AE28" s="20">
        <v>3699.311404</v>
      </c>
      <c r="AF28" s="20">
        <v>3682.3811129999999</v>
      </c>
      <c r="AG28" s="20">
        <v>3692.8114970000001</v>
      </c>
      <c r="AH28" s="20">
        <v>3688.609504</v>
      </c>
      <c r="AI28" s="20">
        <v>3725.4016929999998</v>
      </c>
      <c r="AJ28" s="20">
        <v>3681.2757529999999</v>
      </c>
      <c r="AK28" s="20">
        <v>3659.0876480000002</v>
      </c>
      <c r="AL28" s="20">
        <v>3704.3507530000002</v>
      </c>
      <c r="AM28" s="20">
        <v>3686.788403</v>
      </c>
      <c r="AN28" s="20">
        <v>3722.0367259999998</v>
      </c>
      <c r="AO28" s="20">
        <v>3772.3325180000002</v>
      </c>
      <c r="AP28" s="20"/>
      <c r="AQ28" s="20"/>
      <c r="AR28" s="20"/>
      <c r="AS28" s="20"/>
      <c r="AT28" s="20"/>
      <c r="AU28" s="20"/>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row>
    <row r="29" spans="1:225" x14ac:dyDescent="0.25">
      <c r="A29" s="18" t="s">
        <v>222</v>
      </c>
      <c r="B29" s="19" t="s">
        <v>223</v>
      </c>
      <c r="C29" s="20">
        <v>1135.1325260000001</v>
      </c>
      <c r="D29" s="20">
        <v>1133.182397</v>
      </c>
      <c r="E29" s="20">
        <v>1150.7474499999998</v>
      </c>
      <c r="F29" s="20">
        <v>1170.397035</v>
      </c>
      <c r="G29" s="20">
        <v>1174.7243859999999</v>
      </c>
      <c r="H29" s="20">
        <v>1171.7283430000002</v>
      </c>
      <c r="I29" s="20">
        <v>1177.4299839999999</v>
      </c>
      <c r="J29" s="20">
        <v>1187.033598</v>
      </c>
      <c r="K29" s="20">
        <v>1201.5738670000001</v>
      </c>
      <c r="L29" s="20">
        <v>1205.609862</v>
      </c>
      <c r="M29" s="20">
        <v>1212.5747469999999</v>
      </c>
      <c r="N29" s="20">
        <v>1218.7583890000001</v>
      </c>
      <c r="O29" s="20">
        <v>1215.139445</v>
      </c>
      <c r="P29" s="20">
        <v>1204.3023529999998</v>
      </c>
      <c r="Q29" s="20">
        <v>1194.0535989999998</v>
      </c>
      <c r="R29" s="20">
        <v>1205.4861080000001</v>
      </c>
      <c r="S29" s="20">
        <v>1214.1088189999998</v>
      </c>
      <c r="T29" s="20">
        <v>1206.7949550000001</v>
      </c>
      <c r="U29" s="20">
        <v>1223.3161829999999</v>
      </c>
      <c r="V29" s="20">
        <v>1247.6864350000001</v>
      </c>
      <c r="W29" s="20">
        <v>1322.616135</v>
      </c>
      <c r="X29" s="20">
        <v>1370.344597</v>
      </c>
      <c r="Y29" s="20">
        <v>1390.9965079999999</v>
      </c>
      <c r="Z29" s="20">
        <v>1390.341222</v>
      </c>
      <c r="AA29" s="20">
        <v>1384.442141</v>
      </c>
      <c r="AB29" s="20">
        <v>1364.143624</v>
      </c>
      <c r="AC29" s="20">
        <v>1381.6393600000001</v>
      </c>
      <c r="AD29" s="20">
        <v>1390.859365</v>
      </c>
      <c r="AE29" s="20">
        <v>1405.899551</v>
      </c>
      <c r="AF29" s="20">
        <v>1357.8501159999998</v>
      </c>
      <c r="AG29" s="20">
        <v>1352.016496</v>
      </c>
      <c r="AH29" s="20">
        <v>1372.2707930000001</v>
      </c>
      <c r="AI29" s="20">
        <v>1366.8975519999999</v>
      </c>
      <c r="AJ29" s="20">
        <v>1356.36024</v>
      </c>
      <c r="AK29" s="20">
        <v>1360.3360949999999</v>
      </c>
      <c r="AL29" s="20">
        <v>1358.2790649999999</v>
      </c>
      <c r="AM29" s="20">
        <v>1374.2872420000001</v>
      </c>
      <c r="AN29" s="20">
        <v>1381.033966</v>
      </c>
      <c r="AO29" s="20">
        <v>1396.0138010000001</v>
      </c>
      <c r="AP29" s="20"/>
      <c r="AQ29" s="20"/>
      <c r="AR29" s="20"/>
      <c r="AS29" s="20"/>
      <c r="AT29" s="20"/>
      <c r="AU29" s="20"/>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row>
    <row r="30" spans="1:225" x14ac:dyDescent="0.25">
      <c r="A30" s="18" t="s">
        <v>224</v>
      </c>
      <c r="B30" s="19" t="s">
        <v>225</v>
      </c>
      <c r="C30" s="20">
        <v>606.49929500000007</v>
      </c>
      <c r="D30" s="20">
        <v>623.32747900000004</v>
      </c>
      <c r="E30" s="20">
        <v>642.945154</v>
      </c>
      <c r="F30" s="20">
        <v>657.99350300000003</v>
      </c>
      <c r="G30" s="20">
        <v>664.30150100000003</v>
      </c>
      <c r="H30" s="20">
        <v>668.99978599999997</v>
      </c>
      <c r="I30" s="20">
        <v>686.17817600000001</v>
      </c>
      <c r="J30" s="20">
        <v>709.81522100000007</v>
      </c>
      <c r="K30" s="20">
        <v>736.32953799999996</v>
      </c>
      <c r="L30" s="20">
        <v>764.4212389999999</v>
      </c>
      <c r="M30" s="20">
        <v>785.05818799999997</v>
      </c>
      <c r="N30" s="20">
        <v>796.99721099999999</v>
      </c>
      <c r="O30" s="20">
        <v>802.56664000000001</v>
      </c>
      <c r="P30" s="20">
        <v>806.05140500000005</v>
      </c>
      <c r="Q30" s="20">
        <v>817.44570900000008</v>
      </c>
      <c r="R30" s="20">
        <v>823.06722600000001</v>
      </c>
      <c r="S30" s="20">
        <v>828.44895299999996</v>
      </c>
      <c r="T30" s="20">
        <v>845.52094999999997</v>
      </c>
      <c r="U30" s="20">
        <v>864.02910699999995</v>
      </c>
      <c r="V30" s="20">
        <v>887.83784800000001</v>
      </c>
      <c r="W30" s="20">
        <v>933.056828</v>
      </c>
      <c r="X30" s="20">
        <v>943.02798699999994</v>
      </c>
      <c r="Y30" s="20">
        <v>959.04842200000007</v>
      </c>
      <c r="Z30" s="20">
        <v>975.413814</v>
      </c>
      <c r="AA30" s="20">
        <v>986.47956000000011</v>
      </c>
      <c r="AB30" s="20">
        <v>1016.83279</v>
      </c>
      <c r="AC30" s="20">
        <v>1031.7321999999999</v>
      </c>
      <c r="AD30" s="20">
        <v>1056.0647080000001</v>
      </c>
      <c r="AE30" s="20">
        <v>1066.700284</v>
      </c>
      <c r="AF30" s="20">
        <v>1068.0019180000002</v>
      </c>
      <c r="AG30" s="20">
        <v>1105.720626</v>
      </c>
      <c r="AH30" s="20">
        <v>1130.939574</v>
      </c>
      <c r="AI30" s="20">
        <v>1150.7950209999999</v>
      </c>
      <c r="AJ30" s="20">
        <v>1152.839696</v>
      </c>
      <c r="AK30" s="20">
        <v>1168.676105</v>
      </c>
      <c r="AL30" s="20">
        <v>1171.856837</v>
      </c>
      <c r="AM30" s="20">
        <v>1191.3032549999998</v>
      </c>
      <c r="AN30" s="20">
        <v>1229.476285</v>
      </c>
      <c r="AO30" s="20">
        <v>1264.152159</v>
      </c>
      <c r="AP30" s="20"/>
      <c r="AQ30" s="20"/>
      <c r="AR30" s="20"/>
      <c r="AS30" s="20"/>
      <c r="AT30" s="20"/>
      <c r="AU30" s="20"/>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row>
    <row r="31" spans="1:225" x14ac:dyDescent="0.25">
      <c r="A31" s="18" t="s">
        <v>226</v>
      </c>
      <c r="B31" s="19" t="s">
        <v>227</v>
      </c>
      <c r="C31" s="20">
        <v>419.56599</v>
      </c>
      <c r="D31" s="20">
        <v>424.32526200000001</v>
      </c>
      <c r="E31" s="20">
        <v>432.84301599999998</v>
      </c>
      <c r="F31" s="20">
        <v>440.45945400000005</v>
      </c>
      <c r="G31" s="20">
        <v>446.37595199999998</v>
      </c>
      <c r="H31" s="20">
        <v>454.10407099999998</v>
      </c>
      <c r="I31" s="20">
        <v>462.78718400000002</v>
      </c>
      <c r="J31" s="20">
        <v>477.72976</v>
      </c>
      <c r="K31" s="20">
        <v>498.345347</v>
      </c>
      <c r="L31" s="20">
        <v>522.78194099999996</v>
      </c>
      <c r="M31" s="20">
        <v>537.16868199999999</v>
      </c>
      <c r="N31" s="20">
        <v>551.31713300000001</v>
      </c>
      <c r="O31" s="20">
        <v>565.50580100000002</v>
      </c>
      <c r="P31" s="20">
        <v>575.26548400000001</v>
      </c>
      <c r="Q31" s="20">
        <v>585.08031400000004</v>
      </c>
      <c r="R31" s="20">
        <v>595.61805099999992</v>
      </c>
      <c r="S31" s="20">
        <v>608.03936999999996</v>
      </c>
      <c r="T31" s="20">
        <v>604.67152399999998</v>
      </c>
      <c r="U31" s="20">
        <v>633.99931900000001</v>
      </c>
      <c r="V31" s="20">
        <v>678.07141000000001</v>
      </c>
      <c r="W31" s="20">
        <v>725.03590099999997</v>
      </c>
      <c r="X31" s="20">
        <v>757.98784999999998</v>
      </c>
      <c r="Y31" s="20">
        <v>750.555161</v>
      </c>
      <c r="Z31" s="20">
        <v>732.12406299999998</v>
      </c>
      <c r="AA31" s="20">
        <v>737.71013600000003</v>
      </c>
      <c r="AB31" s="20">
        <v>728.75759499999992</v>
      </c>
      <c r="AC31" s="20">
        <v>748.373966</v>
      </c>
      <c r="AD31" s="20">
        <v>767.83966299999997</v>
      </c>
      <c r="AE31" s="20">
        <v>787.05032099999994</v>
      </c>
      <c r="AF31" s="20">
        <v>783.76581199999998</v>
      </c>
      <c r="AG31" s="20">
        <v>778.01856900000007</v>
      </c>
      <c r="AH31" s="20">
        <v>788.26095700000008</v>
      </c>
      <c r="AI31" s="20">
        <v>807.48924999999997</v>
      </c>
      <c r="AJ31" s="20">
        <v>812.16894400000001</v>
      </c>
      <c r="AK31" s="20">
        <v>811.70456499999989</v>
      </c>
      <c r="AL31" s="20">
        <v>826.64232299999992</v>
      </c>
      <c r="AM31" s="20">
        <v>845.2642780000001</v>
      </c>
      <c r="AN31" s="20">
        <v>867.71679700000004</v>
      </c>
      <c r="AO31" s="20">
        <v>893.31578000000002</v>
      </c>
      <c r="AP31" s="20"/>
      <c r="AQ31" s="20"/>
      <c r="AR31" s="20"/>
      <c r="AS31" s="20"/>
      <c r="AT31" s="20"/>
      <c r="AU31" s="20"/>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row>
    <row r="32" spans="1:225" x14ac:dyDescent="0.25">
      <c r="A32" s="18" t="s">
        <v>228</v>
      </c>
      <c r="B32" s="19" t="s">
        <v>229</v>
      </c>
      <c r="C32" s="20">
        <v>134.110389</v>
      </c>
      <c r="D32" s="20">
        <v>135.16248800000002</v>
      </c>
      <c r="E32" s="20">
        <v>136.22648900000002</v>
      </c>
      <c r="F32" s="20">
        <v>137.05516599999999</v>
      </c>
      <c r="G32" s="20">
        <v>138.20800299999999</v>
      </c>
      <c r="H32" s="20">
        <v>139.326007</v>
      </c>
      <c r="I32" s="20">
        <v>143.46933799999999</v>
      </c>
      <c r="J32" s="20">
        <v>149.155451</v>
      </c>
      <c r="K32" s="20">
        <v>156.788737</v>
      </c>
      <c r="L32" s="20">
        <v>166.13028899999998</v>
      </c>
      <c r="M32" s="20">
        <v>170.849931</v>
      </c>
      <c r="N32" s="20">
        <v>172.054452</v>
      </c>
      <c r="O32" s="20">
        <v>174.022616</v>
      </c>
      <c r="P32" s="20">
        <v>175.337525</v>
      </c>
      <c r="Q32" s="20">
        <v>177.31355199999999</v>
      </c>
      <c r="R32" s="20">
        <v>178.304462</v>
      </c>
      <c r="S32" s="20">
        <v>179.84792400000001</v>
      </c>
      <c r="T32" s="20">
        <v>177.498335</v>
      </c>
      <c r="U32" s="20">
        <v>183.96581599999999</v>
      </c>
      <c r="V32" s="20">
        <v>193.420027</v>
      </c>
      <c r="W32" s="20">
        <v>207.760685</v>
      </c>
      <c r="X32" s="20">
        <v>215.498807</v>
      </c>
      <c r="Y32" s="20">
        <v>213.69495999999998</v>
      </c>
      <c r="Z32" s="20">
        <v>210.41066499999999</v>
      </c>
      <c r="AA32" s="20">
        <v>210.372682</v>
      </c>
      <c r="AB32" s="20">
        <v>207.71791399999998</v>
      </c>
      <c r="AC32" s="20">
        <v>210.33838599999999</v>
      </c>
      <c r="AD32" s="20">
        <v>214.32658900000001</v>
      </c>
      <c r="AE32" s="20">
        <v>218.80883600000001</v>
      </c>
      <c r="AF32" s="20">
        <v>216.131698</v>
      </c>
      <c r="AG32" s="20">
        <v>210.51522299999999</v>
      </c>
      <c r="AH32" s="20">
        <v>213.39932199999998</v>
      </c>
      <c r="AI32" s="20">
        <v>212.835195</v>
      </c>
      <c r="AJ32" s="20">
        <v>213.35659099999998</v>
      </c>
      <c r="AK32" s="20">
        <v>212.32378800000001</v>
      </c>
      <c r="AL32" s="20">
        <v>210.57954500000002</v>
      </c>
      <c r="AM32" s="20">
        <v>211.46638000000002</v>
      </c>
      <c r="AN32" s="20">
        <v>209.19078200000001</v>
      </c>
      <c r="AO32" s="20" t="s">
        <v>180</v>
      </c>
      <c r="AP32" s="20"/>
      <c r="AQ32" s="20"/>
      <c r="AR32" s="20"/>
      <c r="AS32" s="20"/>
      <c r="AT32" s="20"/>
      <c r="AU32" s="20"/>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row>
    <row r="33" spans="1:225" x14ac:dyDescent="0.25">
      <c r="A33" s="18" t="s">
        <v>230</v>
      </c>
      <c r="B33" s="19" t="s">
        <v>231</v>
      </c>
      <c r="C33" s="20">
        <v>144.728002</v>
      </c>
      <c r="D33" s="20">
        <v>144.942342</v>
      </c>
      <c r="E33" s="20">
        <v>149.860635</v>
      </c>
      <c r="F33" s="20">
        <v>154.239687</v>
      </c>
      <c r="G33" s="20">
        <v>155.24729500000001</v>
      </c>
      <c r="H33" s="20">
        <v>154.73333799999997</v>
      </c>
      <c r="I33" s="20">
        <v>155.34772599999999</v>
      </c>
      <c r="J33" s="20">
        <v>154.667171</v>
      </c>
      <c r="K33" s="20">
        <v>154.197902</v>
      </c>
      <c r="L33" s="20">
        <v>152.170569</v>
      </c>
      <c r="M33" s="20">
        <v>151.16179300000002</v>
      </c>
      <c r="N33" s="20">
        <v>152.86837899999998</v>
      </c>
      <c r="O33" s="20">
        <v>156.96129999999999</v>
      </c>
      <c r="P33" s="20">
        <v>158.81947600000001</v>
      </c>
      <c r="Q33" s="20">
        <v>157.59404199999997</v>
      </c>
      <c r="R33" s="20">
        <v>156.73404000000002</v>
      </c>
      <c r="S33" s="20">
        <v>155.927221</v>
      </c>
      <c r="T33" s="20">
        <v>152.793791</v>
      </c>
      <c r="U33" s="20">
        <v>153.53058300000001</v>
      </c>
      <c r="V33" s="20">
        <v>158.99852900000002</v>
      </c>
      <c r="W33" s="20">
        <v>158.44025399999998</v>
      </c>
      <c r="X33" s="20">
        <v>155.72720100000001</v>
      </c>
      <c r="Y33" s="20">
        <v>152.689751</v>
      </c>
      <c r="Z33" s="20">
        <v>149.16845800000002</v>
      </c>
      <c r="AA33" s="20">
        <v>149.51887200000002</v>
      </c>
      <c r="AB33" s="20">
        <v>148.50331700000001</v>
      </c>
      <c r="AC33" s="20">
        <v>148.07878500000001</v>
      </c>
      <c r="AD33" s="20">
        <v>145.53266399999998</v>
      </c>
      <c r="AE33" s="20">
        <v>141.18181799999999</v>
      </c>
      <c r="AF33" s="20">
        <v>139.84360899999999</v>
      </c>
      <c r="AG33" s="20">
        <v>133.712334</v>
      </c>
      <c r="AH33" s="20">
        <v>129.45966899999999</v>
      </c>
      <c r="AI33" s="20">
        <v>132.944604</v>
      </c>
      <c r="AJ33" s="20">
        <v>128.29562300000001</v>
      </c>
      <c r="AK33" s="20">
        <v>118.28742699999999</v>
      </c>
      <c r="AL33" s="20">
        <v>115.232648</v>
      </c>
      <c r="AM33" s="20">
        <v>111.224265</v>
      </c>
      <c r="AN33" s="20">
        <v>108.999126</v>
      </c>
      <c r="AO33" s="20" t="s">
        <v>180</v>
      </c>
      <c r="AP33" s="20"/>
      <c r="AQ33" s="20"/>
      <c r="AR33" s="20"/>
      <c r="AS33" s="20"/>
      <c r="AT33" s="20"/>
      <c r="AU33" s="20"/>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row>
    <row r="34" spans="1:225" x14ac:dyDescent="0.25">
      <c r="A34" s="18" t="s">
        <v>232</v>
      </c>
      <c r="B34" s="19" t="s">
        <v>233</v>
      </c>
      <c r="C34" s="20">
        <v>140.727599</v>
      </c>
      <c r="D34" s="20">
        <v>144.22043199999999</v>
      </c>
      <c r="E34" s="20">
        <v>146.75589199999999</v>
      </c>
      <c r="F34" s="20">
        <v>149.164601</v>
      </c>
      <c r="G34" s="20">
        <v>152.92065299999999</v>
      </c>
      <c r="H34" s="20">
        <v>160.044726</v>
      </c>
      <c r="I34" s="20">
        <v>163.97012000000001</v>
      </c>
      <c r="J34" s="20">
        <v>173.907138</v>
      </c>
      <c r="K34" s="20">
        <v>187.35870800000001</v>
      </c>
      <c r="L34" s="20">
        <v>204.48108300000001</v>
      </c>
      <c r="M34" s="20">
        <v>215.156958</v>
      </c>
      <c r="N34" s="20">
        <v>226.39430199999998</v>
      </c>
      <c r="O34" s="20">
        <v>234.521885</v>
      </c>
      <c r="P34" s="20">
        <v>241.10848300000001</v>
      </c>
      <c r="Q34" s="20">
        <v>250.172719</v>
      </c>
      <c r="R34" s="20">
        <v>260.57954899999999</v>
      </c>
      <c r="S34" s="20">
        <v>272.26422600000001</v>
      </c>
      <c r="T34" s="20">
        <v>274.37939699999998</v>
      </c>
      <c r="U34" s="20">
        <v>296.50291999999996</v>
      </c>
      <c r="V34" s="20">
        <v>325.65285399999999</v>
      </c>
      <c r="W34" s="20">
        <v>358.83496200000002</v>
      </c>
      <c r="X34" s="20">
        <v>386.761842</v>
      </c>
      <c r="Y34" s="20">
        <v>384.17045000000002</v>
      </c>
      <c r="Z34" s="20">
        <v>372.54494</v>
      </c>
      <c r="AA34" s="20">
        <v>377.81858299999999</v>
      </c>
      <c r="AB34" s="20">
        <v>372.53636399999999</v>
      </c>
      <c r="AC34" s="20">
        <v>389.956795</v>
      </c>
      <c r="AD34" s="20">
        <v>407.98040999999995</v>
      </c>
      <c r="AE34" s="20">
        <v>427.05966799999999</v>
      </c>
      <c r="AF34" s="20">
        <v>427.790505</v>
      </c>
      <c r="AG34" s="20">
        <v>433.79101199999997</v>
      </c>
      <c r="AH34" s="20">
        <v>445.40196600000002</v>
      </c>
      <c r="AI34" s="20">
        <v>461.70945</v>
      </c>
      <c r="AJ34" s="20">
        <v>470.516729</v>
      </c>
      <c r="AK34" s="20">
        <v>481.09334999999999</v>
      </c>
      <c r="AL34" s="20">
        <v>500.83013099999999</v>
      </c>
      <c r="AM34" s="20">
        <v>522.57363399999997</v>
      </c>
      <c r="AN34" s="20">
        <v>549.52688899999998</v>
      </c>
      <c r="AO34" s="20" t="s">
        <v>180</v>
      </c>
      <c r="AP34" s="20"/>
      <c r="AQ34" s="20"/>
      <c r="AR34" s="20"/>
      <c r="AS34" s="20"/>
      <c r="AT34" s="20"/>
      <c r="AU34" s="20"/>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row>
    <row r="35" spans="1:225" x14ac:dyDescent="0.25">
      <c r="A35" s="18" t="s">
        <v>234</v>
      </c>
      <c r="B35" s="19" t="s">
        <v>235</v>
      </c>
      <c r="C35" s="20">
        <v>650.42656999999997</v>
      </c>
      <c r="D35" s="20">
        <v>660.37256600000001</v>
      </c>
      <c r="E35" s="20">
        <v>671.71325300000001</v>
      </c>
      <c r="F35" s="20">
        <v>683.28380099999993</v>
      </c>
      <c r="G35" s="20">
        <v>692.780439</v>
      </c>
      <c r="H35" s="20">
        <v>700.50851800000009</v>
      </c>
      <c r="I35" s="20">
        <v>706.42559499999993</v>
      </c>
      <c r="J35" s="20">
        <v>712.73924699999998</v>
      </c>
      <c r="K35" s="20">
        <v>717.86371900000006</v>
      </c>
      <c r="L35" s="20">
        <v>721.64174600000001</v>
      </c>
      <c r="M35" s="20">
        <v>721.28422</v>
      </c>
      <c r="N35" s="20">
        <v>720.14681499999995</v>
      </c>
      <c r="O35" s="20">
        <v>709.29628500000001</v>
      </c>
      <c r="P35" s="20">
        <v>696.1188249999999</v>
      </c>
      <c r="Q35" s="20">
        <v>695.32153599999992</v>
      </c>
      <c r="R35" s="20">
        <v>698.73444900000004</v>
      </c>
      <c r="S35" s="20">
        <v>694.37007499999993</v>
      </c>
      <c r="T35" s="20">
        <v>692.2193739999999</v>
      </c>
      <c r="U35" s="20">
        <v>690.41730200000006</v>
      </c>
      <c r="V35" s="20">
        <v>689.20115699999997</v>
      </c>
      <c r="W35" s="20">
        <v>696.63252499999999</v>
      </c>
      <c r="X35" s="20">
        <v>712.67978200000005</v>
      </c>
      <c r="Y35" s="20">
        <v>732.23121800000001</v>
      </c>
      <c r="Z35" s="20">
        <v>738.59687600000007</v>
      </c>
      <c r="AA35" s="20">
        <v>733.13029400000005</v>
      </c>
      <c r="AB35" s="20">
        <v>745.11757</v>
      </c>
      <c r="AC35" s="20">
        <v>750.87597800000003</v>
      </c>
      <c r="AD35" s="20">
        <v>768.79960600000004</v>
      </c>
      <c r="AE35" s="20">
        <v>764.94660400000009</v>
      </c>
      <c r="AF35" s="20">
        <v>767.38899100000003</v>
      </c>
      <c r="AG35" s="20">
        <v>769.17701100000011</v>
      </c>
      <c r="AH35" s="20">
        <v>777.874144</v>
      </c>
      <c r="AI35" s="20">
        <v>784.44998099999998</v>
      </c>
      <c r="AJ35" s="20">
        <v>785.18506300000001</v>
      </c>
      <c r="AK35" s="20">
        <v>785.69347699999992</v>
      </c>
      <c r="AL35" s="20">
        <v>786.22088699999995</v>
      </c>
      <c r="AM35" s="20">
        <v>785.51339500000006</v>
      </c>
      <c r="AN35" s="20">
        <v>784.0964570000001</v>
      </c>
      <c r="AO35" s="20">
        <v>785.64239800000007</v>
      </c>
      <c r="AP35" s="20"/>
      <c r="AQ35" s="20"/>
      <c r="AR35" s="20"/>
      <c r="AS35" s="20"/>
      <c r="AT35" s="20"/>
      <c r="AU35" s="20"/>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row>
    <row r="36" spans="1:225" x14ac:dyDescent="0.25">
      <c r="A36" s="18" t="s">
        <v>236</v>
      </c>
      <c r="B36" s="19" t="s">
        <v>237</v>
      </c>
      <c r="C36" s="20">
        <v>261.76233100000002</v>
      </c>
      <c r="D36" s="20">
        <v>264.25007699999998</v>
      </c>
      <c r="E36" s="20">
        <v>266.97610499999996</v>
      </c>
      <c r="F36" s="20">
        <v>279.48094400000002</v>
      </c>
      <c r="G36" s="20">
        <v>277.88278000000003</v>
      </c>
      <c r="H36" s="20">
        <v>277.59300199999996</v>
      </c>
      <c r="I36" s="20">
        <v>294.28887400000002</v>
      </c>
      <c r="J36" s="20">
        <v>302.67202399999996</v>
      </c>
      <c r="K36" s="20">
        <v>315.13340299999999</v>
      </c>
      <c r="L36" s="20">
        <v>327.03757400000001</v>
      </c>
      <c r="M36" s="20">
        <v>334.10222700000003</v>
      </c>
      <c r="N36" s="20">
        <v>324.47842900000001</v>
      </c>
      <c r="O36" s="20">
        <v>325.242142</v>
      </c>
      <c r="P36" s="20">
        <v>334.32999800000005</v>
      </c>
      <c r="Q36" s="20">
        <v>345.998424</v>
      </c>
      <c r="R36" s="20">
        <v>341.41148499999997</v>
      </c>
      <c r="S36" s="20">
        <v>337.84361799999999</v>
      </c>
      <c r="T36" s="20">
        <v>340.04485299999999</v>
      </c>
      <c r="U36" s="20">
        <v>346.04587400000003</v>
      </c>
      <c r="V36" s="20">
        <v>367.25642299999998</v>
      </c>
      <c r="W36" s="20">
        <v>367.11879299999998</v>
      </c>
      <c r="X36" s="20">
        <v>363.55445600000002</v>
      </c>
      <c r="Y36" s="20">
        <v>367.796988</v>
      </c>
      <c r="Z36" s="20">
        <v>363.98610500000001</v>
      </c>
      <c r="AA36" s="20">
        <v>368.166065</v>
      </c>
      <c r="AB36" s="20">
        <v>380.70705800000002</v>
      </c>
      <c r="AC36" s="20">
        <v>386.18171999999998</v>
      </c>
      <c r="AD36" s="20">
        <v>391.30574999999999</v>
      </c>
      <c r="AE36" s="20">
        <v>393.05313299999995</v>
      </c>
      <c r="AF36" s="20">
        <v>363.04657299999997</v>
      </c>
      <c r="AG36" s="20">
        <v>360.894901</v>
      </c>
      <c r="AH36" s="20">
        <v>371.45557000000002</v>
      </c>
      <c r="AI36" s="20">
        <v>370.65806099999998</v>
      </c>
      <c r="AJ36" s="20">
        <v>374.32226700000001</v>
      </c>
      <c r="AK36" s="20">
        <v>362.626822</v>
      </c>
      <c r="AL36" s="20">
        <v>354.42476799999997</v>
      </c>
      <c r="AM36" s="20">
        <v>363.20536700000002</v>
      </c>
      <c r="AN36" s="20">
        <v>367.30153300000001</v>
      </c>
      <c r="AO36" s="20">
        <v>363.91408399999995</v>
      </c>
      <c r="AP36" s="20"/>
      <c r="AQ36" s="20"/>
      <c r="AR36" s="20"/>
      <c r="AS36" s="20"/>
      <c r="AT36" s="20"/>
      <c r="AU36" s="20"/>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row>
    <row r="37" spans="1:225" x14ac:dyDescent="0.25">
      <c r="A37" s="18" t="s">
        <v>238</v>
      </c>
      <c r="B37" s="19" t="s">
        <v>239</v>
      </c>
      <c r="C37" s="20">
        <v>1571.3569090000001</v>
      </c>
      <c r="D37" s="20">
        <v>1607.340377</v>
      </c>
      <c r="E37" s="20">
        <v>1635.536726</v>
      </c>
      <c r="F37" s="20">
        <v>1652.8618269999999</v>
      </c>
      <c r="G37" s="20">
        <v>1691.8421810000002</v>
      </c>
      <c r="H37" s="20">
        <v>1735.021258</v>
      </c>
      <c r="I37" s="20">
        <v>1797.6833819999999</v>
      </c>
      <c r="J37" s="20">
        <v>1888.4809150000001</v>
      </c>
      <c r="K37" s="20">
        <v>2014.1112439999999</v>
      </c>
      <c r="L37" s="20">
        <v>2158.973583</v>
      </c>
      <c r="M37" s="20">
        <v>2258.944176</v>
      </c>
      <c r="N37" s="20">
        <v>2313.1344490000001</v>
      </c>
      <c r="O37" s="20">
        <v>2344.7621839999997</v>
      </c>
      <c r="P37" s="20">
        <v>2320.2612450000001</v>
      </c>
      <c r="Q37" s="20">
        <v>2411.7136270000001</v>
      </c>
      <c r="R37" s="20">
        <v>2451.0620260000001</v>
      </c>
      <c r="S37" s="20">
        <v>2484.49604</v>
      </c>
      <c r="T37" s="20">
        <v>2609.1602030000004</v>
      </c>
      <c r="U37" s="20">
        <v>2774.9374889999999</v>
      </c>
      <c r="V37" s="20">
        <v>2953.5487200000002</v>
      </c>
      <c r="W37" s="20">
        <v>3190.4853280000002</v>
      </c>
      <c r="X37" s="20">
        <v>3316.2448730000001</v>
      </c>
      <c r="Y37" s="20">
        <v>3341.493888</v>
      </c>
      <c r="Z37" s="20">
        <v>3317.3749040000002</v>
      </c>
      <c r="AA37" s="20">
        <v>3362.8003790000002</v>
      </c>
      <c r="AB37" s="20">
        <v>3446.3271209999998</v>
      </c>
      <c r="AC37" s="20">
        <v>3553.9457179999999</v>
      </c>
      <c r="AD37" s="20">
        <v>3667.1132629999997</v>
      </c>
      <c r="AE37" s="20">
        <v>3707.4699580000001</v>
      </c>
      <c r="AF37" s="20">
        <v>3545.6179710000001</v>
      </c>
      <c r="AG37" s="20">
        <v>3613.4458009999998</v>
      </c>
      <c r="AH37" s="20">
        <v>3785.6524119999999</v>
      </c>
      <c r="AI37" s="20">
        <v>3810.894456</v>
      </c>
      <c r="AJ37" s="20">
        <v>3849.0900610000003</v>
      </c>
      <c r="AK37" s="20">
        <v>3919.8792009999997</v>
      </c>
      <c r="AL37" s="20">
        <v>3958.5433679999996</v>
      </c>
      <c r="AM37" s="20">
        <v>4101.3160390000003</v>
      </c>
      <c r="AN37" s="20">
        <v>4280.2097910000002</v>
      </c>
      <c r="AO37" s="20">
        <v>4417.0349560000004</v>
      </c>
      <c r="AP37" s="20"/>
      <c r="AQ37" s="20"/>
      <c r="AR37" s="20"/>
      <c r="AS37" s="20"/>
      <c r="AT37" s="20"/>
      <c r="AU37" s="20"/>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row>
    <row r="38" spans="1:225" x14ac:dyDescent="0.25">
      <c r="A38" s="18" t="s">
        <v>240</v>
      </c>
      <c r="B38" s="19" t="s">
        <v>241</v>
      </c>
      <c r="C38" s="20">
        <v>427.20134499999995</v>
      </c>
      <c r="D38" s="20">
        <v>435.14714500000002</v>
      </c>
      <c r="E38" s="20">
        <v>438.936172</v>
      </c>
      <c r="F38" s="20">
        <v>441.70834400000001</v>
      </c>
      <c r="G38" s="20">
        <v>451.55993599999999</v>
      </c>
      <c r="H38" s="20">
        <v>466.64453800000001</v>
      </c>
      <c r="I38" s="20">
        <v>491.06349999999998</v>
      </c>
      <c r="J38" s="20">
        <v>519.901971</v>
      </c>
      <c r="K38" s="20">
        <v>563.96899800000006</v>
      </c>
      <c r="L38" s="20">
        <v>616.08844999999997</v>
      </c>
      <c r="M38" s="20">
        <v>654.440471</v>
      </c>
      <c r="N38" s="20">
        <v>675.574479</v>
      </c>
      <c r="O38" s="20">
        <v>688.80597299999999</v>
      </c>
      <c r="P38" s="20">
        <v>702.50015599999995</v>
      </c>
      <c r="Q38" s="20">
        <v>710.11940000000004</v>
      </c>
      <c r="R38" s="20">
        <v>705.19087300000001</v>
      </c>
      <c r="S38" s="20">
        <v>703.12770799999998</v>
      </c>
      <c r="T38" s="20">
        <v>726.95936399999994</v>
      </c>
      <c r="U38" s="20">
        <v>752.61224300000003</v>
      </c>
      <c r="V38" s="20">
        <v>785.75752299999999</v>
      </c>
      <c r="W38" s="20">
        <v>845.910661</v>
      </c>
      <c r="X38" s="20">
        <v>896.99280500000009</v>
      </c>
      <c r="Y38" s="20">
        <v>900.68246399999998</v>
      </c>
      <c r="Z38" s="20">
        <v>913.35958700000003</v>
      </c>
      <c r="AA38" s="20">
        <v>937.42665699999998</v>
      </c>
      <c r="AB38" s="20">
        <v>940.78609800000004</v>
      </c>
      <c r="AC38" s="20">
        <v>988.88421100000005</v>
      </c>
      <c r="AD38" s="20">
        <v>1026.7808259999999</v>
      </c>
      <c r="AE38" s="20">
        <v>1056.349864</v>
      </c>
      <c r="AF38" s="20">
        <v>1068.7066380000001</v>
      </c>
      <c r="AG38" s="20">
        <v>1059.8108189999998</v>
      </c>
      <c r="AH38" s="20">
        <v>1120.6940509999999</v>
      </c>
      <c r="AI38" s="20">
        <v>1153.645244</v>
      </c>
      <c r="AJ38" s="20">
        <v>1178.6877030000001</v>
      </c>
      <c r="AK38" s="20">
        <v>1207.670656</v>
      </c>
      <c r="AL38" s="20">
        <v>1221.776118</v>
      </c>
      <c r="AM38" s="20">
        <v>1266.452765</v>
      </c>
      <c r="AN38" s="20">
        <v>1291.2169289999999</v>
      </c>
      <c r="AO38" s="20" t="s">
        <v>180</v>
      </c>
      <c r="AP38" s="20"/>
      <c r="AQ38" s="20"/>
      <c r="AR38" s="20"/>
      <c r="AS38" s="20"/>
      <c r="AT38" s="20"/>
      <c r="AU38" s="20"/>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row>
    <row r="39" spans="1:225" x14ac:dyDescent="0.25">
      <c r="A39" s="18" t="s">
        <v>242</v>
      </c>
      <c r="B39" s="19" t="s">
        <v>243</v>
      </c>
      <c r="C39" s="20">
        <v>230.268799</v>
      </c>
      <c r="D39" s="20">
        <v>243.238721</v>
      </c>
      <c r="E39" s="20">
        <v>252.17529099999999</v>
      </c>
      <c r="F39" s="20">
        <v>254.60768900000002</v>
      </c>
      <c r="G39" s="20">
        <v>267.12114600000001</v>
      </c>
      <c r="H39" s="20">
        <v>276.23545200000001</v>
      </c>
      <c r="I39" s="20">
        <v>278.46530799999999</v>
      </c>
      <c r="J39" s="20">
        <v>292.49567500000001</v>
      </c>
      <c r="K39" s="20">
        <v>298.28024699999997</v>
      </c>
      <c r="L39" s="20">
        <v>309.61998999999997</v>
      </c>
      <c r="M39" s="20">
        <v>316.22151600000001</v>
      </c>
      <c r="N39" s="20">
        <v>318.65649400000001</v>
      </c>
      <c r="O39" s="20">
        <v>319.50300599999997</v>
      </c>
      <c r="P39" s="20">
        <v>315.71297700000002</v>
      </c>
      <c r="Q39" s="20">
        <v>318.31754899999999</v>
      </c>
      <c r="R39" s="20">
        <v>326.77878399999997</v>
      </c>
      <c r="S39" s="20">
        <v>331.24116300000003</v>
      </c>
      <c r="T39" s="20">
        <v>332.73761200000001</v>
      </c>
      <c r="U39" s="20">
        <v>336.84754700000002</v>
      </c>
      <c r="V39" s="20">
        <v>343.90000400000002</v>
      </c>
      <c r="W39" s="20">
        <v>342.23525000000001</v>
      </c>
      <c r="X39" s="20">
        <v>352.55754100000001</v>
      </c>
      <c r="Y39" s="20">
        <v>367.49079899999998</v>
      </c>
      <c r="Z39" s="20">
        <v>362.47868300000005</v>
      </c>
      <c r="AA39" s="20">
        <v>356.63873700000005</v>
      </c>
      <c r="AB39" s="20">
        <v>367.28462400000001</v>
      </c>
      <c r="AC39" s="20">
        <v>371.167664</v>
      </c>
      <c r="AD39" s="20">
        <v>377.396164</v>
      </c>
      <c r="AE39" s="20">
        <v>382.87343499999997</v>
      </c>
      <c r="AF39" s="20">
        <v>404.00612000000001</v>
      </c>
      <c r="AG39" s="20">
        <v>407.59650599999998</v>
      </c>
      <c r="AH39" s="20">
        <v>431.40613900000005</v>
      </c>
      <c r="AI39" s="20">
        <v>434.12480399999998</v>
      </c>
      <c r="AJ39" s="20">
        <v>446.39772499999998</v>
      </c>
      <c r="AK39" s="20">
        <v>454.598657</v>
      </c>
      <c r="AL39" s="20">
        <v>445.41875199999998</v>
      </c>
      <c r="AM39" s="20">
        <v>437.58643599999999</v>
      </c>
      <c r="AN39" s="20">
        <v>428.140826</v>
      </c>
      <c r="AO39" s="20" t="s">
        <v>180</v>
      </c>
      <c r="AP39" s="20"/>
      <c r="AQ39" s="20"/>
      <c r="AR39" s="20"/>
      <c r="AS39" s="20"/>
      <c r="AT39" s="20"/>
      <c r="AU39" s="20"/>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row>
    <row r="40" spans="1:225" x14ac:dyDescent="0.25">
      <c r="A40" s="18" t="s">
        <v>244</v>
      </c>
      <c r="B40" s="19" t="s">
        <v>245</v>
      </c>
      <c r="C40" s="20">
        <v>160.14369200000002</v>
      </c>
      <c r="D40" s="20">
        <v>163.08470600000001</v>
      </c>
      <c r="E40" s="20">
        <v>165.43874199999999</v>
      </c>
      <c r="F40" s="20">
        <v>167.51364699999999</v>
      </c>
      <c r="G40" s="20">
        <v>170.703497</v>
      </c>
      <c r="H40" s="20">
        <v>174.351696</v>
      </c>
      <c r="I40" s="20">
        <v>181.03643100000002</v>
      </c>
      <c r="J40" s="20">
        <v>189.41651800000002</v>
      </c>
      <c r="K40" s="20">
        <v>202.964079</v>
      </c>
      <c r="L40" s="20">
        <v>217.97907199999997</v>
      </c>
      <c r="M40" s="20">
        <v>228.33766200000002</v>
      </c>
      <c r="N40" s="20">
        <v>232.358418</v>
      </c>
      <c r="O40" s="20">
        <v>232.45835699999998</v>
      </c>
      <c r="P40" s="20">
        <v>231.8021</v>
      </c>
      <c r="Q40" s="20">
        <v>233.76923099999999</v>
      </c>
      <c r="R40" s="20">
        <v>229.922729</v>
      </c>
      <c r="S40" s="20">
        <v>226.605041</v>
      </c>
      <c r="T40" s="20">
        <v>233.875336</v>
      </c>
      <c r="U40" s="20">
        <v>243.41628</v>
      </c>
      <c r="V40" s="20">
        <v>251.58981500000002</v>
      </c>
      <c r="W40" s="20">
        <v>264.73490999999996</v>
      </c>
      <c r="X40" s="20">
        <v>267.69183199999998</v>
      </c>
      <c r="Y40" s="20">
        <v>247.171617</v>
      </c>
      <c r="Z40" s="20">
        <v>244.29696200000001</v>
      </c>
      <c r="AA40" s="20">
        <v>254.672968</v>
      </c>
      <c r="AB40" s="20">
        <v>272.560811</v>
      </c>
      <c r="AC40" s="20">
        <v>269.406158</v>
      </c>
      <c r="AD40" s="20">
        <v>266.83113400000002</v>
      </c>
      <c r="AE40" s="20">
        <v>268.77171299999998</v>
      </c>
      <c r="AF40" s="20">
        <v>252.34652</v>
      </c>
      <c r="AG40" s="20">
        <v>248.629043</v>
      </c>
      <c r="AH40" s="20">
        <v>263.17254599999995</v>
      </c>
      <c r="AI40" s="20">
        <v>272.13247899999999</v>
      </c>
      <c r="AJ40" s="20">
        <v>269.783931</v>
      </c>
      <c r="AK40" s="20">
        <v>274.11505099999999</v>
      </c>
      <c r="AL40" s="20">
        <v>277.35817900000001</v>
      </c>
      <c r="AM40" s="20">
        <v>281.981381</v>
      </c>
      <c r="AN40" s="20">
        <v>282.16388900000004</v>
      </c>
      <c r="AO40" s="20" t="s">
        <v>180</v>
      </c>
      <c r="AP40" s="20"/>
      <c r="AQ40" s="20"/>
      <c r="AR40" s="20"/>
      <c r="AS40" s="20"/>
      <c r="AT40" s="20"/>
      <c r="AU40" s="20"/>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row>
    <row r="41" spans="1:225" x14ac:dyDescent="0.25">
      <c r="A41" s="18" t="s">
        <v>246</v>
      </c>
      <c r="B41" s="19" t="s">
        <v>247</v>
      </c>
      <c r="C41" s="20">
        <v>753.74307299999998</v>
      </c>
      <c r="D41" s="20">
        <v>765.86980500000004</v>
      </c>
      <c r="E41" s="20">
        <v>778.98652099999993</v>
      </c>
      <c r="F41" s="20">
        <v>789.0321459999999</v>
      </c>
      <c r="G41" s="20">
        <v>802.45760100000007</v>
      </c>
      <c r="H41" s="20">
        <v>817.78957200000002</v>
      </c>
      <c r="I41" s="20">
        <v>847.11814399999992</v>
      </c>
      <c r="J41" s="20">
        <v>886.66674999999998</v>
      </c>
      <c r="K41" s="20">
        <v>948.89792</v>
      </c>
      <c r="L41" s="20">
        <v>1015.286071</v>
      </c>
      <c r="M41" s="20">
        <v>1059.944526</v>
      </c>
      <c r="N41" s="20">
        <v>1086.5450579999999</v>
      </c>
      <c r="O41" s="20">
        <v>1103.994848</v>
      </c>
      <c r="P41" s="20">
        <v>1070.2460120000001</v>
      </c>
      <c r="Q41" s="20">
        <v>1149.5074480000001</v>
      </c>
      <c r="R41" s="20">
        <v>1189.169639</v>
      </c>
      <c r="S41" s="20">
        <v>1223.5221280000001</v>
      </c>
      <c r="T41" s="20">
        <v>1315.5878899999998</v>
      </c>
      <c r="U41" s="20">
        <v>1442.0614169999999</v>
      </c>
      <c r="V41" s="20">
        <v>1572.301379</v>
      </c>
      <c r="W41" s="20">
        <v>1737.604507</v>
      </c>
      <c r="X41" s="20">
        <v>1799.0026950000001</v>
      </c>
      <c r="Y41" s="20">
        <v>1826.149007</v>
      </c>
      <c r="Z41" s="20">
        <v>1797.239673</v>
      </c>
      <c r="AA41" s="20">
        <v>1814.062017</v>
      </c>
      <c r="AB41" s="20">
        <v>1865.695588</v>
      </c>
      <c r="AC41" s="20">
        <v>1924.4876850000001</v>
      </c>
      <c r="AD41" s="20">
        <v>1996.1051399999999</v>
      </c>
      <c r="AE41" s="20">
        <v>1999.474946</v>
      </c>
      <c r="AF41" s="20">
        <v>1820.5586920000001</v>
      </c>
      <c r="AG41" s="20">
        <v>1897.409433</v>
      </c>
      <c r="AH41" s="20">
        <v>1970.3796750000001</v>
      </c>
      <c r="AI41" s="20">
        <v>1950.991929</v>
      </c>
      <c r="AJ41" s="20">
        <v>1954.2207020000001</v>
      </c>
      <c r="AK41" s="20">
        <v>1983.4948359999999</v>
      </c>
      <c r="AL41" s="20">
        <v>2013.990319</v>
      </c>
      <c r="AM41" s="20">
        <v>2115.2954559999998</v>
      </c>
      <c r="AN41" s="20">
        <v>2278.6881469999998</v>
      </c>
      <c r="AO41" s="20" t="s">
        <v>180</v>
      </c>
      <c r="AP41" s="20"/>
      <c r="AQ41" s="20"/>
      <c r="AR41" s="20"/>
      <c r="AS41" s="20"/>
      <c r="AT41" s="20"/>
      <c r="AU41" s="20"/>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row>
    <row r="42" spans="1:225" x14ac:dyDescent="0.25">
      <c r="A42" s="18" t="s">
        <v>248</v>
      </c>
      <c r="B42" s="19" t="s">
        <v>249</v>
      </c>
      <c r="C42" s="20">
        <v>761.39675399999999</v>
      </c>
      <c r="D42" s="20">
        <v>766.12020299999995</v>
      </c>
      <c r="E42" s="20">
        <v>766.85010999999997</v>
      </c>
      <c r="F42" s="20">
        <v>768.05005900000003</v>
      </c>
      <c r="G42" s="20">
        <v>786.94789800000001</v>
      </c>
      <c r="H42" s="20">
        <v>785.82249899999999</v>
      </c>
      <c r="I42" s="20">
        <v>788.25167699999997</v>
      </c>
      <c r="J42" s="20">
        <v>809.93095200000005</v>
      </c>
      <c r="K42" s="20">
        <v>822.98382200000003</v>
      </c>
      <c r="L42" s="20">
        <v>853.11033700000007</v>
      </c>
      <c r="M42" s="20">
        <v>872.97873300000003</v>
      </c>
      <c r="N42" s="20">
        <v>898.11492599999997</v>
      </c>
      <c r="O42" s="20">
        <v>920.86649699999998</v>
      </c>
      <c r="P42" s="20">
        <v>943.24717099999998</v>
      </c>
      <c r="Q42" s="20">
        <v>988.10462399999994</v>
      </c>
      <c r="R42" s="20">
        <v>1051.619428</v>
      </c>
      <c r="S42" s="20">
        <v>1091.8144950000001</v>
      </c>
      <c r="T42" s="20">
        <v>1133.1825020000001</v>
      </c>
      <c r="U42" s="20">
        <v>1213.8647890000002</v>
      </c>
      <c r="V42" s="20">
        <v>1331.641451</v>
      </c>
      <c r="W42" s="20">
        <v>1337.1439599999999</v>
      </c>
      <c r="X42" s="20">
        <v>1315.6718870000002</v>
      </c>
      <c r="Y42" s="20">
        <v>1306.739525</v>
      </c>
      <c r="Z42" s="20">
        <v>1278.54024</v>
      </c>
      <c r="AA42" s="20">
        <v>1283.4420220000002</v>
      </c>
      <c r="AB42" s="20">
        <v>1300.9629339999999</v>
      </c>
      <c r="AC42" s="20">
        <v>1369.6823300000001</v>
      </c>
      <c r="AD42" s="20">
        <v>1394.21146</v>
      </c>
      <c r="AE42" s="20">
        <v>1406.975422</v>
      </c>
      <c r="AF42" s="20">
        <v>1438.2905029999999</v>
      </c>
      <c r="AG42" s="20">
        <v>1468.6602549999998</v>
      </c>
      <c r="AH42" s="20">
        <v>1477.4608989999999</v>
      </c>
      <c r="AI42" s="20">
        <v>1484.6425940000001</v>
      </c>
      <c r="AJ42" s="20">
        <v>1495.7154380000002</v>
      </c>
      <c r="AK42" s="20">
        <v>1507.394188</v>
      </c>
      <c r="AL42" s="20">
        <v>1513.1067720000001</v>
      </c>
      <c r="AM42" s="20">
        <v>1516.2355299999999</v>
      </c>
      <c r="AN42" s="20">
        <v>1515.2005319999998</v>
      </c>
      <c r="AO42" s="20">
        <v>1514.5459839999999</v>
      </c>
      <c r="AP42" s="20"/>
      <c r="AQ42" s="20"/>
      <c r="AR42" s="20"/>
      <c r="AS42" s="20"/>
      <c r="AT42" s="20"/>
      <c r="AU42" s="20"/>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row>
    <row r="43" spans="1:225" x14ac:dyDescent="0.25">
      <c r="A43" s="18" t="s">
        <v>250</v>
      </c>
      <c r="B43" s="19" t="s">
        <v>251</v>
      </c>
      <c r="C43" s="20">
        <v>232.32910899999999</v>
      </c>
      <c r="D43" s="20">
        <v>243.47738000000001</v>
      </c>
      <c r="E43" s="20">
        <v>250.99791200000001</v>
      </c>
      <c r="F43" s="20">
        <v>255.46338500000002</v>
      </c>
      <c r="G43" s="20">
        <v>265.37678299999999</v>
      </c>
      <c r="H43" s="20">
        <v>266.73327</v>
      </c>
      <c r="I43" s="20">
        <v>268.518124</v>
      </c>
      <c r="J43" s="20">
        <v>279.55047200000001</v>
      </c>
      <c r="K43" s="20">
        <v>283.119934</v>
      </c>
      <c r="L43" s="20">
        <v>292.32157599999999</v>
      </c>
      <c r="M43" s="20">
        <v>300.08099499999997</v>
      </c>
      <c r="N43" s="20">
        <v>306.87238199999996</v>
      </c>
      <c r="O43" s="20">
        <v>319.203373</v>
      </c>
      <c r="P43" s="20">
        <v>331.11651799999999</v>
      </c>
      <c r="Q43" s="20">
        <v>338.57207199999999</v>
      </c>
      <c r="R43" s="20">
        <v>346.863563</v>
      </c>
      <c r="S43" s="20">
        <v>353.61958600000003</v>
      </c>
      <c r="T43" s="20">
        <v>357.32108799999997</v>
      </c>
      <c r="U43" s="20">
        <v>367.528322</v>
      </c>
      <c r="V43" s="20">
        <v>388.15457600000002</v>
      </c>
      <c r="W43" s="20">
        <v>419.85921100000002</v>
      </c>
      <c r="X43" s="20">
        <v>464.084743</v>
      </c>
      <c r="Y43" s="20">
        <v>508.64877200000001</v>
      </c>
      <c r="Z43" s="20">
        <v>511.92960600000004</v>
      </c>
      <c r="AA43" s="20">
        <v>504.98426799999999</v>
      </c>
      <c r="AB43" s="20">
        <v>504.512337</v>
      </c>
      <c r="AC43" s="20">
        <v>520.65965100000005</v>
      </c>
      <c r="AD43" s="20">
        <v>538.43969400000003</v>
      </c>
      <c r="AE43" s="20">
        <v>549.95319600000005</v>
      </c>
      <c r="AF43" s="20">
        <v>557.43089800000007</v>
      </c>
      <c r="AG43" s="20">
        <v>578.673405</v>
      </c>
      <c r="AH43" s="20">
        <v>581.05020400000001</v>
      </c>
      <c r="AI43" s="20">
        <v>579.89999299999999</v>
      </c>
      <c r="AJ43" s="20">
        <v>593.14604399999996</v>
      </c>
      <c r="AK43" s="20">
        <v>604.81345599999997</v>
      </c>
      <c r="AL43" s="20">
        <v>610.18684900000005</v>
      </c>
      <c r="AM43" s="20">
        <v>605.40676300000007</v>
      </c>
      <c r="AN43" s="20">
        <v>603.74339199999997</v>
      </c>
      <c r="AO43" s="20" t="s">
        <v>180</v>
      </c>
      <c r="AP43" s="20"/>
      <c r="AQ43" s="20"/>
      <c r="AR43" s="20"/>
      <c r="AS43" s="20"/>
      <c r="AT43" s="20"/>
      <c r="AU43" s="20"/>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row>
    <row r="44" spans="1:225" x14ac:dyDescent="0.25">
      <c r="A44" s="18" t="s">
        <v>252</v>
      </c>
      <c r="B44" s="19" t="s">
        <v>253</v>
      </c>
      <c r="C44" s="20">
        <v>465.77433600000001</v>
      </c>
      <c r="D44" s="20">
        <v>462.616469</v>
      </c>
      <c r="E44" s="20">
        <v>454.20218800000004</v>
      </c>
      <c r="F44" s="20">
        <v>451.99100400000003</v>
      </c>
      <c r="G44" s="20">
        <v>460.54109600000004</v>
      </c>
      <c r="H44" s="20">
        <v>457.28144300000002</v>
      </c>
      <c r="I44" s="20">
        <v>460.40752000000003</v>
      </c>
      <c r="J44" s="20">
        <v>470.05170700000002</v>
      </c>
      <c r="K44" s="20">
        <v>476.56287300000002</v>
      </c>
      <c r="L44" s="20">
        <v>491.66379599999999</v>
      </c>
      <c r="M44" s="20">
        <v>500.26471800000002</v>
      </c>
      <c r="N44" s="20">
        <v>518.72677499999998</v>
      </c>
      <c r="O44" s="20">
        <v>523.98290899999995</v>
      </c>
      <c r="P44" s="20">
        <v>526.57673699999998</v>
      </c>
      <c r="Q44" s="20">
        <v>558.55990800000006</v>
      </c>
      <c r="R44" s="20">
        <v>593.25358100000005</v>
      </c>
      <c r="S44" s="20">
        <v>619.12869499999999</v>
      </c>
      <c r="T44" s="20">
        <v>652.71007400000008</v>
      </c>
      <c r="U44" s="20">
        <v>711.56118000000004</v>
      </c>
      <c r="V44" s="20">
        <v>802.03310999999997</v>
      </c>
      <c r="W44" s="20">
        <v>773.52382899999998</v>
      </c>
      <c r="X44" s="20">
        <v>702.25720899999999</v>
      </c>
      <c r="Y44" s="20">
        <v>640.4805060000001</v>
      </c>
      <c r="Z44" s="20">
        <v>597.65849500000002</v>
      </c>
      <c r="AA44" s="20">
        <v>600.477529</v>
      </c>
      <c r="AB44" s="20">
        <v>611.51168999999993</v>
      </c>
      <c r="AC44" s="20">
        <v>653.48496299999999</v>
      </c>
      <c r="AD44" s="20">
        <v>659.53648400000009</v>
      </c>
      <c r="AE44" s="20">
        <v>657.27925800000003</v>
      </c>
      <c r="AF44" s="20">
        <v>672.01939700000003</v>
      </c>
      <c r="AG44" s="20">
        <v>682.65137600000003</v>
      </c>
      <c r="AH44" s="20">
        <v>699.21703300000001</v>
      </c>
      <c r="AI44" s="20">
        <v>710.04634699999997</v>
      </c>
      <c r="AJ44" s="20">
        <v>720.98670200000004</v>
      </c>
      <c r="AK44" s="20">
        <v>730.440112</v>
      </c>
      <c r="AL44" s="20">
        <v>737.12311699999998</v>
      </c>
      <c r="AM44" s="20">
        <v>745.75358400000005</v>
      </c>
      <c r="AN44" s="20">
        <v>747.641795</v>
      </c>
      <c r="AO44" s="20" t="s">
        <v>180</v>
      </c>
      <c r="AP44" s="20"/>
      <c r="AQ44" s="20"/>
      <c r="AR44" s="20"/>
      <c r="AS44" s="20"/>
      <c r="AT44" s="20"/>
      <c r="AU44" s="20"/>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row>
    <row r="45" spans="1:225" x14ac:dyDescent="0.25">
      <c r="A45" s="18" t="s">
        <v>254</v>
      </c>
      <c r="B45" s="19" t="s">
        <v>255</v>
      </c>
      <c r="C45" s="20">
        <v>63.293309000000001</v>
      </c>
      <c r="D45" s="20">
        <v>60.026353</v>
      </c>
      <c r="E45" s="20">
        <v>61.650010000000002</v>
      </c>
      <c r="F45" s="20">
        <v>60.595669000000001</v>
      </c>
      <c r="G45" s="20">
        <v>61.030019000000003</v>
      </c>
      <c r="H45" s="20">
        <v>61.807785000000003</v>
      </c>
      <c r="I45" s="20">
        <v>59.326034</v>
      </c>
      <c r="J45" s="20">
        <v>60.328772999999998</v>
      </c>
      <c r="K45" s="20">
        <v>63.301014000000002</v>
      </c>
      <c r="L45" s="20">
        <v>69.124964000000006</v>
      </c>
      <c r="M45" s="20">
        <v>72.633020999999999</v>
      </c>
      <c r="N45" s="20">
        <v>72.515769000000006</v>
      </c>
      <c r="O45" s="20">
        <v>77.68021499999999</v>
      </c>
      <c r="P45" s="20">
        <v>85.553914999999989</v>
      </c>
      <c r="Q45" s="20">
        <v>90.972645</v>
      </c>
      <c r="R45" s="20">
        <v>111.502284</v>
      </c>
      <c r="S45" s="20">
        <v>119.066213</v>
      </c>
      <c r="T45" s="20">
        <v>123.15133900000001</v>
      </c>
      <c r="U45" s="20">
        <v>134.77528700000002</v>
      </c>
      <c r="V45" s="20">
        <v>141.453765</v>
      </c>
      <c r="W45" s="20">
        <v>143.76092</v>
      </c>
      <c r="X45" s="20">
        <v>149.32993500000001</v>
      </c>
      <c r="Y45" s="20">
        <v>157.61024700000002</v>
      </c>
      <c r="Z45" s="20">
        <v>168.95213800000002</v>
      </c>
      <c r="AA45" s="20">
        <v>177.98022500000002</v>
      </c>
      <c r="AB45" s="20">
        <v>184.93890599999997</v>
      </c>
      <c r="AC45" s="20">
        <v>195.53771599999999</v>
      </c>
      <c r="AD45" s="20">
        <v>196.23528099999999</v>
      </c>
      <c r="AE45" s="20">
        <v>199.74296799999999</v>
      </c>
      <c r="AF45" s="20">
        <v>208.84020800000002</v>
      </c>
      <c r="AG45" s="20">
        <v>207.33547300000001</v>
      </c>
      <c r="AH45" s="20">
        <v>197.19366200000002</v>
      </c>
      <c r="AI45" s="20">
        <v>194.69625299999998</v>
      </c>
      <c r="AJ45" s="20">
        <v>181.58269200000001</v>
      </c>
      <c r="AK45" s="20">
        <v>172.14061999999998</v>
      </c>
      <c r="AL45" s="20">
        <v>165.796807</v>
      </c>
      <c r="AM45" s="20">
        <v>165.07518400000001</v>
      </c>
      <c r="AN45" s="20">
        <v>163.81534599999998</v>
      </c>
      <c r="AO45" s="20" t="s">
        <v>180</v>
      </c>
      <c r="AP45" s="20"/>
      <c r="AQ45" s="20"/>
      <c r="AR45" s="20"/>
      <c r="AS45" s="20"/>
      <c r="AT45" s="20"/>
      <c r="AU45" s="20"/>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row>
    <row r="46" spans="1:225" x14ac:dyDescent="0.25">
      <c r="A46" s="18" t="s">
        <v>256</v>
      </c>
      <c r="B46" s="19" t="s">
        <v>257</v>
      </c>
      <c r="C46" s="20">
        <v>5349.46684</v>
      </c>
      <c r="D46" s="20">
        <v>5488.7564579999998</v>
      </c>
      <c r="E46" s="20">
        <v>5616.5542779999996</v>
      </c>
      <c r="F46" s="20">
        <v>5709.505631</v>
      </c>
      <c r="G46" s="20">
        <v>5845.3849419999997</v>
      </c>
      <c r="H46" s="20">
        <v>6003.1477100000002</v>
      </c>
      <c r="I46" s="20">
        <v>6108.7069750000001</v>
      </c>
      <c r="J46" s="20">
        <v>6232.5183080000006</v>
      </c>
      <c r="K46" s="20">
        <v>6280.5468210000008</v>
      </c>
      <c r="L46" s="20">
        <v>6386.3163169999998</v>
      </c>
      <c r="M46" s="20">
        <v>6446.4200049999999</v>
      </c>
      <c r="N46" s="20">
        <v>6571.3665039999996</v>
      </c>
      <c r="O46" s="20">
        <v>6680.655342</v>
      </c>
      <c r="P46" s="20">
        <v>6819.0351270000001</v>
      </c>
      <c r="Q46" s="20">
        <v>6956.257885</v>
      </c>
      <c r="R46" s="20">
        <v>7053.4559159999999</v>
      </c>
      <c r="S46" s="20">
        <v>7161.1979630000005</v>
      </c>
      <c r="T46" s="20">
        <v>7228.3751849999999</v>
      </c>
      <c r="U46" s="20">
        <v>7296.3216400000001</v>
      </c>
      <c r="V46" s="20">
        <v>7394.246408</v>
      </c>
      <c r="W46" s="20">
        <v>7486.6844540000002</v>
      </c>
      <c r="X46" s="20">
        <v>7504.4775280000003</v>
      </c>
      <c r="Y46" s="20">
        <v>7539.5008449999996</v>
      </c>
      <c r="Z46" s="20">
        <v>7605.7220109999998</v>
      </c>
      <c r="AA46" s="20">
        <v>7627.0325760000005</v>
      </c>
      <c r="AB46" s="20">
        <v>7696.1914139999999</v>
      </c>
      <c r="AC46" s="20">
        <v>7778.9095379999999</v>
      </c>
      <c r="AD46" s="20">
        <v>7884.1392329999999</v>
      </c>
      <c r="AE46" s="20">
        <v>7920.8721539999997</v>
      </c>
      <c r="AF46" s="20">
        <v>8004.3412309999994</v>
      </c>
      <c r="AG46" s="20">
        <v>8065.9969469999996</v>
      </c>
      <c r="AH46" s="20">
        <v>8037.8874089999999</v>
      </c>
      <c r="AI46" s="20">
        <v>8040.8021760000001</v>
      </c>
      <c r="AJ46" s="20">
        <v>8119.0385650000007</v>
      </c>
      <c r="AK46" s="20">
        <v>8216.7109380000002</v>
      </c>
      <c r="AL46" s="20">
        <v>8275.6575420000008</v>
      </c>
      <c r="AM46" s="20">
        <v>8322.3221489999996</v>
      </c>
      <c r="AN46" s="20">
        <v>8328.7482149999996</v>
      </c>
      <c r="AO46" s="20">
        <v>8317.2097730000005</v>
      </c>
      <c r="AP46" s="20"/>
      <c r="AQ46" s="20"/>
      <c r="AR46" s="20"/>
      <c r="AS46" s="20"/>
      <c r="AT46" s="20"/>
      <c r="AU46" s="20"/>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row>
    <row r="47" spans="1:225" x14ac:dyDescent="0.25">
      <c r="A47" s="18" t="s">
        <v>258</v>
      </c>
      <c r="B47" s="19" t="s">
        <v>259</v>
      </c>
      <c r="C47" s="20">
        <v>2045.727521</v>
      </c>
      <c r="D47" s="20">
        <v>2084.7810679999998</v>
      </c>
      <c r="E47" s="20">
        <v>2139.0218100000002</v>
      </c>
      <c r="F47" s="20">
        <v>2188.561428</v>
      </c>
      <c r="G47" s="20">
        <v>2220.0667680000001</v>
      </c>
      <c r="H47" s="20">
        <v>2286.773459</v>
      </c>
      <c r="I47" s="20">
        <v>2344.3441150000003</v>
      </c>
      <c r="J47" s="20">
        <v>2355.9866339999999</v>
      </c>
      <c r="K47" s="20">
        <v>2363.4332899999999</v>
      </c>
      <c r="L47" s="20">
        <v>2361.4095050000001</v>
      </c>
      <c r="M47" s="20">
        <v>2376.5946480000002</v>
      </c>
      <c r="N47" s="20">
        <v>2424.4659380000003</v>
      </c>
      <c r="O47" s="20">
        <v>2453.1987840000002</v>
      </c>
      <c r="P47" s="20">
        <v>2477.0929819999997</v>
      </c>
      <c r="Q47" s="20">
        <v>2504.5593650000001</v>
      </c>
      <c r="R47" s="20">
        <v>2536.3579360000003</v>
      </c>
      <c r="S47" s="20">
        <v>2560.1279119999999</v>
      </c>
      <c r="T47" s="20">
        <v>2565.0307740000003</v>
      </c>
      <c r="U47" s="20">
        <v>2561.1564449999996</v>
      </c>
      <c r="V47" s="20">
        <v>2573.9626960000001</v>
      </c>
      <c r="W47" s="20">
        <v>2615.300988</v>
      </c>
      <c r="X47" s="20">
        <v>2619.9597899999999</v>
      </c>
      <c r="Y47" s="20">
        <v>2624.2844879999998</v>
      </c>
      <c r="Z47" s="20">
        <v>2655.7640610000003</v>
      </c>
      <c r="AA47" s="20">
        <v>2626.019409</v>
      </c>
      <c r="AB47" s="20">
        <v>2635.529356</v>
      </c>
      <c r="AC47" s="20">
        <v>2622.542281</v>
      </c>
      <c r="AD47" s="20">
        <v>2593.5503659999999</v>
      </c>
      <c r="AE47" s="20">
        <v>2548.283167</v>
      </c>
      <c r="AF47" s="20">
        <v>2517.0993800000001</v>
      </c>
      <c r="AG47" s="20">
        <v>2480.5291549999997</v>
      </c>
      <c r="AH47" s="20">
        <v>2442.139819</v>
      </c>
      <c r="AI47" s="20">
        <v>2417.7995879999999</v>
      </c>
      <c r="AJ47" s="20">
        <v>2443.7894940000001</v>
      </c>
      <c r="AK47" s="20">
        <v>2454.4894190000005</v>
      </c>
      <c r="AL47" s="20">
        <v>2439.3578219999999</v>
      </c>
      <c r="AM47" s="20">
        <v>2445.3816630000001</v>
      </c>
      <c r="AN47" s="20">
        <v>2434.4019670000002</v>
      </c>
      <c r="AO47" s="20" t="s">
        <v>180</v>
      </c>
      <c r="AP47" s="20"/>
      <c r="AQ47" s="20"/>
      <c r="AR47" s="20"/>
      <c r="AS47" s="20"/>
      <c r="AT47" s="20"/>
      <c r="AU47" s="20"/>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row>
    <row r="48" spans="1:225" x14ac:dyDescent="0.25">
      <c r="A48" s="18" t="s">
        <v>260</v>
      </c>
      <c r="B48" s="19" t="s">
        <v>261</v>
      </c>
      <c r="C48" s="20">
        <v>1331.218153</v>
      </c>
      <c r="D48" s="20">
        <v>1379.23795</v>
      </c>
      <c r="E48" s="20">
        <v>1399.950098</v>
      </c>
      <c r="F48" s="20">
        <v>1402.826689</v>
      </c>
      <c r="G48" s="20">
        <v>1452.299121</v>
      </c>
      <c r="H48" s="20">
        <v>1494.581199</v>
      </c>
      <c r="I48" s="20">
        <v>1503.8519080000001</v>
      </c>
      <c r="J48" s="20">
        <v>1556.5704680000001</v>
      </c>
      <c r="K48" s="20">
        <v>1564.9923570000001</v>
      </c>
      <c r="L48" s="20">
        <v>1612.1953289999999</v>
      </c>
      <c r="M48" s="20">
        <v>1630.254216</v>
      </c>
      <c r="N48" s="20">
        <v>1652.131713</v>
      </c>
      <c r="O48" s="20">
        <v>1689.2657199999999</v>
      </c>
      <c r="P48" s="20">
        <v>1718.5156129999998</v>
      </c>
      <c r="Q48" s="20">
        <v>1742.706666</v>
      </c>
      <c r="R48" s="20">
        <v>1749.8193160000001</v>
      </c>
      <c r="S48" s="20">
        <v>1750.236418</v>
      </c>
      <c r="T48" s="20">
        <v>1742.9914180000001</v>
      </c>
      <c r="U48" s="20">
        <v>1756.250268</v>
      </c>
      <c r="V48" s="20">
        <v>1794.960632</v>
      </c>
      <c r="W48" s="20">
        <v>1813.3049099999998</v>
      </c>
      <c r="X48" s="20">
        <v>1832.541371</v>
      </c>
      <c r="Y48" s="20">
        <v>1837.6095319999999</v>
      </c>
      <c r="Z48" s="20">
        <v>1840.883169</v>
      </c>
      <c r="AA48" s="20">
        <v>1819.1673970000002</v>
      </c>
      <c r="AB48" s="20">
        <v>1791.9521769999999</v>
      </c>
      <c r="AC48" s="20">
        <v>1803.731771</v>
      </c>
      <c r="AD48" s="20">
        <v>1855.0529220000001</v>
      </c>
      <c r="AE48" s="20">
        <v>1890.1444260000001</v>
      </c>
      <c r="AF48" s="20">
        <v>1921.9727320000002</v>
      </c>
      <c r="AG48" s="20">
        <v>1961.3845490000001</v>
      </c>
      <c r="AH48" s="20">
        <v>1904.9383829999999</v>
      </c>
      <c r="AI48" s="20">
        <v>1892.3319099999999</v>
      </c>
      <c r="AJ48" s="20">
        <v>1897.8804499999999</v>
      </c>
      <c r="AK48" s="20">
        <v>1927.6650930000001</v>
      </c>
      <c r="AL48" s="20">
        <v>1966.947418</v>
      </c>
      <c r="AM48" s="20">
        <v>1986.990505</v>
      </c>
      <c r="AN48" s="20">
        <v>1993.2999650000002</v>
      </c>
      <c r="AO48" s="20" t="s">
        <v>180</v>
      </c>
      <c r="AP48" s="20"/>
      <c r="AQ48" s="20"/>
      <c r="AR48" s="20"/>
      <c r="AS48" s="20"/>
      <c r="AT48" s="20"/>
      <c r="AU48" s="20"/>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row>
    <row r="49" spans="1:225" x14ac:dyDescent="0.25">
      <c r="A49" s="18" t="s">
        <v>262</v>
      </c>
      <c r="B49" s="19" t="s">
        <v>263</v>
      </c>
      <c r="C49" s="20">
        <v>1244.163515</v>
      </c>
      <c r="D49" s="20">
        <v>1271.0802879999999</v>
      </c>
      <c r="E49" s="20">
        <v>1307.320997</v>
      </c>
      <c r="F49" s="20">
        <v>1344.927107</v>
      </c>
      <c r="G49" s="20">
        <v>1374.4361640000002</v>
      </c>
      <c r="H49" s="20">
        <v>1407.603396</v>
      </c>
      <c r="I49" s="20">
        <v>1445.5785409999999</v>
      </c>
      <c r="J49" s="20">
        <v>1477.5606929999999</v>
      </c>
      <c r="K49" s="20">
        <v>1501.7263799999998</v>
      </c>
      <c r="L49" s="20">
        <v>1535.2314410000001</v>
      </c>
      <c r="M49" s="20">
        <v>1550.73451</v>
      </c>
      <c r="N49" s="20">
        <v>1550.982066</v>
      </c>
      <c r="O49" s="20">
        <v>1544.1776159999999</v>
      </c>
      <c r="P49" s="20">
        <v>1565.4431420000001</v>
      </c>
      <c r="Q49" s="20">
        <v>1569.7997009999999</v>
      </c>
      <c r="R49" s="20">
        <v>1568.3750689999999</v>
      </c>
      <c r="S49" s="20">
        <v>1558.7667180000001</v>
      </c>
      <c r="T49" s="20">
        <v>1532.0070430000001</v>
      </c>
      <c r="U49" s="20">
        <v>1522.8233149999999</v>
      </c>
      <c r="V49" s="20">
        <v>1526.49046</v>
      </c>
      <c r="W49" s="20">
        <v>1538.453647</v>
      </c>
      <c r="X49" s="20">
        <v>1552.301314</v>
      </c>
      <c r="Y49" s="20">
        <v>1574.9852269999999</v>
      </c>
      <c r="Z49" s="20">
        <v>1597.4359850000001</v>
      </c>
      <c r="AA49" s="20">
        <v>1636.758902</v>
      </c>
      <c r="AB49" s="20">
        <v>1660.598493</v>
      </c>
      <c r="AC49" s="20">
        <v>1679.5527770000001</v>
      </c>
      <c r="AD49" s="20">
        <v>1697.954956</v>
      </c>
      <c r="AE49" s="20">
        <v>1718.5947229999999</v>
      </c>
      <c r="AF49" s="20">
        <v>1764.994676</v>
      </c>
      <c r="AG49" s="20">
        <v>1786.930443</v>
      </c>
      <c r="AH49" s="20">
        <v>1807.484009</v>
      </c>
      <c r="AI49" s="20">
        <v>1827.618074</v>
      </c>
      <c r="AJ49" s="20">
        <v>1859.7424250000001</v>
      </c>
      <c r="AK49" s="20">
        <v>1887.057018</v>
      </c>
      <c r="AL49" s="20">
        <v>1908.4779559999999</v>
      </c>
      <c r="AM49" s="20">
        <v>1928.7690069999999</v>
      </c>
      <c r="AN49" s="20">
        <v>1939.346706</v>
      </c>
      <c r="AO49" s="20" t="s">
        <v>180</v>
      </c>
      <c r="AP49" s="20"/>
      <c r="AQ49" s="20"/>
      <c r="AR49" s="20"/>
      <c r="AS49" s="20"/>
      <c r="AT49" s="20"/>
      <c r="AU49" s="20"/>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row>
    <row r="50" spans="1:225" x14ac:dyDescent="0.25">
      <c r="A50" s="18" t="s">
        <v>264</v>
      </c>
      <c r="B50" s="19" t="s">
        <v>265</v>
      </c>
      <c r="C50" s="20">
        <v>728.35765099999992</v>
      </c>
      <c r="D50" s="20">
        <v>753.657152</v>
      </c>
      <c r="E50" s="20">
        <v>770.26137300000005</v>
      </c>
      <c r="F50" s="20">
        <v>773.19040599999994</v>
      </c>
      <c r="G50" s="20">
        <v>798.58288900000002</v>
      </c>
      <c r="H50" s="20">
        <v>814.18965600000001</v>
      </c>
      <c r="I50" s="20">
        <v>814.932411</v>
      </c>
      <c r="J50" s="20">
        <v>842.40051399999993</v>
      </c>
      <c r="K50" s="20">
        <v>850.39479400000005</v>
      </c>
      <c r="L50" s="20">
        <v>877.48004099999991</v>
      </c>
      <c r="M50" s="20">
        <v>888.83663100000001</v>
      </c>
      <c r="N50" s="20">
        <v>943.786787</v>
      </c>
      <c r="O50" s="20">
        <v>994.01322199999993</v>
      </c>
      <c r="P50" s="20">
        <v>1057.9833899999999</v>
      </c>
      <c r="Q50" s="20">
        <v>1139.192153</v>
      </c>
      <c r="R50" s="20">
        <v>1198.903595</v>
      </c>
      <c r="S50" s="20">
        <v>1292.0669150000001</v>
      </c>
      <c r="T50" s="20">
        <v>1388.345949</v>
      </c>
      <c r="U50" s="20">
        <v>1456.0916110000001</v>
      </c>
      <c r="V50" s="20">
        <v>1498.8326200000001</v>
      </c>
      <c r="W50" s="20">
        <v>1519.6249089999999</v>
      </c>
      <c r="X50" s="20">
        <v>1499.6750530000002</v>
      </c>
      <c r="Y50" s="20">
        <v>1502.6215979999999</v>
      </c>
      <c r="Z50" s="20">
        <v>1511.6387960000002</v>
      </c>
      <c r="AA50" s="20">
        <v>1545.0868680000001</v>
      </c>
      <c r="AB50" s="20">
        <v>1608.1113889999999</v>
      </c>
      <c r="AC50" s="20">
        <v>1673.082709</v>
      </c>
      <c r="AD50" s="20">
        <v>1737.5809879999999</v>
      </c>
      <c r="AE50" s="20">
        <v>1763.8498380000001</v>
      </c>
      <c r="AF50" s="20">
        <v>1800.2744420000001</v>
      </c>
      <c r="AG50" s="20">
        <v>1837.152801</v>
      </c>
      <c r="AH50" s="20">
        <v>1883.325198</v>
      </c>
      <c r="AI50" s="20">
        <v>1903.052604</v>
      </c>
      <c r="AJ50" s="20">
        <v>1917.6261959999999</v>
      </c>
      <c r="AK50" s="20">
        <v>1947.4994080000001</v>
      </c>
      <c r="AL50" s="20">
        <v>1960.8743459999998</v>
      </c>
      <c r="AM50" s="20">
        <v>1961.180973</v>
      </c>
      <c r="AN50" s="20">
        <v>1961.699578</v>
      </c>
      <c r="AO50" s="20" t="s">
        <v>180</v>
      </c>
      <c r="AP50" s="20"/>
      <c r="AQ50" s="20"/>
      <c r="AR50" s="20"/>
      <c r="AS50" s="20"/>
      <c r="AT50" s="20"/>
      <c r="AU50" s="20"/>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row>
    <row r="51" spans="1:225" x14ac:dyDescent="0.25">
      <c r="A51" s="18" t="s">
        <v>266</v>
      </c>
      <c r="B51" s="19" t="s">
        <v>267</v>
      </c>
      <c r="C51" s="20">
        <v>22640.847559999998</v>
      </c>
      <c r="D51" s="20">
        <v>22617.702429000001</v>
      </c>
      <c r="E51" s="20">
        <v>22676.571612</v>
      </c>
      <c r="F51" s="20">
        <v>22652.393536</v>
      </c>
      <c r="G51" s="20">
        <v>22535.615754999999</v>
      </c>
      <c r="H51" s="20">
        <v>22487.389106999999</v>
      </c>
      <c r="I51" s="20">
        <v>22596.504897999999</v>
      </c>
      <c r="J51" s="20">
        <v>22796.568090000001</v>
      </c>
      <c r="K51" s="20">
        <v>23019.843226000001</v>
      </c>
      <c r="L51" s="20">
        <v>23419.752973999999</v>
      </c>
      <c r="M51" s="20">
        <v>23632.094912999997</v>
      </c>
      <c r="N51" s="20">
        <v>23685.660745000001</v>
      </c>
      <c r="O51" s="20">
        <v>23536.935618</v>
      </c>
      <c r="P51" s="20">
        <v>23293.644581999997</v>
      </c>
      <c r="Q51" s="20">
        <v>23411.449603999998</v>
      </c>
      <c r="R51" s="20">
        <v>23644.903050999998</v>
      </c>
      <c r="S51" s="20">
        <v>23779.045262</v>
      </c>
      <c r="T51" s="20">
        <v>23963.320327000001</v>
      </c>
      <c r="U51" s="20">
        <v>24381.853432</v>
      </c>
      <c r="V51" s="20">
        <v>24968.366076000002</v>
      </c>
      <c r="W51" s="20">
        <v>25602.074197999998</v>
      </c>
      <c r="X51" s="20">
        <v>25970.195796999997</v>
      </c>
      <c r="Y51" s="20">
        <v>26097.499589999999</v>
      </c>
      <c r="Z51" s="20">
        <v>26105.038723999998</v>
      </c>
      <c r="AA51" s="20">
        <v>26141.497243000002</v>
      </c>
      <c r="AB51" s="20">
        <v>26321.460024</v>
      </c>
      <c r="AC51" s="20">
        <v>26607.334513999998</v>
      </c>
      <c r="AD51" s="20">
        <v>26992.332956000002</v>
      </c>
      <c r="AE51" s="20">
        <v>27129.027571999999</v>
      </c>
      <c r="AF51" s="20">
        <v>26819.151868000001</v>
      </c>
      <c r="AG51" s="20">
        <v>26845.518237</v>
      </c>
      <c r="AH51" s="20">
        <v>27047.694394000002</v>
      </c>
      <c r="AI51" s="20">
        <v>27139.652322000002</v>
      </c>
      <c r="AJ51" s="20">
        <v>27189.548892999999</v>
      </c>
      <c r="AK51" s="20">
        <v>27333.517900999999</v>
      </c>
      <c r="AL51" s="20">
        <v>27390.850888000001</v>
      </c>
      <c r="AM51" s="20">
        <v>27567.200396</v>
      </c>
      <c r="AN51" s="20">
        <v>27842.270834999999</v>
      </c>
      <c r="AO51" s="20">
        <v>28114.439636999999</v>
      </c>
      <c r="AP51" s="20"/>
      <c r="AQ51" s="20"/>
      <c r="AR51" s="20"/>
      <c r="AS51" s="20"/>
      <c r="AT51" s="20"/>
      <c r="AU51" s="20"/>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row>
    <row r="52" spans="1:225" x14ac:dyDescent="0.25">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row>
    <row r="53" spans="1:225" x14ac:dyDescent="0.25">
      <c r="B53" s="19" t="s">
        <v>268</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row>
    <row r="54" spans="1:225" x14ac:dyDescent="0.2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row>
    <row r="55" spans="1:225" x14ac:dyDescent="0.25">
      <c r="B55" s="19" t="s">
        <v>269</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row>
    <row r="56" spans="1:225" x14ac:dyDescent="0.25">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row>
    <row r="57" spans="1:225" x14ac:dyDescent="0.25">
      <c r="B57" s="19" t="s">
        <v>270</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row>
    <row r="58" spans="1:225" x14ac:dyDescent="0.25">
      <c r="B58" s="19" t="s">
        <v>271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row>
    <row r="59" spans="1:225" x14ac:dyDescent="0.25">
      <c r="B59" s="19"/>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row>
    <row r="60" spans="1:225" x14ac:dyDescent="0.25">
      <c r="B60" s="1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row>
    <row r="61" spans="1:225" x14ac:dyDescent="0.25">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row>
    <row r="62" spans="1:225" x14ac:dyDescent="0.25">
      <c r="B62" s="19"/>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row>
    <row r="63" spans="1:225" x14ac:dyDescent="0.25">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row>
    <row r="64" spans="1:225" x14ac:dyDescent="0.25">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row>
    <row r="65" spans="1:225" x14ac:dyDescent="0.25">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row>
    <row r="66" spans="1:225" x14ac:dyDescent="0.25">
      <c r="B66" s="19"/>
      <c r="C66" s="20"/>
      <c r="D66" s="20"/>
      <c r="E66" s="20"/>
      <c r="F66" s="20"/>
      <c r="G66" s="20"/>
      <c r="H66" s="20">
        <v>9.9999761005165055E-7</v>
      </c>
      <c r="I66" s="20">
        <v>-1.0000030670198612E-6</v>
      </c>
      <c r="J66" s="20">
        <v>1.0000021575251594E-6</v>
      </c>
      <c r="K66" s="20"/>
      <c r="L66" s="20"/>
      <c r="M66" s="20"/>
      <c r="N66" s="20">
        <v>-1.0000021575251594E-6</v>
      </c>
      <c r="O66" s="20"/>
      <c r="P66" s="20">
        <v>-1.0000048860092647E-6</v>
      </c>
      <c r="Q66" s="20"/>
      <c r="R66" s="20"/>
      <c r="S66" s="20"/>
      <c r="T66" s="20">
        <v>-9.9999761005165055E-7</v>
      </c>
      <c r="U66" s="20">
        <v>-1.0000003385357559E-6</v>
      </c>
      <c r="V66" s="20">
        <v>-9.999994290410541E-7</v>
      </c>
      <c r="W66" s="20"/>
      <c r="X66" s="20"/>
      <c r="Y66" s="20">
        <v>-1.0000012480304576E-6</v>
      </c>
      <c r="Z66" s="20"/>
      <c r="AA66" s="20"/>
      <c r="AB66" s="20"/>
      <c r="AC66" s="20">
        <v>-1.0000003385357559E-6</v>
      </c>
      <c r="AD66" s="20"/>
      <c r="AE66" s="20">
        <v>9.9999579106224701E-7</v>
      </c>
      <c r="AF66" s="20"/>
      <c r="AG66" s="20"/>
      <c r="AH66" s="20"/>
      <c r="AI66" s="20"/>
      <c r="AJ66" s="20">
        <v>9.9999851954635233E-7</v>
      </c>
      <c r="AK66" s="20"/>
      <c r="AL66" s="20"/>
      <c r="AM66" s="20">
        <v>-9.9999851954635233E-7</v>
      </c>
      <c r="AN66" s="20">
        <v>-1.0000021575251594E-6</v>
      </c>
      <c r="AO66" s="20"/>
      <c r="AP66" s="20"/>
      <c r="AQ66" s="20"/>
      <c r="AR66" s="20"/>
      <c r="AS66" s="20"/>
      <c r="AT66" s="20"/>
      <c r="AU66" s="20"/>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row>
    <row r="67" spans="1:225" x14ac:dyDescent="0.25">
      <c r="B67" s="19"/>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row>
    <row r="68" spans="1:225" x14ac:dyDescent="0.25">
      <c r="B68" s="19"/>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row>
    <row r="69" spans="1:225" x14ac:dyDescent="0.25">
      <c r="B69" s="19"/>
      <c r="C69" s="20"/>
      <c r="D69" s="20">
        <v>-9.9999851954635233E-7</v>
      </c>
      <c r="E69" s="20"/>
      <c r="F69" s="20"/>
      <c r="G69" s="20">
        <v>-1.0000030670198612E-6</v>
      </c>
      <c r="H69" s="20"/>
      <c r="I69" s="20">
        <v>-2.0000061340397224E-6</v>
      </c>
      <c r="J69" s="20">
        <v>1.0000048860092647E-6</v>
      </c>
      <c r="K69" s="20">
        <v>-9.999994290410541E-7</v>
      </c>
      <c r="L69" s="20">
        <v>1.0000003385357559E-6</v>
      </c>
      <c r="M69" s="20">
        <v>-1.0000012480304576E-6</v>
      </c>
      <c r="N69" s="20"/>
      <c r="O69" s="20">
        <v>1.0000012480304576E-6</v>
      </c>
      <c r="P69" s="20">
        <v>-3.0000028345966712E-6</v>
      </c>
      <c r="Q69" s="20"/>
      <c r="R69" s="20">
        <v>-1.0000012480304576E-6</v>
      </c>
      <c r="S69" s="20">
        <v>1.9999988580821082E-6</v>
      </c>
      <c r="T69" s="20">
        <v>-1.9999961295980029E-6</v>
      </c>
      <c r="U69" s="20">
        <v>-9.999994290410541E-7</v>
      </c>
      <c r="V69" s="20">
        <v>-1.0000012480304576E-6</v>
      </c>
      <c r="W69" s="20">
        <v>1.0000003385357559E-6</v>
      </c>
      <c r="X69" s="20"/>
      <c r="Y69" s="20">
        <v>-1.0000003385357559E-6</v>
      </c>
      <c r="Z69" s="20"/>
      <c r="AA69" s="20">
        <v>1.0000021575251594E-6</v>
      </c>
      <c r="AB69" s="20">
        <v>1.000003976514563E-6</v>
      </c>
      <c r="AC69" s="20">
        <v>-1.0000003385357559E-6</v>
      </c>
      <c r="AD69" s="20"/>
      <c r="AE69" s="20">
        <v>9.9999579106224701E-7</v>
      </c>
      <c r="AF69" s="20"/>
      <c r="AG69" s="20"/>
      <c r="AH69" s="20">
        <v>-9.9999761005165055E-7</v>
      </c>
      <c r="AI69" s="20"/>
      <c r="AJ69" s="20"/>
      <c r="AK69" s="20">
        <v>-1.0000021575251594E-6</v>
      </c>
      <c r="AL69" s="20">
        <v>1.0000003385357559E-6</v>
      </c>
      <c r="AM69" s="20"/>
      <c r="AN69" s="20"/>
      <c r="AO69" s="20"/>
      <c r="AP69" s="20"/>
      <c r="AQ69" s="20"/>
      <c r="AR69" s="20"/>
      <c r="AS69" s="20"/>
      <c r="AT69" s="20"/>
      <c r="AU69" s="20"/>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row>
    <row r="70" spans="1:225" x14ac:dyDescent="0.25">
      <c r="B70" s="19"/>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row>
    <row r="71" spans="1:225" x14ac:dyDescent="0.25">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row>
    <row r="72" spans="1:225" x14ac:dyDescent="0.25">
      <c r="B72" s="19"/>
      <c r="C72" s="20"/>
      <c r="D72" s="20">
        <v>-1.0000003385357559E-6</v>
      </c>
      <c r="E72" s="20"/>
      <c r="F72" s="20">
        <v>-9.999994290410541E-7</v>
      </c>
      <c r="G72" s="20"/>
      <c r="H72" s="20">
        <v>-1.000003976514563E-6</v>
      </c>
      <c r="I72" s="20"/>
      <c r="J72" s="20"/>
      <c r="K72" s="20"/>
      <c r="L72" s="20">
        <v>1.0000021575251594E-6</v>
      </c>
      <c r="M72" s="20"/>
      <c r="N72" s="20">
        <v>9.9999761005165055E-7</v>
      </c>
      <c r="O72" s="20">
        <v>2.0000015865662135E-6</v>
      </c>
      <c r="P72" s="20">
        <v>-2.0000043150503188E-6</v>
      </c>
      <c r="Q72" s="20">
        <v>1.9999970390927047E-6</v>
      </c>
      <c r="R72" s="20">
        <v>-1.0000012480304576E-6</v>
      </c>
      <c r="S72" s="20">
        <v>1.9999970390927047E-6</v>
      </c>
      <c r="T72" s="20">
        <v>-1.99999976757681E-6</v>
      </c>
      <c r="U72" s="20">
        <v>-2.0000015865662135E-6</v>
      </c>
      <c r="V72" s="20">
        <v>-1.99999976757681E-6</v>
      </c>
      <c r="W72" s="20">
        <v>2.0000006770715117E-6</v>
      </c>
      <c r="X72" s="20">
        <v>1.9999979485874064E-6</v>
      </c>
      <c r="Y72" s="20">
        <v>-1.000003976514563E-6</v>
      </c>
      <c r="Z72" s="20">
        <v>1.000003976514563E-6</v>
      </c>
      <c r="AA72" s="20"/>
      <c r="AB72" s="20">
        <v>9.9999670055694878E-7</v>
      </c>
      <c r="AC72" s="20"/>
      <c r="AD72" s="20">
        <v>1.0000003385357559E-6</v>
      </c>
      <c r="AE72" s="20">
        <v>-1.0000012480304576E-6</v>
      </c>
      <c r="AF72" s="20">
        <v>-9.999994290410541E-7</v>
      </c>
      <c r="AG72" s="20"/>
      <c r="AH72" s="20">
        <v>-1.9999979485874064E-6</v>
      </c>
      <c r="AI72" s="20">
        <v>-9.9999670055694878E-7</v>
      </c>
      <c r="AJ72" s="20">
        <v>1.9999961295980029E-6</v>
      </c>
      <c r="AK72" s="20">
        <v>-1.9999988580821082E-6</v>
      </c>
      <c r="AL72" s="20">
        <v>2.0000079530291259E-6</v>
      </c>
      <c r="AM72" s="20">
        <v>-9.9999851954635233E-7</v>
      </c>
      <c r="AN72" s="20"/>
      <c r="AO72" s="20"/>
      <c r="AP72" s="20"/>
      <c r="AQ72" s="20"/>
      <c r="AR72" s="20"/>
      <c r="AS72" s="20"/>
      <c r="AT72" s="20"/>
      <c r="AU72" s="20"/>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row>
    <row r="73" spans="1:225" x14ac:dyDescent="0.25">
      <c r="B73" s="19"/>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row>
    <row r="74" spans="1:225" x14ac:dyDescent="0.25">
      <c r="B74" s="19"/>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row>
    <row r="75" spans="1:225" x14ac:dyDescent="0.25">
      <c r="B75" s="19"/>
      <c r="C75" s="20">
        <v>1.0000052270697779E-6</v>
      </c>
      <c r="D75" s="20">
        <v>-2.0000059066660469E-6</v>
      </c>
      <c r="E75" s="20">
        <v>-1.0000012480304576E-6</v>
      </c>
      <c r="F75" s="20">
        <v>3.9999993077799445E-6</v>
      </c>
      <c r="G75" s="20">
        <v>3.0000012429809431E-6</v>
      </c>
      <c r="H75" s="20">
        <v>1.9999970390927047E-6</v>
      </c>
      <c r="I75" s="20">
        <v>-2.0000054519186961E-6</v>
      </c>
      <c r="J75" s="20">
        <v>1.0000080692407209E-6</v>
      </c>
      <c r="K75" s="20">
        <v>1.000003976514563E-6</v>
      </c>
      <c r="L75" s="20">
        <v>4.9999949851553538E-6</v>
      </c>
      <c r="M75" s="20">
        <v>-1.0000018164646463E-6</v>
      </c>
      <c r="N75" s="20">
        <v>-3.1832314562052488E-12</v>
      </c>
      <c r="O75" s="20">
        <v>2.9999974913152982E-6</v>
      </c>
      <c r="P75" s="20">
        <v>-2.0000029508082662E-6</v>
      </c>
      <c r="Q75" s="20">
        <v>2.9999946491443552E-6</v>
      </c>
      <c r="R75" s="20">
        <v>2.2737367544323206E-12</v>
      </c>
      <c r="S75" s="20">
        <v>3.0000014703546185E-6</v>
      </c>
      <c r="T75" s="20">
        <v>2.9999969228811096E-6</v>
      </c>
      <c r="U75" s="20">
        <v>9.9999442682019435E-7</v>
      </c>
      <c r="V75" s="20">
        <v>-4.0000013541430235E-6</v>
      </c>
      <c r="W75" s="20">
        <v>3.0000060178281274E-6</v>
      </c>
      <c r="X75" s="20">
        <v>9.999894245993346E-7</v>
      </c>
      <c r="Y75" s="20">
        <v>-1.000011707219528E-6</v>
      </c>
      <c r="Z75" s="20">
        <v>3.637978807091713E-12</v>
      </c>
      <c r="AA75" s="20">
        <v>-2.9999985144968377E-6</v>
      </c>
      <c r="AB75" s="20">
        <v>-2.5011104298755527E-12</v>
      </c>
      <c r="AC75" s="20">
        <v>9.9999670055694878E-7</v>
      </c>
      <c r="AD75" s="20">
        <v>9.9999147096241359E-7</v>
      </c>
      <c r="AE75" s="20"/>
      <c r="AF75" s="20">
        <v>9.9999306257814169E-7</v>
      </c>
      <c r="AG75" s="20">
        <v>-9.9999670055694878E-7</v>
      </c>
      <c r="AH75" s="20"/>
      <c r="AI75" s="20">
        <v>-1.000003976514563E-6</v>
      </c>
      <c r="AJ75" s="20">
        <v>-2.9999973776284605E-6</v>
      </c>
      <c r="AK75" s="20"/>
      <c r="AL75" s="20"/>
      <c r="AM75" s="20">
        <v>2.0000006770715117E-6</v>
      </c>
      <c r="AN75" s="20">
        <v>2.0000006770715117E-6</v>
      </c>
      <c r="AO75" s="20">
        <v>-17197.990829000002</v>
      </c>
      <c r="AP75" s="20"/>
      <c r="AQ75" s="20"/>
      <c r="AR75" s="20"/>
      <c r="AS75" s="20"/>
      <c r="AT75" s="20"/>
      <c r="AU75" s="20"/>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row>
    <row r="76" spans="1:225" x14ac:dyDescent="0.25">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row>
    <row r="77" spans="1:225" x14ac:dyDescent="0.25">
      <c r="B77" s="19"/>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row>
    <row r="78" spans="1:225" x14ac:dyDescent="0.25">
      <c r="A78" s="18" t="s">
        <v>272</v>
      </c>
      <c r="B78" s="19"/>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row>
    <row r="79" spans="1:225" x14ac:dyDescent="0.25">
      <c r="B79" s="19"/>
      <c r="C79" s="20">
        <v>1980</v>
      </c>
      <c r="D79" s="20">
        <v>1981</v>
      </c>
      <c r="E79" s="20">
        <v>1982</v>
      </c>
      <c r="F79" s="20">
        <v>1983</v>
      </c>
      <c r="G79" s="20">
        <v>1984</v>
      </c>
      <c r="H79" s="20">
        <v>1985</v>
      </c>
      <c r="I79" s="20">
        <v>1986</v>
      </c>
      <c r="J79" s="20">
        <v>1987</v>
      </c>
      <c r="K79" s="20">
        <v>1988</v>
      </c>
      <c r="L79" s="20">
        <v>1989</v>
      </c>
      <c r="M79" s="20">
        <v>1990</v>
      </c>
      <c r="N79" s="20">
        <v>1991</v>
      </c>
      <c r="O79" s="20">
        <v>1992</v>
      </c>
      <c r="P79" s="20">
        <v>1993</v>
      </c>
      <c r="Q79" s="20">
        <v>1994</v>
      </c>
      <c r="R79" s="20">
        <v>1995</v>
      </c>
      <c r="S79" s="20">
        <v>1996</v>
      </c>
      <c r="T79" s="20">
        <v>1997</v>
      </c>
      <c r="U79" s="20">
        <v>1998</v>
      </c>
      <c r="V79" s="20">
        <v>1999</v>
      </c>
      <c r="W79" s="20">
        <v>2000</v>
      </c>
      <c r="X79" s="20">
        <v>2001</v>
      </c>
      <c r="Y79" s="20">
        <v>2002</v>
      </c>
      <c r="Z79" s="20">
        <v>2003</v>
      </c>
      <c r="AA79" s="20">
        <v>2004</v>
      </c>
      <c r="AB79" s="20">
        <v>2005</v>
      </c>
      <c r="AC79" s="20">
        <v>2006</v>
      </c>
      <c r="AD79" s="20">
        <v>2007</v>
      </c>
      <c r="AE79" s="20">
        <v>2008</v>
      </c>
      <c r="AF79" s="20">
        <v>2009</v>
      </c>
      <c r="AG79" s="20">
        <v>2010</v>
      </c>
      <c r="AH79" s="20">
        <v>2011</v>
      </c>
      <c r="AI79" s="20">
        <v>2012</v>
      </c>
      <c r="AJ79" s="20">
        <v>2013</v>
      </c>
      <c r="AK79" s="20">
        <v>2014</v>
      </c>
      <c r="AL79" s="20">
        <v>2015</v>
      </c>
      <c r="AM79" s="20">
        <v>2016</v>
      </c>
      <c r="AN79" s="20">
        <v>2017</v>
      </c>
      <c r="AO79" s="20">
        <v>2018</v>
      </c>
      <c r="AP79" s="20"/>
      <c r="AQ79" s="20"/>
      <c r="AR79" s="20"/>
      <c r="AS79" s="20"/>
      <c r="AT79" s="20"/>
      <c r="AU79" s="20"/>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row>
    <row r="80" spans="1:225" x14ac:dyDescent="0.25">
      <c r="A80" s="18" t="s">
        <v>173</v>
      </c>
      <c r="B80" s="19" t="s">
        <v>51</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row>
    <row r="81" spans="1:225" x14ac:dyDescent="0.25">
      <c r="A81" s="18" t="s">
        <v>174</v>
      </c>
      <c r="B81" s="19" t="s">
        <v>175</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row>
    <row r="82" spans="1:225" x14ac:dyDescent="0.25">
      <c r="A82" s="18" t="s">
        <v>176</v>
      </c>
      <c r="B82" s="19" t="s">
        <v>177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row>
    <row r="83" spans="1:225" x14ac:dyDescent="0.25">
      <c r="A83" s="18" t="s">
        <v>178</v>
      </c>
      <c r="B83" s="19" t="s">
        <v>179</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row>
    <row r="84" spans="1:225" x14ac:dyDescent="0.25">
      <c r="A84" s="18" t="s">
        <v>181</v>
      </c>
      <c r="B84" s="19" t="s">
        <v>182</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row>
    <row r="85" spans="1:225" x14ac:dyDescent="0.25">
      <c r="A85" s="18" t="s">
        <v>183</v>
      </c>
      <c r="B85" s="19" t="s">
        <v>184</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row>
    <row r="86" spans="1:225" x14ac:dyDescent="0.25">
      <c r="A86" s="18" t="s">
        <v>185</v>
      </c>
      <c r="B86" s="19" t="s">
        <v>186</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row>
    <row r="87" spans="1:225" x14ac:dyDescent="0.25">
      <c r="A87" s="18" t="s">
        <v>187</v>
      </c>
      <c r="B87" s="19" t="s">
        <v>188</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row>
    <row r="88" spans="1:225" x14ac:dyDescent="0.25">
      <c r="A88" s="18" t="s">
        <v>189</v>
      </c>
      <c r="B88" s="19" t="s">
        <v>190</v>
      </c>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row>
    <row r="89" spans="1:225" x14ac:dyDescent="0.25">
      <c r="A89" s="18" t="s">
        <v>191</v>
      </c>
      <c r="B89" s="19" t="s">
        <v>192</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row>
    <row r="90" spans="1:225" x14ac:dyDescent="0.25">
      <c r="A90" s="18" t="s">
        <v>193</v>
      </c>
      <c r="B90" s="19" t="s">
        <v>194</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row>
    <row r="91" spans="1:225" x14ac:dyDescent="0.25">
      <c r="A91" s="18" t="s">
        <v>195</v>
      </c>
      <c r="B91" s="19" t="s">
        <v>196</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row>
    <row r="92" spans="1:225" x14ac:dyDescent="0.25">
      <c r="A92" s="18" t="s">
        <v>197</v>
      </c>
      <c r="B92" s="19" t="s">
        <v>198</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row>
    <row r="93" spans="1:225" x14ac:dyDescent="0.25">
      <c r="A93" s="18" t="s">
        <v>199</v>
      </c>
      <c r="B93" s="19" t="s">
        <v>200</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row>
    <row r="94" spans="1:225" x14ac:dyDescent="0.25">
      <c r="A94" s="18" t="s">
        <v>201</v>
      </c>
      <c r="B94" s="19" t="s">
        <v>202</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row>
    <row r="95" spans="1:225" x14ac:dyDescent="0.25">
      <c r="A95" s="18" t="s">
        <v>203</v>
      </c>
      <c r="B95" s="19" t="s">
        <v>204</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row>
    <row r="96" spans="1:225" x14ac:dyDescent="0.25">
      <c r="A96" s="18" t="s">
        <v>205</v>
      </c>
      <c r="B96" s="19" t="s">
        <v>206</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row>
    <row r="97" spans="1:225" x14ac:dyDescent="0.25">
      <c r="A97" s="18" t="s">
        <v>207</v>
      </c>
      <c r="B97" s="19" t="s">
        <v>208</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row>
    <row r="98" spans="1:225" x14ac:dyDescent="0.25">
      <c r="A98" s="18" t="s">
        <v>209</v>
      </c>
      <c r="B98" s="19" t="s">
        <v>210</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row>
    <row r="99" spans="1:225" x14ac:dyDescent="0.25">
      <c r="A99" s="18" t="s">
        <v>211</v>
      </c>
      <c r="B99" s="19" t="s">
        <v>212</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row>
    <row r="100" spans="1:225" x14ac:dyDescent="0.25">
      <c r="A100" s="18" t="s">
        <v>213</v>
      </c>
      <c r="B100" s="19" t="s">
        <v>214</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row>
    <row r="101" spans="1:225" x14ac:dyDescent="0.25">
      <c r="A101" s="18" t="s">
        <v>215</v>
      </c>
      <c r="B101" s="19" t="s">
        <v>85</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row>
    <row r="102" spans="1:225" x14ac:dyDescent="0.25">
      <c r="A102" s="18" t="s">
        <v>216</v>
      </c>
      <c r="B102" s="19" t="s">
        <v>217</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row>
    <row r="103" spans="1:225" x14ac:dyDescent="0.25">
      <c r="A103" s="18" t="s">
        <v>218</v>
      </c>
      <c r="B103" s="19" t="s">
        <v>219</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row>
    <row r="104" spans="1:225" x14ac:dyDescent="0.25">
      <c r="A104" s="18" t="s">
        <v>220</v>
      </c>
      <c r="B104" s="19" t="s">
        <v>221</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row>
    <row r="105" spans="1:225" x14ac:dyDescent="0.25">
      <c r="A105" s="18" t="s">
        <v>222</v>
      </c>
      <c r="B105" s="19" t="s">
        <v>223</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row>
    <row r="106" spans="1:225" x14ac:dyDescent="0.25">
      <c r="A106" s="18" t="s">
        <v>224</v>
      </c>
      <c r="B106" s="19" t="s">
        <v>225</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row>
    <row r="107" spans="1:225" x14ac:dyDescent="0.25">
      <c r="A107" s="18" t="s">
        <v>226</v>
      </c>
      <c r="B107" s="19" t="s">
        <v>227</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row>
    <row r="108" spans="1:225" x14ac:dyDescent="0.25">
      <c r="A108" s="18" t="s">
        <v>228</v>
      </c>
      <c r="B108" s="19" t="s">
        <v>229</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row>
    <row r="109" spans="1:225" x14ac:dyDescent="0.25">
      <c r="A109" s="18" t="s">
        <v>230</v>
      </c>
      <c r="B109" s="19" t="s">
        <v>231</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row>
    <row r="110" spans="1:225" x14ac:dyDescent="0.25">
      <c r="A110" s="18" t="s">
        <v>232</v>
      </c>
      <c r="B110" s="19" t="s">
        <v>233</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row>
    <row r="111" spans="1:225" x14ac:dyDescent="0.25">
      <c r="A111" s="18" t="s">
        <v>234</v>
      </c>
      <c r="B111" s="19" t="s">
        <v>235</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row>
    <row r="112" spans="1:225" x14ac:dyDescent="0.25">
      <c r="A112" s="18" t="s">
        <v>236</v>
      </c>
      <c r="B112" s="19" t="s">
        <v>237</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row>
    <row r="113" spans="1:225" x14ac:dyDescent="0.25">
      <c r="A113" s="18" t="s">
        <v>238</v>
      </c>
      <c r="B113" s="19" t="s">
        <v>239</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row>
    <row r="114" spans="1:225" x14ac:dyDescent="0.25">
      <c r="A114" s="18" t="s">
        <v>240</v>
      </c>
      <c r="B114" s="19" t="s">
        <v>241</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row>
    <row r="115" spans="1:225" x14ac:dyDescent="0.25">
      <c r="A115" s="18" t="s">
        <v>242</v>
      </c>
      <c r="B115" s="19" t="s">
        <v>243</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row>
    <row r="116" spans="1:225" x14ac:dyDescent="0.25">
      <c r="A116" s="18" t="s">
        <v>244</v>
      </c>
      <c r="B116" s="19" t="s">
        <v>245</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row>
    <row r="117" spans="1:225" x14ac:dyDescent="0.25">
      <c r="A117" s="18" t="s">
        <v>246</v>
      </c>
      <c r="B117" s="19" t="s">
        <v>247</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row>
    <row r="118" spans="1:225" x14ac:dyDescent="0.25">
      <c r="A118" s="18" t="s">
        <v>248</v>
      </c>
      <c r="B118" s="19" t="s">
        <v>249</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row>
    <row r="119" spans="1:225" x14ac:dyDescent="0.25">
      <c r="A119" s="18" t="s">
        <v>250</v>
      </c>
      <c r="B119" s="19" t="s">
        <v>251</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row>
    <row r="120" spans="1:225" x14ac:dyDescent="0.25">
      <c r="A120" s="18" t="s">
        <v>252</v>
      </c>
      <c r="B120" s="19" t="s">
        <v>253</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row>
    <row r="121" spans="1:225" x14ac:dyDescent="0.25">
      <c r="A121" s="18" t="s">
        <v>254</v>
      </c>
      <c r="B121" s="19" t="s">
        <v>255</v>
      </c>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row>
    <row r="122" spans="1:225" x14ac:dyDescent="0.25">
      <c r="A122" s="18" t="s">
        <v>256</v>
      </c>
      <c r="B122" s="19" t="s">
        <v>257</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row>
    <row r="123" spans="1:225" x14ac:dyDescent="0.25">
      <c r="A123" s="18" t="s">
        <v>258</v>
      </c>
      <c r="B123" s="19" t="s">
        <v>259</v>
      </c>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row>
    <row r="124" spans="1:225" x14ac:dyDescent="0.25">
      <c r="A124" s="18" t="s">
        <v>260</v>
      </c>
      <c r="B124" s="19" t="s">
        <v>261</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row>
    <row r="125" spans="1:225" x14ac:dyDescent="0.25">
      <c r="A125" s="18" t="s">
        <v>262</v>
      </c>
      <c r="B125" s="19" t="s">
        <v>263</v>
      </c>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row>
    <row r="126" spans="1:225" x14ac:dyDescent="0.25">
      <c r="A126" s="18" t="s">
        <v>264</v>
      </c>
      <c r="B126" s="19" t="s">
        <v>265</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row>
    <row r="127" spans="1:225" x14ac:dyDescent="0.25">
      <c r="A127" s="18" t="s">
        <v>266</v>
      </c>
      <c r="B127" s="19" t="s">
        <v>267</v>
      </c>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row>
    <row r="128" spans="1:225" x14ac:dyDescent="0.25">
      <c r="B128" s="19"/>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row>
    <row r="129" spans="2:225" x14ac:dyDescent="0.25">
      <c r="B129" s="19"/>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row>
    <row r="130" spans="2:225" x14ac:dyDescent="0.25">
      <c r="B130" s="19"/>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row>
    <row r="131" spans="2:225" x14ac:dyDescent="0.25">
      <c r="B131" s="19"/>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row>
    <row r="132" spans="2:225" x14ac:dyDescent="0.25">
      <c r="B132" s="19"/>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row>
    <row r="133" spans="2:225" x14ac:dyDescent="0.25">
      <c r="B133" s="19"/>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row>
    <row r="134" spans="2:225" x14ac:dyDescent="0.25">
      <c r="B134" s="19"/>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row>
    <row r="135" spans="2:225" x14ac:dyDescent="0.25">
      <c r="B135" s="19"/>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row>
    <row r="136" spans="2:225" x14ac:dyDescent="0.25">
      <c r="B136" s="19"/>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row>
    <row r="137" spans="2:225" x14ac:dyDescent="0.25">
      <c r="B137" s="19"/>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row>
    <row r="138" spans="2:225" x14ac:dyDescent="0.25">
      <c r="B138" s="19"/>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row>
    <row r="139" spans="2:225" x14ac:dyDescent="0.25">
      <c r="B139" s="19"/>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row>
    <row r="140" spans="2:225" x14ac:dyDescent="0.25">
      <c r="B140" s="19"/>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row>
    <row r="141" spans="2:225" x14ac:dyDescent="0.25">
      <c r="B141" s="19"/>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row>
    <row r="142" spans="2:225" x14ac:dyDescent="0.25">
      <c r="B142" s="19"/>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row>
    <row r="143" spans="2:225" x14ac:dyDescent="0.25">
      <c r="B143" s="19"/>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row>
    <row r="144" spans="2:225" x14ac:dyDescent="0.25">
      <c r="B144" s="19"/>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row>
    <row r="145" spans="2:225" x14ac:dyDescent="0.25">
      <c r="B145" s="19"/>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row>
    <row r="146" spans="2:225" x14ac:dyDescent="0.25">
      <c r="B146" s="19"/>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row>
    <row r="147" spans="2:225" x14ac:dyDescent="0.25">
      <c r="B147" s="19"/>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row>
    <row r="148" spans="2:225" x14ac:dyDescent="0.25">
      <c r="B148" s="19"/>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row>
    <row r="149" spans="2:225" x14ac:dyDescent="0.25">
      <c r="B149" s="19"/>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row>
    <row r="150" spans="2:225" x14ac:dyDescent="0.25">
      <c r="B150" s="19"/>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row>
    <row r="151" spans="2:225" x14ac:dyDescent="0.25">
      <c r="B151" s="19"/>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row>
    <row r="152" spans="2:225" x14ac:dyDescent="0.25">
      <c r="B152" s="19"/>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row>
    <row r="153" spans="2:225" x14ac:dyDescent="0.25">
      <c r="B153" s="19"/>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row>
    <row r="154" spans="2:225" x14ac:dyDescent="0.25">
      <c r="B154" s="19"/>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row>
    <row r="155" spans="2:225" x14ac:dyDescent="0.25">
      <c r="B155" s="19"/>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row>
    <row r="156" spans="2:225" x14ac:dyDescent="0.25">
      <c r="B156" s="19"/>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row>
    <row r="157" spans="2:225" x14ac:dyDescent="0.25">
      <c r="B157" s="19"/>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row>
    <row r="158" spans="2:225" x14ac:dyDescent="0.25">
      <c r="B158" s="19"/>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row>
    <row r="159" spans="2:225" x14ac:dyDescent="0.25">
      <c r="B159" s="19"/>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row>
    <row r="160" spans="2:225" x14ac:dyDescent="0.25">
      <c r="B160" s="19"/>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row>
    <row r="161" spans="2:225" x14ac:dyDescent="0.25">
      <c r="B161" s="19"/>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row>
    <row r="162" spans="2:225" x14ac:dyDescent="0.25">
      <c r="B162" s="19"/>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row>
    <row r="163" spans="2:225" x14ac:dyDescent="0.25">
      <c r="B163" s="19"/>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row>
    <row r="164" spans="2:225" x14ac:dyDescent="0.25">
      <c r="B164" s="19"/>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row>
    <row r="165" spans="2:225" x14ac:dyDescent="0.25">
      <c r="B165" s="19"/>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row>
    <row r="166" spans="2:225" x14ac:dyDescent="0.25">
      <c r="B166" s="19"/>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row>
    <row r="167" spans="2:225" x14ac:dyDescent="0.25">
      <c r="B167" s="19"/>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row>
    <row r="168" spans="2:225" x14ac:dyDescent="0.25">
      <c r="B168" s="19"/>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row>
    <row r="169" spans="2:225" x14ac:dyDescent="0.25">
      <c r="B169" s="19"/>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row>
    <row r="170" spans="2:225" x14ac:dyDescent="0.25">
      <c r="B170" s="19"/>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row>
    <row r="171" spans="2:225" x14ac:dyDescent="0.25">
      <c r="B171" s="19"/>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row>
    <row r="172" spans="2:225" x14ac:dyDescent="0.25">
      <c r="B172" s="19"/>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row>
    <row r="173" spans="2:225" x14ac:dyDescent="0.25">
      <c r="B173" s="19"/>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row>
    <row r="174" spans="2:225" x14ac:dyDescent="0.25">
      <c r="B174" s="19"/>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row>
    <row r="175" spans="2:225" x14ac:dyDescent="0.25">
      <c r="B175" s="19"/>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row>
    <row r="176" spans="2:225" x14ac:dyDescent="0.25">
      <c r="B176" s="19"/>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row>
    <row r="177" spans="2:225" x14ac:dyDescent="0.25">
      <c r="B177" s="19"/>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row>
    <row r="178" spans="2:225" x14ac:dyDescent="0.25">
      <c r="B178" s="19"/>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row>
    <row r="179" spans="2:225" x14ac:dyDescent="0.25">
      <c r="B179" s="19"/>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row>
    <row r="180" spans="2:225" x14ac:dyDescent="0.25">
      <c r="B180" s="19"/>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row>
    <row r="181" spans="2:225" x14ac:dyDescent="0.25">
      <c r="B181" s="19"/>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row>
    <row r="182" spans="2:225" x14ac:dyDescent="0.25">
      <c r="B182" s="19"/>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row>
    <row r="183" spans="2:225" x14ac:dyDescent="0.25">
      <c r="B183" s="19"/>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row>
    <row r="184" spans="2:225" x14ac:dyDescent="0.25">
      <c r="B184" s="19"/>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row>
    <row r="185" spans="2:225" x14ac:dyDescent="0.25">
      <c r="B185" s="19"/>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row>
    <row r="186" spans="2:225" x14ac:dyDescent="0.25">
      <c r="B186" s="19"/>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row>
    <row r="187" spans="2:225" x14ac:dyDescent="0.25">
      <c r="B187" s="19"/>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row>
    <row r="188" spans="2:225" x14ac:dyDescent="0.25">
      <c r="B188" s="19"/>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row>
    <row r="189" spans="2:225" x14ac:dyDescent="0.25">
      <c r="B189" s="19"/>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row>
    <row r="190" spans="2:225" x14ac:dyDescent="0.25">
      <c r="B190" s="19"/>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row>
    <row r="191" spans="2:225" x14ac:dyDescent="0.25">
      <c r="B191" s="19"/>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row>
    <row r="192" spans="2:225" x14ac:dyDescent="0.25">
      <c r="B192" s="19"/>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row>
    <row r="193" spans="2:225" x14ac:dyDescent="0.25">
      <c r="B193" s="19"/>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row>
    <row r="194" spans="2:225" x14ac:dyDescent="0.25">
      <c r="B194" s="19"/>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row>
    <row r="195" spans="2:225" x14ac:dyDescent="0.25">
      <c r="B195" s="19"/>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row>
    <row r="196" spans="2:225" x14ac:dyDescent="0.25">
      <c r="B196" s="19"/>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row>
    <row r="197" spans="2:225" x14ac:dyDescent="0.25">
      <c r="B197" s="19"/>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row>
    <row r="198" spans="2:225" x14ac:dyDescent="0.25">
      <c r="B198" s="19"/>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row>
    <row r="199" spans="2:225" x14ac:dyDescent="0.25">
      <c r="B199" s="19"/>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row>
    <row r="200" spans="2:225" x14ac:dyDescent="0.25">
      <c r="B200" s="19"/>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row>
    <row r="201" spans="2:225" x14ac:dyDescent="0.25">
      <c r="B201" s="19"/>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row>
    <row r="202" spans="2:225" x14ac:dyDescent="0.25">
      <c r="B202" s="19"/>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row>
    <row r="203" spans="2:225" x14ac:dyDescent="0.25">
      <c r="B203" s="19"/>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row>
    <row r="204" spans="2:225" x14ac:dyDescent="0.25">
      <c r="B204" s="19"/>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row>
    <row r="205" spans="2:225" x14ac:dyDescent="0.25">
      <c r="B205" s="19"/>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row>
    <row r="206" spans="2:225" x14ac:dyDescent="0.25">
      <c r="B206" s="19"/>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row>
    <row r="207" spans="2:225" x14ac:dyDescent="0.25">
      <c r="B207" s="19"/>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row>
    <row r="208" spans="2:225" x14ac:dyDescent="0.25">
      <c r="B208" s="19"/>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row>
    <row r="209" spans="2:225" x14ac:dyDescent="0.25">
      <c r="B209" s="19"/>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row>
    <row r="210" spans="2:225" x14ac:dyDescent="0.25">
      <c r="B210" s="19"/>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row>
    <row r="211" spans="2:225" x14ac:dyDescent="0.25">
      <c r="B211" s="19"/>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row>
    <row r="212" spans="2:225" x14ac:dyDescent="0.25">
      <c r="B212" s="19"/>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row>
    <row r="213" spans="2:225" x14ac:dyDescent="0.25">
      <c r="B213" s="19"/>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c r="GR213" s="19"/>
      <c r="GS213" s="19"/>
      <c r="GT213" s="19"/>
      <c r="GU213" s="19"/>
      <c r="GV213" s="19"/>
      <c r="GW213" s="19"/>
      <c r="GX213" s="19"/>
      <c r="GY213" s="19"/>
      <c r="GZ213" s="19"/>
      <c r="HA213" s="19"/>
      <c r="HB213" s="19"/>
      <c r="HC213" s="19"/>
      <c r="HD213" s="19"/>
      <c r="HE213" s="19"/>
      <c r="HF213" s="19"/>
      <c r="HG213" s="19"/>
      <c r="HH213" s="19"/>
      <c r="HI213" s="19"/>
      <c r="HJ213" s="19"/>
      <c r="HK213" s="19"/>
      <c r="HL213" s="19"/>
      <c r="HM213" s="19"/>
      <c r="HN213" s="19"/>
      <c r="HO213" s="19"/>
      <c r="HP213" s="19"/>
      <c r="HQ213" s="19"/>
    </row>
    <row r="214" spans="2:225" x14ac:dyDescent="0.25">
      <c r="B214" s="19"/>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row>
    <row r="215" spans="2:225" x14ac:dyDescent="0.25">
      <c r="B215" s="19"/>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c r="GR215" s="19"/>
      <c r="GS215" s="19"/>
      <c r="GT215" s="19"/>
      <c r="GU215" s="19"/>
      <c r="GV215" s="19"/>
      <c r="GW215" s="19"/>
      <c r="GX215" s="19"/>
      <c r="GY215" s="19"/>
      <c r="GZ215" s="19"/>
      <c r="HA215" s="19"/>
      <c r="HB215" s="19"/>
      <c r="HC215" s="19"/>
      <c r="HD215" s="19"/>
      <c r="HE215" s="19"/>
      <c r="HF215" s="19"/>
      <c r="HG215" s="19"/>
      <c r="HH215" s="19"/>
      <c r="HI215" s="19"/>
      <c r="HJ215" s="19"/>
      <c r="HK215" s="19"/>
      <c r="HL215" s="19"/>
      <c r="HM215" s="19"/>
      <c r="HN215" s="19"/>
      <c r="HO215" s="19"/>
      <c r="HP215" s="19"/>
      <c r="HQ215" s="19"/>
    </row>
    <row r="216" spans="2:225" x14ac:dyDescent="0.25">
      <c r="B216" s="19"/>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row>
    <row r="217" spans="2:225" x14ac:dyDescent="0.25">
      <c r="B217" s="19"/>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row>
    <row r="218" spans="2:225" x14ac:dyDescent="0.25">
      <c r="B218" s="19"/>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row>
    <row r="219" spans="2:225" x14ac:dyDescent="0.25">
      <c r="B219" s="19"/>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row>
    <row r="220" spans="2:225" x14ac:dyDescent="0.25">
      <c r="B220" s="19"/>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c r="GR220" s="19"/>
      <c r="GS220" s="19"/>
      <c r="GT220" s="19"/>
      <c r="GU220" s="19"/>
      <c r="GV220" s="19"/>
      <c r="GW220" s="19"/>
      <c r="GX220" s="19"/>
      <c r="GY220" s="19"/>
      <c r="GZ220" s="19"/>
      <c r="HA220" s="19"/>
      <c r="HB220" s="19"/>
      <c r="HC220" s="19"/>
      <c r="HD220" s="19"/>
      <c r="HE220" s="19"/>
      <c r="HF220" s="19"/>
      <c r="HG220" s="19"/>
      <c r="HH220" s="19"/>
      <c r="HI220" s="19"/>
      <c r="HJ220" s="19"/>
      <c r="HK220" s="19"/>
      <c r="HL220" s="19"/>
      <c r="HM220" s="19"/>
      <c r="HN220" s="19"/>
      <c r="HO220" s="19"/>
      <c r="HP220" s="19"/>
      <c r="HQ220" s="19"/>
    </row>
    <row r="221" spans="2:225" x14ac:dyDescent="0.25">
      <c r="B221" s="19"/>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c r="GR221" s="19"/>
      <c r="GS221" s="19"/>
      <c r="GT221" s="19"/>
      <c r="GU221" s="19"/>
      <c r="GV221" s="19"/>
      <c r="GW221" s="19"/>
      <c r="GX221" s="19"/>
      <c r="GY221" s="19"/>
      <c r="GZ221" s="19"/>
      <c r="HA221" s="19"/>
      <c r="HB221" s="19"/>
      <c r="HC221" s="19"/>
      <c r="HD221" s="19"/>
      <c r="HE221" s="19"/>
      <c r="HF221" s="19"/>
      <c r="HG221" s="19"/>
      <c r="HH221" s="19"/>
      <c r="HI221" s="19"/>
      <c r="HJ221" s="19"/>
      <c r="HK221" s="19"/>
      <c r="HL221" s="19"/>
      <c r="HM221" s="19"/>
      <c r="HN221" s="19"/>
      <c r="HO221" s="19"/>
      <c r="HP221" s="19"/>
      <c r="HQ221" s="19"/>
    </row>
    <row r="222" spans="2:225" x14ac:dyDescent="0.25">
      <c r="B222" s="19"/>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c r="GR222" s="19"/>
      <c r="GS222" s="19"/>
      <c r="GT222" s="19"/>
      <c r="GU222" s="19"/>
      <c r="GV222" s="19"/>
      <c r="GW222" s="19"/>
      <c r="GX222" s="19"/>
      <c r="GY222" s="19"/>
      <c r="GZ222" s="19"/>
      <c r="HA222" s="19"/>
      <c r="HB222" s="19"/>
      <c r="HC222" s="19"/>
      <c r="HD222" s="19"/>
      <c r="HE222" s="19"/>
      <c r="HF222" s="19"/>
      <c r="HG222" s="19"/>
      <c r="HH222" s="19"/>
      <c r="HI222" s="19"/>
      <c r="HJ222" s="19"/>
      <c r="HK222" s="19"/>
      <c r="HL222" s="19"/>
      <c r="HM222" s="19"/>
      <c r="HN222" s="19"/>
      <c r="HO222" s="19"/>
      <c r="HP222" s="19"/>
      <c r="HQ222" s="19"/>
    </row>
    <row r="223" spans="2:225" x14ac:dyDescent="0.25">
      <c r="B223" s="19"/>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c r="GR223" s="19"/>
      <c r="GS223" s="19"/>
      <c r="GT223" s="19"/>
      <c r="GU223" s="19"/>
      <c r="GV223" s="19"/>
      <c r="GW223" s="19"/>
      <c r="GX223" s="19"/>
      <c r="GY223" s="19"/>
      <c r="GZ223" s="19"/>
      <c r="HA223" s="19"/>
      <c r="HB223" s="19"/>
      <c r="HC223" s="19"/>
      <c r="HD223" s="19"/>
      <c r="HE223" s="19"/>
      <c r="HF223" s="19"/>
      <c r="HG223" s="19"/>
      <c r="HH223" s="19"/>
      <c r="HI223" s="19"/>
      <c r="HJ223" s="19"/>
      <c r="HK223" s="19"/>
      <c r="HL223" s="19"/>
      <c r="HM223" s="19"/>
      <c r="HN223" s="19"/>
      <c r="HO223" s="19"/>
      <c r="HP223" s="19"/>
      <c r="HQ223" s="19"/>
    </row>
    <row r="224" spans="2:225" x14ac:dyDescent="0.25">
      <c r="B224" s="19"/>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c r="GR224" s="19"/>
      <c r="GS224" s="19"/>
      <c r="GT224" s="19"/>
      <c r="GU224" s="19"/>
      <c r="GV224" s="19"/>
      <c r="GW224" s="19"/>
      <c r="GX224" s="19"/>
      <c r="GY224" s="19"/>
      <c r="GZ224" s="19"/>
      <c r="HA224" s="19"/>
      <c r="HB224" s="19"/>
      <c r="HC224" s="19"/>
      <c r="HD224" s="19"/>
      <c r="HE224" s="19"/>
      <c r="HF224" s="19"/>
      <c r="HG224" s="19"/>
      <c r="HH224" s="19"/>
      <c r="HI224" s="19"/>
      <c r="HJ224" s="19"/>
      <c r="HK224" s="19"/>
      <c r="HL224" s="19"/>
      <c r="HM224" s="19"/>
      <c r="HN224" s="19"/>
      <c r="HO224" s="19"/>
      <c r="HP224" s="19"/>
      <c r="HQ224" s="19"/>
    </row>
    <row r="225" spans="2:225" x14ac:dyDescent="0.25">
      <c r="B225" s="19"/>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c r="GR225" s="19"/>
      <c r="GS225" s="19"/>
      <c r="GT225" s="19"/>
      <c r="GU225" s="19"/>
      <c r="GV225" s="19"/>
      <c r="GW225" s="19"/>
      <c r="GX225" s="19"/>
      <c r="GY225" s="19"/>
      <c r="GZ225" s="19"/>
      <c r="HA225" s="19"/>
      <c r="HB225" s="19"/>
      <c r="HC225" s="19"/>
      <c r="HD225" s="19"/>
      <c r="HE225" s="19"/>
      <c r="HF225" s="19"/>
      <c r="HG225" s="19"/>
      <c r="HH225" s="19"/>
      <c r="HI225" s="19"/>
      <c r="HJ225" s="19"/>
      <c r="HK225" s="19"/>
      <c r="HL225" s="19"/>
      <c r="HM225" s="19"/>
      <c r="HN225" s="19"/>
      <c r="HO225" s="19"/>
      <c r="HP225" s="19"/>
      <c r="HQ225" s="19"/>
    </row>
    <row r="226" spans="2:225" x14ac:dyDescent="0.25">
      <c r="B226" s="19"/>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row>
    <row r="227" spans="2:225" x14ac:dyDescent="0.25">
      <c r="B227" s="19"/>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c r="GR227" s="19"/>
      <c r="GS227" s="19"/>
      <c r="GT227" s="19"/>
      <c r="GU227" s="19"/>
      <c r="GV227" s="19"/>
      <c r="GW227" s="19"/>
      <c r="GX227" s="19"/>
      <c r="GY227" s="19"/>
      <c r="GZ227" s="19"/>
      <c r="HA227" s="19"/>
      <c r="HB227" s="19"/>
      <c r="HC227" s="19"/>
      <c r="HD227" s="19"/>
      <c r="HE227" s="19"/>
      <c r="HF227" s="19"/>
      <c r="HG227" s="19"/>
      <c r="HH227" s="19"/>
      <c r="HI227" s="19"/>
      <c r="HJ227" s="19"/>
      <c r="HK227" s="19"/>
      <c r="HL227" s="19"/>
      <c r="HM227" s="19"/>
      <c r="HN227" s="19"/>
      <c r="HO227" s="19"/>
      <c r="HP227" s="19"/>
      <c r="HQ227" s="19"/>
    </row>
    <row r="228" spans="2:225" x14ac:dyDescent="0.25">
      <c r="B228" s="19"/>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c r="GR228" s="19"/>
      <c r="GS228" s="19"/>
      <c r="GT228" s="19"/>
      <c r="GU228" s="19"/>
      <c r="GV228" s="19"/>
      <c r="GW228" s="19"/>
      <c r="GX228" s="19"/>
      <c r="GY228" s="19"/>
      <c r="GZ228" s="19"/>
      <c r="HA228" s="19"/>
      <c r="HB228" s="19"/>
      <c r="HC228" s="19"/>
      <c r="HD228" s="19"/>
      <c r="HE228" s="19"/>
      <c r="HF228" s="19"/>
      <c r="HG228" s="19"/>
      <c r="HH228" s="19"/>
      <c r="HI228" s="19"/>
      <c r="HJ228" s="19"/>
      <c r="HK228" s="19"/>
      <c r="HL228" s="19"/>
      <c r="HM228" s="19"/>
      <c r="HN228" s="19"/>
      <c r="HO228" s="19"/>
      <c r="HP228" s="19"/>
      <c r="HQ228" s="19"/>
    </row>
    <row r="229" spans="2:225" x14ac:dyDescent="0.25">
      <c r="B229" s="19"/>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row>
    <row r="230" spans="2:225" x14ac:dyDescent="0.25">
      <c r="B230" s="19"/>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row>
    <row r="231" spans="2:225" x14ac:dyDescent="0.25">
      <c r="B231" s="19"/>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c r="GR231" s="19"/>
      <c r="GS231" s="19"/>
      <c r="GT231" s="19"/>
      <c r="GU231" s="19"/>
      <c r="GV231" s="19"/>
      <c r="GW231" s="19"/>
      <c r="GX231" s="19"/>
      <c r="GY231" s="19"/>
      <c r="GZ231" s="19"/>
      <c r="HA231" s="19"/>
      <c r="HB231" s="19"/>
      <c r="HC231" s="19"/>
      <c r="HD231" s="19"/>
      <c r="HE231" s="19"/>
      <c r="HF231" s="19"/>
      <c r="HG231" s="19"/>
      <c r="HH231" s="19"/>
      <c r="HI231" s="19"/>
      <c r="HJ231" s="19"/>
      <c r="HK231" s="19"/>
      <c r="HL231" s="19"/>
      <c r="HM231" s="19"/>
      <c r="HN231" s="19"/>
      <c r="HO231" s="19"/>
      <c r="HP231" s="19"/>
      <c r="HQ231" s="19"/>
    </row>
    <row r="232" spans="2:225" x14ac:dyDescent="0.25">
      <c r="B232" s="19"/>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row>
    <row r="233" spans="2:225" x14ac:dyDescent="0.25">
      <c r="B233" s="19"/>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row>
    <row r="234" spans="2:225" x14ac:dyDescent="0.25">
      <c r="B234" s="19"/>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c r="GR234" s="19"/>
      <c r="GS234" s="19"/>
      <c r="GT234" s="19"/>
      <c r="GU234" s="19"/>
      <c r="GV234" s="19"/>
      <c r="GW234" s="19"/>
      <c r="GX234" s="19"/>
      <c r="GY234" s="19"/>
      <c r="GZ234" s="19"/>
      <c r="HA234" s="19"/>
      <c r="HB234" s="19"/>
      <c r="HC234" s="19"/>
      <c r="HD234" s="19"/>
      <c r="HE234" s="19"/>
      <c r="HF234" s="19"/>
      <c r="HG234" s="19"/>
      <c r="HH234" s="19"/>
      <c r="HI234" s="19"/>
      <c r="HJ234" s="19"/>
      <c r="HK234" s="19"/>
      <c r="HL234" s="19"/>
      <c r="HM234" s="19"/>
      <c r="HN234" s="19"/>
      <c r="HO234" s="19"/>
      <c r="HP234" s="19"/>
      <c r="HQ234" s="19"/>
    </row>
    <row r="235" spans="2:225" x14ac:dyDescent="0.25">
      <c r="B235" s="19"/>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c r="GR235" s="19"/>
      <c r="GS235" s="19"/>
      <c r="GT235" s="19"/>
      <c r="GU235" s="19"/>
      <c r="GV235" s="19"/>
      <c r="GW235" s="19"/>
      <c r="GX235" s="19"/>
      <c r="GY235" s="19"/>
      <c r="GZ235" s="19"/>
      <c r="HA235" s="19"/>
      <c r="HB235" s="19"/>
      <c r="HC235" s="19"/>
      <c r="HD235" s="19"/>
      <c r="HE235" s="19"/>
      <c r="HF235" s="19"/>
      <c r="HG235" s="19"/>
      <c r="HH235" s="19"/>
      <c r="HI235" s="19"/>
      <c r="HJ235" s="19"/>
      <c r="HK235" s="19"/>
      <c r="HL235" s="19"/>
      <c r="HM235" s="19"/>
      <c r="HN235" s="19"/>
      <c r="HO235" s="19"/>
      <c r="HP235" s="19"/>
      <c r="HQ235" s="19"/>
    </row>
    <row r="236" spans="2:225" x14ac:dyDescent="0.25">
      <c r="B236" s="19"/>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c r="GR236" s="19"/>
      <c r="GS236" s="19"/>
      <c r="GT236" s="19"/>
      <c r="GU236" s="19"/>
      <c r="GV236" s="19"/>
      <c r="GW236" s="19"/>
      <c r="GX236" s="19"/>
      <c r="GY236" s="19"/>
      <c r="GZ236" s="19"/>
      <c r="HA236" s="19"/>
      <c r="HB236" s="19"/>
      <c r="HC236" s="19"/>
      <c r="HD236" s="19"/>
      <c r="HE236" s="19"/>
      <c r="HF236" s="19"/>
      <c r="HG236" s="19"/>
      <c r="HH236" s="19"/>
      <c r="HI236" s="19"/>
      <c r="HJ236" s="19"/>
      <c r="HK236" s="19"/>
      <c r="HL236" s="19"/>
      <c r="HM236" s="19"/>
      <c r="HN236" s="19"/>
      <c r="HO236" s="19"/>
      <c r="HP236" s="19"/>
      <c r="HQ236" s="19"/>
    </row>
    <row r="237" spans="2:225" x14ac:dyDescent="0.25">
      <c r="B237" s="19"/>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c r="GR237" s="19"/>
      <c r="GS237" s="19"/>
      <c r="GT237" s="19"/>
      <c r="GU237" s="19"/>
      <c r="GV237" s="19"/>
      <c r="GW237" s="19"/>
      <c r="GX237" s="19"/>
      <c r="GY237" s="19"/>
      <c r="GZ237" s="19"/>
      <c r="HA237" s="19"/>
      <c r="HB237" s="19"/>
      <c r="HC237" s="19"/>
      <c r="HD237" s="19"/>
      <c r="HE237" s="19"/>
      <c r="HF237" s="19"/>
      <c r="HG237" s="19"/>
      <c r="HH237" s="19"/>
      <c r="HI237" s="19"/>
      <c r="HJ237" s="19"/>
      <c r="HK237" s="19"/>
      <c r="HL237" s="19"/>
      <c r="HM237" s="19"/>
      <c r="HN237" s="19"/>
      <c r="HO237" s="19"/>
      <c r="HP237" s="19"/>
      <c r="HQ237" s="19"/>
    </row>
    <row r="238" spans="2:225" x14ac:dyDescent="0.25">
      <c r="B238" s="19"/>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c r="GR238" s="19"/>
      <c r="GS238" s="19"/>
      <c r="GT238" s="19"/>
      <c r="GU238" s="19"/>
      <c r="GV238" s="19"/>
      <c r="GW238" s="19"/>
      <c r="GX238" s="19"/>
      <c r="GY238" s="19"/>
      <c r="GZ238" s="19"/>
      <c r="HA238" s="19"/>
      <c r="HB238" s="19"/>
      <c r="HC238" s="19"/>
      <c r="HD238" s="19"/>
      <c r="HE238" s="19"/>
      <c r="HF238" s="19"/>
      <c r="HG238" s="19"/>
      <c r="HH238" s="19"/>
      <c r="HI238" s="19"/>
      <c r="HJ238" s="19"/>
      <c r="HK238" s="19"/>
      <c r="HL238" s="19"/>
      <c r="HM238" s="19"/>
      <c r="HN238" s="19"/>
      <c r="HO238" s="19"/>
      <c r="HP238" s="19"/>
      <c r="HQ238" s="19"/>
    </row>
    <row r="239" spans="2:225" x14ac:dyDescent="0.25">
      <c r="B239" s="19"/>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c r="GR239" s="19"/>
      <c r="GS239" s="19"/>
      <c r="GT239" s="19"/>
      <c r="GU239" s="19"/>
      <c r="GV239" s="19"/>
      <c r="GW239" s="19"/>
      <c r="GX239" s="19"/>
      <c r="GY239" s="19"/>
      <c r="GZ239" s="19"/>
      <c r="HA239" s="19"/>
      <c r="HB239" s="19"/>
      <c r="HC239" s="19"/>
      <c r="HD239" s="19"/>
      <c r="HE239" s="19"/>
      <c r="HF239" s="19"/>
      <c r="HG239" s="19"/>
      <c r="HH239" s="19"/>
      <c r="HI239" s="19"/>
      <c r="HJ239" s="19"/>
      <c r="HK239" s="19"/>
      <c r="HL239" s="19"/>
      <c r="HM239" s="19"/>
      <c r="HN239" s="19"/>
      <c r="HO239" s="19"/>
      <c r="HP239" s="19"/>
      <c r="HQ239" s="19"/>
    </row>
    <row r="240" spans="2:225" x14ac:dyDescent="0.25">
      <c r="B240" s="19"/>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c r="GR240" s="19"/>
      <c r="GS240" s="19"/>
      <c r="GT240" s="19"/>
      <c r="GU240" s="19"/>
      <c r="GV240" s="19"/>
      <c r="GW240" s="19"/>
      <c r="GX240" s="19"/>
      <c r="GY240" s="19"/>
      <c r="GZ240" s="19"/>
      <c r="HA240" s="19"/>
      <c r="HB240" s="19"/>
      <c r="HC240" s="19"/>
      <c r="HD240" s="19"/>
      <c r="HE240" s="19"/>
      <c r="HF240" s="19"/>
      <c r="HG240" s="19"/>
      <c r="HH240" s="19"/>
      <c r="HI240" s="19"/>
      <c r="HJ240" s="19"/>
      <c r="HK240" s="19"/>
      <c r="HL240" s="19"/>
      <c r="HM240" s="19"/>
      <c r="HN240" s="19"/>
      <c r="HO240" s="19"/>
      <c r="HP240" s="19"/>
      <c r="HQ240" s="19"/>
    </row>
    <row r="241" spans="2:225" x14ac:dyDescent="0.25">
      <c r="B241" s="19"/>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c r="GR241" s="19"/>
      <c r="GS241" s="19"/>
      <c r="GT241" s="19"/>
      <c r="GU241" s="19"/>
      <c r="GV241" s="19"/>
      <c r="GW241" s="19"/>
      <c r="GX241" s="19"/>
      <c r="GY241" s="19"/>
      <c r="GZ241" s="19"/>
      <c r="HA241" s="19"/>
      <c r="HB241" s="19"/>
      <c r="HC241" s="19"/>
      <c r="HD241" s="19"/>
      <c r="HE241" s="19"/>
      <c r="HF241" s="19"/>
      <c r="HG241" s="19"/>
      <c r="HH241" s="19"/>
      <c r="HI241" s="19"/>
      <c r="HJ241" s="19"/>
      <c r="HK241" s="19"/>
      <c r="HL241" s="19"/>
      <c r="HM241" s="19"/>
      <c r="HN241" s="19"/>
      <c r="HO241" s="19"/>
      <c r="HP241" s="19"/>
      <c r="HQ241" s="19"/>
    </row>
    <row r="242" spans="2:225" x14ac:dyDescent="0.25">
      <c r="B242" s="19"/>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c r="GR242" s="19"/>
      <c r="GS242" s="19"/>
      <c r="GT242" s="19"/>
      <c r="GU242" s="19"/>
      <c r="GV242" s="19"/>
      <c r="GW242" s="19"/>
      <c r="GX242" s="19"/>
      <c r="GY242" s="19"/>
      <c r="GZ242" s="19"/>
      <c r="HA242" s="19"/>
      <c r="HB242" s="19"/>
      <c r="HC242" s="19"/>
      <c r="HD242" s="19"/>
      <c r="HE242" s="19"/>
      <c r="HF242" s="19"/>
      <c r="HG242" s="19"/>
      <c r="HH242" s="19"/>
      <c r="HI242" s="19"/>
      <c r="HJ242" s="19"/>
      <c r="HK242" s="19"/>
      <c r="HL242" s="19"/>
      <c r="HM242" s="19"/>
      <c r="HN242" s="19"/>
      <c r="HO242" s="19"/>
      <c r="HP242" s="19"/>
      <c r="HQ242" s="19"/>
    </row>
    <row r="243" spans="2:225" x14ac:dyDescent="0.25">
      <c r="B243" s="19"/>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c r="GR243" s="19"/>
      <c r="GS243" s="19"/>
      <c r="GT243" s="19"/>
      <c r="GU243" s="19"/>
      <c r="GV243" s="19"/>
      <c r="GW243" s="19"/>
      <c r="GX243" s="19"/>
      <c r="GY243" s="19"/>
      <c r="GZ243" s="19"/>
      <c r="HA243" s="19"/>
      <c r="HB243" s="19"/>
      <c r="HC243" s="19"/>
      <c r="HD243" s="19"/>
      <c r="HE243" s="19"/>
      <c r="HF243" s="19"/>
      <c r="HG243" s="19"/>
      <c r="HH243" s="19"/>
      <c r="HI243" s="19"/>
      <c r="HJ243" s="19"/>
      <c r="HK243" s="19"/>
      <c r="HL243" s="19"/>
      <c r="HM243" s="19"/>
      <c r="HN243" s="19"/>
      <c r="HO243" s="19"/>
      <c r="HP243" s="19"/>
      <c r="HQ243" s="19"/>
    </row>
    <row r="244" spans="2:225" x14ac:dyDescent="0.25">
      <c r="B244" s="19"/>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c r="GV244" s="19"/>
      <c r="GW244" s="19"/>
      <c r="GX244" s="19"/>
      <c r="GY244" s="19"/>
      <c r="GZ244" s="19"/>
      <c r="HA244" s="19"/>
      <c r="HB244" s="19"/>
      <c r="HC244" s="19"/>
      <c r="HD244" s="19"/>
      <c r="HE244" s="19"/>
      <c r="HF244" s="19"/>
      <c r="HG244" s="19"/>
      <c r="HH244" s="19"/>
      <c r="HI244" s="19"/>
      <c r="HJ244" s="19"/>
      <c r="HK244" s="19"/>
      <c r="HL244" s="19"/>
      <c r="HM244" s="19"/>
      <c r="HN244" s="19"/>
      <c r="HO244" s="19"/>
      <c r="HP244" s="19"/>
      <c r="HQ244" s="19"/>
    </row>
    <row r="245" spans="2:225" x14ac:dyDescent="0.25">
      <c r="B245" s="19"/>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c r="GR245" s="19"/>
      <c r="GS245" s="19"/>
      <c r="GT245" s="19"/>
      <c r="GU245" s="19"/>
      <c r="GV245" s="19"/>
      <c r="GW245" s="19"/>
      <c r="GX245" s="19"/>
      <c r="GY245" s="19"/>
      <c r="GZ245" s="19"/>
      <c r="HA245" s="19"/>
      <c r="HB245" s="19"/>
      <c r="HC245" s="19"/>
      <c r="HD245" s="19"/>
      <c r="HE245" s="19"/>
      <c r="HF245" s="19"/>
      <c r="HG245" s="19"/>
      <c r="HH245" s="19"/>
      <c r="HI245" s="19"/>
      <c r="HJ245" s="19"/>
      <c r="HK245" s="19"/>
      <c r="HL245" s="19"/>
      <c r="HM245" s="19"/>
      <c r="HN245" s="19"/>
      <c r="HO245" s="19"/>
      <c r="HP245" s="19"/>
      <c r="HQ245" s="19"/>
    </row>
    <row r="246" spans="2:225" x14ac:dyDescent="0.25">
      <c r="B246" s="19"/>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c r="GR246" s="19"/>
      <c r="GS246" s="19"/>
      <c r="GT246" s="19"/>
      <c r="GU246" s="19"/>
      <c r="GV246" s="19"/>
      <c r="GW246" s="19"/>
      <c r="GX246" s="19"/>
      <c r="GY246" s="19"/>
      <c r="GZ246" s="19"/>
      <c r="HA246" s="19"/>
      <c r="HB246" s="19"/>
      <c r="HC246" s="19"/>
      <c r="HD246" s="19"/>
      <c r="HE246" s="19"/>
      <c r="HF246" s="19"/>
      <c r="HG246" s="19"/>
      <c r="HH246" s="19"/>
      <c r="HI246" s="19"/>
      <c r="HJ246" s="19"/>
      <c r="HK246" s="19"/>
      <c r="HL246" s="19"/>
      <c r="HM246" s="19"/>
      <c r="HN246" s="19"/>
      <c r="HO246" s="19"/>
      <c r="HP246" s="19"/>
      <c r="HQ246" s="19"/>
    </row>
    <row r="247" spans="2:225" x14ac:dyDescent="0.25">
      <c r="B247" s="19"/>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c r="GR247" s="19"/>
      <c r="GS247" s="19"/>
      <c r="GT247" s="19"/>
      <c r="GU247" s="19"/>
      <c r="GV247" s="19"/>
      <c r="GW247" s="19"/>
      <c r="GX247" s="19"/>
      <c r="GY247" s="19"/>
      <c r="GZ247" s="19"/>
      <c r="HA247" s="19"/>
      <c r="HB247" s="19"/>
      <c r="HC247" s="19"/>
      <c r="HD247" s="19"/>
      <c r="HE247" s="19"/>
      <c r="HF247" s="19"/>
      <c r="HG247" s="19"/>
      <c r="HH247" s="19"/>
      <c r="HI247" s="19"/>
      <c r="HJ247" s="19"/>
      <c r="HK247" s="19"/>
      <c r="HL247" s="19"/>
      <c r="HM247" s="19"/>
      <c r="HN247" s="19"/>
      <c r="HO247" s="19"/>
      <c r="HP247" s="19"/>
      <c r="HQ247" s="19"/>
    </row>
    <row r="248" spans="2:225" x14ac:dyDescent="0.25">
      <c r="B248" s="19"/>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c r="GR248" s="19"/>
      <c r="GS248" s="19"/>
      <c r="GT248" s="19"/>
      <c r="GU248" s="19"/>
      <c r="GV248" s="19"/>
      <c r="GW248" s="19"/>
      <c r="GX248" s="19"/>
      <c r="GY248" s="19"/>
      <c r="GZ248" s="19"/>
      <c r="HA248" s="19"/>
      <c r="HB248" s="19"/>
      <c r="HC248" s="19"/>
      <c r="HD248" s="19"/>
      <c r="HE248" s="19"/>
      <c r="HF248" s="19"/>
      <c r="HG248" s="19"/>
      <c r="HH248" s="19"/>
      <c r="HI248" s="19"/>
      <c r="HJ248" s="19"/>
      <c r="HK248" s="19"/>
      <c r="HL248" s="19"/>
      <c r="HM248" s="19"/>
      <c r="HN248" s="19"/>
      <c r="HO248" s="19"/>
      <c r="HP248" s="19"/>
      <c r="HQ248" s="19"/>
    </row>
    <row r="249" spans="2:225" x14ac:dyDescent="0.25">
      <c r="B249" s="19"/>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c r="GR249" s="19"/>
      <c r="GS249" s="19"/>
      <c r="GT249" s="19"/>
      <c r="GU249" s="19"/>
      <c r="GV249" s="19"/>
      <c r="GW249" s="19"/>
      <c r="GX249" s="19"/>
      <c r="GY249" s="19"/>
      <c r="GZ249" s="19"/>
      <c r="HA249" s="19"/>
      <c r="HB249" s="19"/>
      <c r="HC249" s="19"/>
      <c r="HD249" s="19"/>
      <c r="HE249" s="19"/>
      <c r="HF249" s="19"/>
      <c r="HG249" s="19"/>
      <c r="HH249" s="19"/>
      <c r="HI249" s="19"/>
      <c r="HJ249" s="19"/>
      <c r="HK249" s="19"/>
      <c r="HL249" s="19"/>
      <c r="HM249" s="19"/>
      <c r="HN249" s="19"/>
      <c r="HO249" s="19"/>
      <c r="HP249" s="19"/>
      <c r="HQ249" s="19"/>
    </row>
    <row r="250" spans="2:225" x14ac:dyDescent="0.25">
      <c r="B250" s="19"/>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c r="GR250" s="19"/>
      <c r="GS250" s="19"/>
      <c r="GT250" s="19"/>
      <c r="GU250" s="19"/>
      <c r="GV250" s="19"/>
      <c r="GW250" s="19"/>
      <c r="GX250" s="19"/>
      <c r="GY250" s="19"/>
      <c r="GZ250" s="19"/>
      <c r="HA250" s="19"/>
      <c r="HB250" s="19"/>
      <c r="HC250" s="19"/>
      <c r="HD250" s="19"/>
      <c r="HE250" s="19"/>
      <c r="HF250" s="19"/>
      <c r="HG250" s="19"/>
      <c r="HH250" s="19"/>
      <c r="HI250" s="19"/>
      <c r="HJ250" s="19"/>
      <c r="HK250" s="19"/>
      <c r="HL250" s="19"/>
      <c r="HM250" s="19"/>
      <c r="HN250" s="19"/>
      <c r="HO250" s="19"/>
      <c r="HP250" s="19"/>
      <c r="HQ250" s="19"/>
    </row>
    <row r="251" spans="2:225" x14ac:dyDescent="0.25">
      <c r="B251" s="19"/>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row>
    <row r="252" spans="2:225" x14ac:dyDescent="0.25">
      <c r="B252" s="19"/>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row>
    <row r="253" spans="2:225" x14ac:dyDescent="0.25">
      <c r="B253" s="19"/>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c r="GR253" s="19"/>
      <c r="GS253" s="19"/>
      <c r="GT253" s="19"/>
      <c r="GU253" s="19"/>
      <c r="GV253" s="19"/>
      <c r="GW253" s="19"/>
      <c r="GX253" s="19"/>
      <c r="GY253" s="19"/>
      <c r="GZ253" s="19"/>
      <c r="HA253" s="19"/>
      <c r="HB253" s="19"/>
      <c r="HC253" s="19"/>
      <c r="HD253" s="19"/>
      <c r="HE253" s="19"/>
      <c r="HF253" s="19"/>
      <c r="HG253" s="19"/>
      <c r="HH253" s="19"/>
      <c r="HI253" s="19"/>
      <c r="HJ253" s="19"/>
      <c r="HK253" s="19"/>
      <c r="HL253" s="19"/>
      <c r="HM253" s="19"/>
      <c r="HN253" s="19"/>
      <c r="HO253" s="19"/>
      <c r="HP253" s="19"/>
      <c r="HQ253" s="19"/>
    </row>
    <row r="254" spans="2:225" x14ac:dyDescent="0.25">
      <c r="B254" s="19"/>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row>
    <row r="255" spans="2:225" x14ac:dyDescent="0.25">
      <c r="B255" s="19"/>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row>
    <row r="256" spans="2:225" x14ac:dyDescent="0.25">
      <c r="B256" s="19"/>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c r="GR256" s="19"/>
      <c r="GS256" s="19"/>
      <c r="GT256" s="19"/>
      <c r="GU256" s="19"/>
      <c r="GV256" s="19"/>
      <c r="GW256" s="19"/>
      <c r="GX256" s="19"/>
      <c r="GY256" s="19"/>
      <c r="GZ256" s="19"/>
      <c r="HA256" s="19"/>
      <c r="HB256" s="19"/>
      <c r="HC256" s="19"/>
      <c r="HD256" s="19"/>
      <c r="HE256" s="19"/>
      <c r="HF256" s="19"/>
      <c r="HG256" s="19"/>
      <c r="HH256" s="19"/>
      <c r="HI256" s="19"/>
      <c r="HJ256" s="19"/>
      <c r="HK256" s="19"/>
      <c r="HL256" s="19"/>
      <c r="HM256" s="19"/>
      <c r="HN256" s="19"/>
      <c r="HO256" s="19"/>
      <c r="HP256" s="19"/>
      <c r="HQ256" s="19"/>
    </row>
    <row r="257" spans="2:225" x14ac:dyDescent="0.25">
      <c r="B257" s="19"/>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c r="GR257" s="19"/>
      <c r="GS257" s="19"/>
      <c r="GT257" s="19"/>
      <c r="GU257" s="19"/>
      <c r="GV257" s="19"/>
      <c r="GW257" s="19"/>
      <c r="GX257" s="19"/>
      <c r="GY257" s="19"/>
      <c r="GZ257" s="19"/>
      <c r="HA257" s="19"/>
      <c r="HB257" s="19"/>
      <c r="HC257" s="19"/>
      <c r="HD257" s="19"/>
      <c r="HE257" s="19"/>
      <c r="HF257" s="19"/>
      <c r="HG257" s="19"/>
      <c r="HH257" s="19"/>
      <c r="HI257" s="19"/>
      <c r="HJ257" s="19"/>
      <c r="HK257" s="19"/>
      <c r="HL257" s="19"/>
      <c r="HM257" s="19"/>
      <c r="HN257" s="19"/>
      <c r="HO257" s="19"/>
      <c r="HP257" s="19"/>
      <c r="HQ257" s="19"/>
    </row>
    <row r="258" spans="2:225" x14ac:dyDescent="0.25">
      <c r="B258" s="19"/>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c r="GR258" s="19"/>
      <c r="GS258" s="19"/>
      <c r="GT258" s="19"/>
      <c r="GU258" s="19"/>
      <c r="GV258" s="19"/>
      <c r="GW258" s="19"/>
      <c r="GX258" s="19"/>
      <c r="GY258" s="19"/>
      <c r="GZ258" s="19"/>
      <c r="HA258" s="19"/>
      <c r="HB258" s="19"/>
      <c r="HC258" s="19"/>
      <c r="HD258" s="19"/>
      <c r="HE258" s="19"/>
      <c r="HF258" s="19"/>
      <c r="HG258" s="19"/>
      <c r="HH258" s="19"/>
      <c r="HI258" s="19"/>
      <c r="HJ258" s="19"/>
      <c r="HK258" s="19"/>
      <c r="HL258" s="19"/>
      <c r="HM258" s="19"/>
      <c r="HN258" s="19"/>
      <c r="HO258" s="19"/>
      <c r="HP258" s="19"/>
      <c r="HQ258" s="19"/>
    </row>
    <row r="259" spans="2:225" x14ac:dyDescent="0.25">
      <c r="B259" s="19"/>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row>
    <row r="260" spans="2:225" x14ac:dyDescent="0.25">
      <c r="B260" s="19"/>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c r="GR260" s="19"/>
      <c r="GS260" s="19"/>
      <c r="GT260" s="19"/>
      <c r="GU260" s="19"/>
      <c r="GV260" s="19"/>
      <c r="GW260" s="19"/>
      <c r="GX260" s="19"/>
      <c r="GY260" s="19"/>
      <c r="GZ260" s="19"/>
      <c r="HA260" s="19"/>
      <c r="HB260" s="19"/>
      <c r="HC260" s="19"/>
      <c r="HD260" s="19"/>
      <c r="HE260" s="19"/>
      <c r="HF260" s="19"/>
      <c r="HG260" s="19"/>
      <c r="HH260" s="19"/>
      <c r="HI260" s="19"/>
      <c r="HJ260" s="19"/>
      <c r="HK260" s="19"/>
      <c r="HL260" s="19"/>
      <c r="HM260" s="19"/>
      <c r="HN260" s="19"/>
      <c r="HO260" s="19"/>
      <c r="HP260" s="19"/>
      <c r="HQ260" s="19"/>
    </row>
    <row r="261" spans="2:225" x14ac:dyDescent="0.25">
      <c r="B261" s="19"/>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c r="GR261" s="19"/>
      <c r="GS261" s="19"/>
      <c r="GT261" s="19"/>
      <c r="GU261" s="19"/>
      <c r="GV261" s="19"/>
      <c r="GW261" s="19"/>
      <c r="GX261" s="19"/>
      <c r="GY261" s="19"/>
      <c r="GZ261" s="19"/>
      <c r="HA261" s="19"/>
      <c r="HB261" s="19"/>
      <c r="HC261" s="19"/>
      <c r="HD261" s="19"/>
      <c r="HE261" s="19"/>
      <c r="HF261" s="19"/>
      <c r="HG261" s="19"/>
      <c r="HH261" s="19"/>
      <c r="HI261" s="19"/>
      <c r="HJ261" s="19"/>
      <c r="HK261" s="19"/>
      <c r="HL261" s="19"/>
      <c r="HM261" s="19"/>
      <c r="HN261" s="19"/>
      <c r="HO261" s="19"/>
      <c r="HP261" s="19"/>
      <c r="HQ261" s="19"/>
    </row>
    <row r="262" spans="2:225" x14ac:dyDescent="0.25">
      <c r="B262" s="19"/>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c r="GR262" s="19"/>
      <c r="GS262" s="19"/>
      <c r="GT262" s="19"/>
      <c r="GU262" s="19"/>
      <c r="GV262" s="19"/>
      <c r="GW262" s="19"/>
      <c r="GX262" s="19"/>
      <c r="GY262" s="19"/>
      <c r="GZ262" s="19"/>
      <c r="HA262" s="19"/>
      <c r="HB262" s="19"/>
      <c r="HC262" s="19"/>
      <c r="HD262" s="19"/>
      <c r="HE262" s="19"/>
      <c r="HF262" s="19"/>
      <c r="HG262" s="19"/>
      <c r="HH262" s="19"/>
      <c r="HI262" s="19"/>
      <c r="HJ262" s="19"/>
      <c r="HK262" s="19"/>
      <c r="HL262" s="19"/>
      <c r="HM262" s="19"/>
      <c r="HN262" s="19"/>
      <c r="HO262" s="19"/>
      <c r="HP262" s="19"/>
      <c r="HQ262" s="19"/>
    </row>
    <row r="263" spans="2:225" x14ac:dyDescent="0.25">
      <c r="B263" s="19"/>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c r="GR263" s="19"/>
      <c r="GS263" s="19"/>
      <c r="GT263" s="19"/>
      <c r="GU263" s="19"/>
      <c r="GV263" s="19"/>
      <c r="GW263" s="19"/>
      <c r="GX263" s="19"/>
      <c r="GY263" s="19"/>
      <c r="GZ263" s="19"/>
      <c r="HA263" s="19"/>
      <c r="HB263" s="19"/>
      <c r="HC263" s="19"/>
      <c r="HD263" s="19"/>
      <c r="HE263" s="19"/>
      <c r="HF263" s="19"/>
      <c r="HG263" s="19"/>
      <c r="HH263" s="19"/>
      <c r="HI263" s="19"/>
      <c r="HJ263" s="19"/>
      <c r="HK263" s="19"/>
      <c r="HL263" s="19"/>
      <c r="HM263" s="19"/>
      <c r="HN263" s="19"/>
      <c r="HO263" s="19"/>
      <c r="HP263" s="19"/>
      <c r="HQ263" s="19"/>
    </row>
    <row r="264" spans="2:225" x14ac:dyDescent="0.25">
      <c r="B264" s="19"/>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c r="GR264" s="19"/>
      <c r="GS264" s="19"/>
      <c r="GT264" s="19"/>
      <c r="GU264" s="19"/>
      <c r="GV264" s="19"/>
      <c r="GW264" s="19"/>
      <c r="GX264" s="19"/>
      <c r="GY264" s="19"/>
      <c r="GZ264" s="19"/>
      <c r="HA264" s="19"/>
      <c r="HB264" s="19"/>
      <c r="HC264" s="19"/>
      <c r="HD264" s="19"/>
      <c r="HE264" s="19"/>
      <c r="HF264" s="19"/>
      <c r="HG264" s="19"/>
      <c r="HH264" s="19"/>
      <c r="HI264" s="19"/>
      <c r="HJ264" s="19"/>
      <c r="HK264" s="19"/>
      <c r="HL264" s="19"/>
      <c r="HM264" s="19"/>
      <c r="HN264" s="19"/>
      <c r="HO264" s="19"/>
      <c r="HP264" s="19"/>
      <c r="HQ264" s="19"/>
    </row>
    <row r="265" spans="2:225" x14ac:dyDescent="0.25">
      <c r="B265" s="19"/>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c r="GR265" s="19"/>
      <c r="GS265" s="19"/>
      <c r="GT265" s="19"/>
      <c r="GU265" s="19"/>
      <c r="GV265" s="19"/>
      <c r="GW265" s="19"/>
      <c r="GX265" s="19"/>
      <c r="GY265" s="19"/>
      <c r="GZ265" s="19"/>
      <c r="HA265" s="19"/>
      <c r="HB265" s="19"/>
      <c r="HC265" s="19"/>
      <c r="HD265" s="19"/>
      <c r="HE265" s="19"/>
      <c r="HF265" s="19"/>
      <c r="HG265" s="19"/>
      <c r="HH265" s="19"/>
      <c r="HI265" s="19"/>
      <c r="HJ265" s="19"/>
      <c r="HK265" s="19"/>
      <c r="HL265" s="19"/>
      <c r="HM265" s="19"/>
      <c r="HN265" s="19"/>
      <c r="HO265" s="19"/>
      <c r="HP265" s="19"/>
      <c r="HQ265" s="19"/>
    </row>
    <row r="266" spans="2:225" x14ac:dyDescent="0.25">
      <c r="B266" s="19"/>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c r="GR266" s="19"/>
      <c r="GS266" s="19"/>
      <c r="GT266" s="19"/>
      <c r="GU266" s="19"/>
      <c r="GV266" s="19"/>
      <c r="GW266" s="19"/>
      <c r="GX266" s="19"/>
      <c r="GY266" s="19"/>
      <c r="GZ266" s="19"/>
      <c r="HA266" s="19"/>
      <c r="HB266" s="19"/>
      <c r="HC266" s="19"/>
      <c r="HD266" s="19"/>
      <c r="HE266" s="19"/>
      <c r="HF266" s="19"/>
      <c r="HG266" s="19"/>
      <c r="HH266" s="19"/>
      <c r="HI266" s="19"/>
      <c r="HJ266" s="19"/>
      <c r="HK266" s="19"/>
      <c r="HL266" s="19"/>
      <c r="HM266" s="19"/>
      <c r="HN266" s="19"/>
      <c r="HO266" s="19"/>
      <c r="HP266" s="19"/>
      <c r="HQ266" s="19"/>
    </row>
    <row r="267" spans="2:225" x14ac:dyDescent="0.25">
      <c r="B267" s="19"/>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c r="GR267" s="19"/>
      <c r="GS267" s="19"/>
      <c r="GT267" s="19"/>
      <c r="GU267" s="19"/>
      <c r="GV267" s="19"/>
      <c r="GW267" s="19"/>
      <c r="GX267" s="19"/>
      <c r="GY267" s="19"/>
      <c r="GZ267" s="19"/>
      <c r="HA267" s="19"/>
      <c r="HB267" s="19"/>
      <c r="HC267" s="19"/>
      <c r="HD267" s="19"/>
      <c r="HE267" s="19"/>
      <c r="HF267" s="19"/>
      <c r="HG267" s="19"/>
      <c r="HH267" s="19"/>
      <c r="HI267" s="19"/>
      <c r="HJ267" s="19"/>
      <c r="HK267" s="19"/>
      <c r="HL267" s="19"/>
      <c r="HM267" s="19"/>
      <c r="HN267" s="19"/>
      <c r="HO267" s="19"/>
      <c r="HP267" s="19"/>
      <c r="HQ267" s="19"/>
    </row>
    <row r="268" spans="2:225" x14ac:dyDescent="0.25">
      <c r="B268" s="19"/>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c r="GR268" s="19"/>
      <c r="GS268" s="19"/>
      <c r="GT268" s="19"/>
      <c r="GU268" s="19"/>
      <c r="GV268" s="19"/>
      <c r="GW268" s="19"/>
      <c r="GX268" s="19"/>
      <c r="GY268" s="19"/>
      <c r="GZ268" s="19"/>
      <c r="HA268" s="19"/>
      <c r="HB268" s="19"/>
      <c r="HC268" s="19"/>
      <c r="HD268" s="19"/>
      <c r="HE268" s="19"/>
      <c r="HF268" s="19"/>
      <c r="HG268" s="19"/>
      <c r="HH268" s="19"/>
      <c r="HI268" s="19"/>
      <c r="HJ268" s="19"/>
      <c r="HK268" s="19"/>
      <c r="HL268" s="19"/>
      <c r="HM268" s="19"/>
      <c r="HN268" s="19"/>
      <c r="HO268" s="19"/>
      <c r="HP268" s="19"/>
      <c r="HQ268" s="19"/>
    </row>
    <row r="269" spans="2:225" x14ac:dyDescent="0.25">
      <c r="B269" s="19"/>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c r="GA269" s="19"/>
      <c r="GB269" s="19"/>
      <c r="GC269" s="19"/>
      <c r="GD269" s="19"/>
      <c r="GE269" s="19"/>
      <c r="GF269" s="19"/>
      <c r="GG269" s="19"/>
      <c r="GH269" s="19"/>
      <c r="GI269" s="19"/>
      <c r="GJ269" s="19"/>
      <c r="GK269" s="19"/>
      <c r="GL269" s="19"/>
      <c r="GM269" s="19"/>
      <c r="GN269" s="19"/>
      <c r="GO269" s="19"/>
      <c r="GP269" s="19"/>
      <c r="GQ269" s="19"/>
      <c r="GR269" s="19"/>
      <c r="GS269" s="19"/>
      <c r="GT269" s="19"/>
      <c r="GU269" s="19"/>
      <c r="GV269" s="19"/>
      <c r="GW269" s="19"/>
      <c r="GX269" s="19"/>
      <c r="GY269" s="19"/>
      <c r="GZ269" s="19"/>
      <c r="HA269" s="19"/>
      <c r="HB269" s="19"/>
      <c r="HC269" s="19"/>
      <c r="HD269" s="19"/>
      <c r="HE269" s="19"/>
      <c r="HF269" s="19"/>
      <c r="HG269" s="19"/>
      <c r="HH269" s="19"/>
      <c r="HI269" s="19"/>
      <c r="HJ269" s="19"/>
      <c r="HK269" s="19"/>
      <c r="HL269" s="19"/>
      <c r="HM269" s="19"/>
      <c r="HN269" s="19"/>
      <c r="HO269" s="19"/>
      <c r="HP269" s="19"/>
      <c r="HQ269" s="19"/>
    </row>
    <row r="270" spans="2:225" x14ac:dyDescent="0.25">
      <c r="B270" s="19"/>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c r="GR270" s="19"/>
      <c r="GS270" s="19"/>
      <c r="GT270" s="19"/>
      <c r="GU270" s="19"/>
      <c r="GV270" s="19"/>
      <c r="GW270" s="19"/>
      <c r="GX270" s="19"/>
      <c r="GY270" s="19"/>
      <c r="GZ270" s="19"/>
      <c r="HA270" s="19"/>
      <c r="HB270" s="19"/>
      <c r="HC270" s="19"/>
      <c r="HD270" s="19"/>
      <c r="HE270" s="19"/>
      <c r="HF270" s="19"/>
      <c r="HG270" s="19"/>
      <c r="HH270" s="19"/>
      <c r="HI270" s="19"/>
      <c r="HJ270" s="19"/>
      <c r="HK270" s="19"/>
      <c r="HL270" s="19"/>
      <c r="HM270" s="19"/>
      <c r="HN270" s="19"/>
      <c r="HO270" s="19"/>
      <c r="HP270" s="19"/>
      <c r="HQ270" s="19"/>
    </row>
    <row r="271" spans="2:225" x14ac:dyDescent="0.25">
      <c r="B271" s="19"/>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row>
    <row r="272" spans="2:225" x14ac:dyDescent="0.25">
      <c r="B272" s="19"/>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c r="GR272" s="19"/>
      <c r="GS272" s="19"/>
      <c r="GT272" s="19"/>
      <c r="GU272" s="19"/>
      <c r="GV272" s="19"/>
      <c r="GW272" s="19"/>
      <c r="GX272" s="19"/>
      <c r="GY272" s="19"/>
      <c r="GZ272" s="19"/>
      <c r="HA272" s="19"/>
      <c r="HB272" s="19"/>
      <c r="HC272" s="19"/>
      <c r="HD272" s="19"/>
      <c r="HE272" s="19"/>
      <c r="HF272" s="19"/>
      <c r="HG272" s="19"/>
      <c r="HH272" s="19"/>
      <c r="HI272" s="19"/>
      <c r="HJ272" s="19"/>
      <c r="HK272" s="19"/>
      <c r="HL272" s="19"/>
      <c r="HM272" s="19"/>
      <c r="HN272" s="19"/>
      <c r="HO272" s="19"/>
      <c r="HP272" s="19"/>
      <c r="HQ272" s="19"/>
    </row>
    <row r="273" spans="2:225" x14ac:dyDescent="0.25">
      <c r="B273" s="19"/>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row>
    <row r="274" spans="2:225" x14ac:dyDescent="0.25">
      <c r="B274" s="19"/>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row>
    <row r="275" spans="2:225" x14ac:dyDescent="0.25">
      <c r="B275" s="19"/>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c r="GR275" s="19"/>
      <c r="GS275" s="19"/>
      <c r="GT275" s="19"/>
      <c r="GU275" s="19"/>
      <c r="GV275" s="19"/>
      <c r="GW275" s="19"/>
      <c r="GX275" s="19"/>
      <c r="GY275" s="19"/>
      <c r="GZ275" s="19"/>
      <c r="HA275" s="19"/>
      <c r="HB275" s="19"/>
      <c r="HC275" s="19"/>
      <c r="HD275" s="19"/>
      <c r="HE275" s="19"/>
      <c r="HF275" s="19"/>
      <c r="HG275" s="19"/>
      <c r="HH275" s="19"/>
      <c r="HI275" s="19"/>
      <c r="HJ275" s="19"/>
      <c r="HK275" s="19"/>
      <c r="HL275" s="19"/>
      <c r="HM275" s="19"/>
      <c r="HN275" s="19"/>
      <c r="HO275" s="19"/>
      <c r="HP275" s="19"/>
      <c r="HQ275" s="19"/>
    </row>
    <row r="276" spans="2:225" x14ac:dyDescent="0.25">
      <c r="B276" s="19"/>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row>
    <row r="277" spans="2:225" x14ac:dyDescent="0.25">
      <c r="B277" s="19"/>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c r="GR277" s="19"/>
      <c r="GS277" s="19"/>
      <c r="GT277" s="19"/>
      <c r="GU277" s="19"/>
      <c r="GV277" s="19"/>
      <c r="GW277" s="19"/>
      <c r="GX277" s="19"/>
      <c r="GY277" s="19"/>
      <c r="GZ277" s="19"/>
      <c r="HA277" s="19"/>
      <c r="HB277" s="19"/>
      <c r="HC277" s="19"/>
      <c r="HD277" s="19"/>
      <c r="HE277" s="19"/>
      <c r="HF277" s="19"/>
      <c r="HG277" s="19"/>
      <c r="HH277" s="19"/>
      <c r="HI277" s="19"/>
      <c r="HJ277" s="19"/>
      <c r="HK277" s="19"/>
      <c r="HL277" s="19"/>
      <c r="HM277" s="19"/>
      <c r="HN277" s="19"/>
      <c r="HO277" s="19"/>
      <c r="HP277" s="19"/>
      <c r="HQ277" s="19"/>
    </row>
    <row r="278" spans="2:225" x14ac:dyDescent="0.25">
      <c r="B278" s="19"/>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c r="GR278" s="19"/>
      <c r="GS278" s="19"/>
      <c r="GT278" s="19"/>
      <c r="GU278" s="19"/>
      <c r="GV278" s="19"/>
      <c r="GW278" s="19"/>
      <c r="GX278" s="19"/>
      <c r="GY278" s="19"/>
      <c r="GZ278" s="19"/>
      <c r="HA278" s="19"/>
      <c r="HB278" s="19"/>
      <c r="HC278" s="19"/>
      <c r="HD278" s="19"/>
      <c r="HE278" s="19"/>
      <c r="HF278" s="19"/>
      <c r="HG278" s="19"/>
      <c r="HH278" s="19"/>
      <c r="HI278" s="19"/>
      <c r="HJ278" s="19"/>
      <c r="HK278" s="19"/>
      <c r="HL278" s="19"/>
      <c r="HM278" s="19"/>
      <c r="HN278" s="19"/>
      <c r="HO278" s="19"/>
      <c r="HP278" s="19"/>
      <c r="HQ278" s="19"/>
    </row>
    <row r="279" spans="2:225" x14ac:dyDescent="0.25">
      <c r="B279" s="19"/>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row>
    <row r="280" spans="2:225" x14ac:dyDescent="0.25">
      <c r="B280" s="19"/>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row>
    <row r="281" spans="2:225" x14ac:dyDescent="0.25">
      <c r="B281" s="19"/>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c r="GR281" s="19"/>
      <c r="GS281" s="19"/>
      <c r="GT281" s="19"/>
      <c r="GU281" s="19"/>
      <c r="GV281" s="19"/>
      <c r="GW281" s="19"/>
      <c r="GX281" s="19"/>
      <c r="GY281" s="19"/>
      <c r="GZ281" s="19"/>
      <c r="HA281" s="19"/>
      <c r="HB281" s="19"/>
      <c r="HC281" s="19"/>
      <c r="HD281" s="19"/>
      <c r="HE281" s="19"/>
      <c r="HF281" s="19"/>
      <c r="HG281" s="19"/>
      <c r="HH281" s="19"/>
      <c r="HI281" s="19"/>
      <c r="HJ281" s="19"/>
      <c r="HK281" s="19"/>
      <c r="HL281" s="19"/>
      <c r="HM281" s="19"/>
      <c r="HN281" s="19"/>
      <c r="HO281" s="19"/>
      <c r="HP281" s="19"/>
      <c r="HQ281" s="19"/>
    </row>
    <row r="282" spans="2:225" x14ac:dyDescent="0.25">
      <c r="B282" s="19"/>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c r="GR282" s="19"/>
      <c r="GS282" s="19"/>
      <c r="GT282" s="19"/>
      <c r="GU282" s="19"/>
      <c r="GV282" s="19"/>
      <c r="GW282" s="19"/>
      <c r="GX282" s="19"/>
      <c r="GY282" s="19"/>
      <c r="GZ282" s="19"/>
      <c r="HA282" s="19"/>
      <c r="HB282" s="19"/>
      <c r="HC282" s="19"/>
      <c r="HD282" s="19"/>
      <c r="HE282" s="19"/>
      <c r="HF282" s="19"/>
      <c r="HG282" s="19"/>
      <c r="HH282" s="19"/>
      <c r="HI282" s="19"/>
      <c r="HJ282" s="19"/>
      <c r="HK282" s="19"/>
      <c r="HL282" s="19"/>
      <c r="HM282" s="19"/>
      <c r="HN282" s="19"/>
      <c r="HO282" s="19"/>
      <c r="HP282" s="19"/>
      <c r="HQ282" s="19"/>
    </row>
    <row r="283" spans="2:225" x14ac:dyDescent="0.25">
      <c r="B283" s="19"/>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c r="GR283" s="19"/>
      <c r="GS283" s="19"/>
      <c r="GT283" s="19"/>
      <c r="GU283" s="19"/>
      <c r="GV283" s="19"/>
      <c r="GW283" s="19"/>
      <c r="GX283" s="19"/>
      <c r="GY283" s="19"/>
      <c r="GZ283" s="19"/>
      <c r="HA283" s="19"/>
      <c r="HB283" s="19"/>
      <c r="HC283" s="19"/>
      <c r="HD283" s="19"/>
      <c r="HE283" s="19"/>
      <c r="HF283" s="19"/>
      <c r="HG283" s="19"/>
      <c r="HH283" s="19"/>
      <c r="HI283" s="19"/>
      <c r="HJ283" s="19"/>
      <c r="HK283" s="19"/>
      <c r="HL283" s="19"/>
      <c r="HM283" s="19"/>
      <c r="HN283" s="19"/>
      <c r="HO283" s="19"/>
      <c r="HP283" s="19"/>
      <c r="HQ283" s="19"/>
    </row>
    <row r="284" spans="2:225" x14ac:dyDescent="0.25">
      <c r="B284" s="19"/>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c r="GN284" s="19"/>
      <c r="GO284" s="19"/>
      <c r="GP284" s="19"/>
      <c r="GQ284" s="19"/>
      <c r="GR284" s="19"/>
      <c r="GS284" s="19"/>
      <c r="GT284" s="19"/>
      <c r="GU284" s="19"/>
      <c r="GV284" s="19"/>
      <c r="GW284" s="19"/>
      <c r="GX284" s="19"/>
      <c r="GY284" s="19"/>
      <c r="GZ284" s="19"/>
      <c r="HA284" s="19"/>
      <c r="HB284" s="19"/>
      <c r="HC284" s="19"/>
      <c r="HD284" s="19"/>
      <c r="HE284" s="19"/>
      <c r="HF284" s="19"/>
      <c r="HG284" s="19"/>
      <c r="HH284" s="19"/>
      <c r="HI284" s="19"/>
      <c r="HJ284" s="19"/>
      <c r="HK284" s="19"/>
      <c r="HL284" s="19"/>
      <c r="HM284" s="19"/>
      <c r="HN284" s="19"/>
      <c r="HO284" s="19"/>
      <c r="HP284" s="19"/>
      <c r="HQ284" s="19"/>
    </row>
    <row r="285" spans="2:225" x14ac:dyDescent="0.25">
      <c r="B285" s="19"/>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row>
    <row r="286" spans="2:225" x14ac:dyDescent="0.25">
      <c r="B286" s="19"/>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c r="GR286" s="19"/>
      <c r="GS286" s="19"/>
      <c r="GT286" s="19"/>
      <c r="GU286" s="19"/>
      <c r="GV286" s="19"/>
      <c r="GW286" s="19"/>
      <c r="GX286" s="19"/>
      <c r="GY286" s="19"/>
      <c r="GZ286" s="19"/>
      <c r="HA286" s="19"/>
      <c r="HB286" s="19"/>
      <c r="HC286" s="19"/>
      <c r="HD286" s="19"/>
      <c r="HE286" s="19"/>
      <c r="HF286" s="19"/>
      <c r="HG286" s="19"/>
      <c r="HH286" s="19"/>
      <c r="HI286" s="19"/>
      <c r="HJ286" s="19"/>
      <c r="HK286" s="19"/>
      <c r="HL286" s="19"/>
      <c r="HM286" s="19"/>
      <c r="HN286" s="19"/>
      <c r="HO286" s="19"/>
      <c r="HP286" s="19"/>
      <c r="HQ286" s="19"/>
    </row>
    <row r="287" spans="2:225" x14ac:dyDescent="0.25">
      <c r="B287" s="19"/>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row>
    <row r="288" spans="2:225" x14ac:dyDescent="0.25">
      <c r="B288" s="19"/>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c r="GR288" s="19"/>
      <c r="GS288" s="19"/>
      <c r="GT288" s="19"/>
      <c r="GU288" s="19"/>
      <c r="GV288" s="19"/>
      <c r="GW288" s="19"/>
      <c r="GX288" s="19"/>
      <c r="GY288" s="19"/>
      <c r="GZ288" s="19"/>
      <c r="HA288" s="19"/>
      <c r="HB288" s="19"/>
      <c r="HC288" s="19"/>
      <c r="HD288" s="19"/>
      <c r="HE288" s="19"/>
      <c r="HF288" s="19"/>
      <c r="HG288" s="19"/>
      <c r="HH288" s="19"/>
      <c r="HI288" s="19"/>
      <c r="HJ288" s="19"/>
      <c r="HK288" s="19"/>
      <c r="HL288" s="19"/>
      <c r="HM288" s="19"/>
      <c r="HN288" s="19"/>
      <c r="HO288" s="19"/>
      <c r="HP288" s="19"/>
      <c r="HQ288" s="19"/>
    </row>
    <row r="289" spans="2:225" x14ac:dyDescent="0.25">
      <c r="B289" s="19"/>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c r="GR289" s="19"/>
      <c r="GS289" s="19"/>
      <c r="GT289" s="19"/>
      <c r="GU289" s="19"/>
      <c r="GV289" s="19"/>
      <c r="GW289" s="19"/>
      <c r="GX289" s="19"/>
      <c r="GY289" s="19"/>
      <c r="GZ289" s="19"/>
      <c r="HA289" s="19"/>
      <c r="HB289" s="19"/>
      <c r="HC289" s="19"/>
      <c r="HD289" s="19"/>
      <c r="HE289" s="19"/>
      <c r="HF289" s="19"/>
      <c r="HG289" s="19"/>
      <c r="HH289" s="19"/>
      <c r="HI289" s="19"/>
      <c r="HJ289" s="19"/>
      <c r="HK289" s="19"/>
      <c r="HL289" s="19"/>
      <c r="HM289" s="19"/>
      <c r="HN289" s="19"/>
      <c r="HO289" s="19"/>
      <c r="HP289" s="19"/>
      <c r="HQ289" s="19"/>
    </row>
    <row r="290" spans="2:225" x14ac:dyDescent="0.25">
      <c r="B290" s="19"/>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c r="GN290" s="19"/>
      <c r="GO290" s="19"/>
      <c r="GP290" s="19"/>
      <c r="GQ290" s="19"/>
      <c r="GR290" s="19"/>
      <c r="GS290" s="19"/>
      <c r="GT290" s="19"/>
      <c r="GU290" s="19"/>
      <c r="GV290" s="19"/>
      <c r="GW290" s="19"/>
      <c r="GX290" s="19"/>
      <c r="GY290" s="19"/>
      <c r="GZ290" s="19"/>
      <c r="HA290" s="19"/>
      <c r="HB290" s="19"/>
      <c r="HC290" s="19"/>
      <c r="HD290" s="19"/>
      <c r="HE290" s="19"/>
      <c r="HF290" s="19"/>
      <c r="HG290" s="19"/>
      <c r="HH290" s="19"/>
      <c r="HI290" s="19"/>
      <c r="HJ290" s="19"/>
      <c r="HK290" s="19"/>
      <c r="HL290" s="19"/>
      <c r="HM290" s="19"/>
      <c r="HN290" s="19"/>
      <c r="HO290" s="19"/>
      <c r="HP290" s="19"/>
      <c r="HQ290" s="19"/>
    </row>
    <row r="291" spans="2:225" x14ac:dyDescent="0.25">
      <c r="B291" s="19"/>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c r="GR291" s="19"/>
      <c r="GS291" s="19"/>
      <c r="GT291" s="19"/>
      <c r="GU291" s="19"/>
      <c r="GV291" s="19"/>
      <c r="GW291" s="19"/>
      <c r="GX291" s="19"/>
      <c r="GY291" s="19"/>
      <c r="GZ291" s="19"/>
      <c r="HA291" s="19"/>
      <c r="HB291" s="19"/>
      <c r="HC291" s="19"/>
      <c r="HD291" s="19"/>
      <c r="HE291" s="19"/>
      <c r="HF291" s="19"/>
      <c r="HG291" s="19"/>
      <c r="HH291" s="19"/>
      <c r="HI291" s="19"/>
      <c r="HJ291" s="19"/>
      <c r="HK291" s="19"/>
      <c r="HL291" s="19"/>
      <c r="HM291" s="19"/>
      <c r="HN291" s="19"/>
      <c r="HO291" s="19"/>
      <c r="HP291" s="19"/>
      <c r="HQ291" s="19"/>
    </row>
    <row r="292" spans="2:225" x14ac:dyDescent="0.25">
      <c r="B292" s="19"/>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row>
    <row r="293" spans="2:225" x14ac:dyDescent="0.25">
      <c r="B293" s="19"/>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c r="GR293" s="19"/>
      <c r="GS293" s="19"/>
      <c r="GT293" s="19"/>
      <c r="GU293" s="19"/>
      <c r="GV293" s="19"/>
      <c r="GW293" s="19"/>
      <c r="GX293" s="19"/>
      <c r="GY293" s="19"/>
      <c r="GZ293" s="19"/>
      <c r="HA293" s="19"/>
      <c r="HB293" s="19"/>
      <c r="HC293" s="19"/>
      <c r="HD293" s="19"/>
      <c r="HE293" s="19"/>
      <c r="HF293" s="19"/>
      <c r="HG293" s="19"/>
      <c r="HH293" s="19"/>
      <c r="HI293" s="19"/>
      <c r="HJ293" s="19"/>
      <c r="HK293" s="19"/>
      <c r="HL293" s="19"/>
      <c r="HM293" s="19"/>
      <c r="HN293" s="19"/>
      <c r="HO293" s="19"/>
      <c r="HP293" s="19"/>
      <c r="HQ293" s="19"/>
    </row>
    <row r="294" spans="2:225" x14ac:dyDescent="0.25">
      <c r="B294" s="19"/>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row>
    <row r="295" spans="2:225" x14ac:dyDescent="0.25">
      <c r="B295" s="19"/>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c r="GN295" s="19"/>
      <c r="GO295" s="19"/>
      <c r="GP295" s="19"/>
      <c r="GQ295" s="19"/>
      <c r="GR295" s="19"/>
      <c r="GS295" s="19"/>
      <c r="GT295" s="19"/>
      <c r="GU295" s="19"/>
      <c r="GV295" s="19"/>
      <c r="GW295" s="19"/>
      <c r="GX295" s="19"/>
      <c r="GY295" s="19"/>
      <c r="GZ295" s="19"/>
      <c r="HA295" s="19"/>
      <c r="HB295" s="19"/>
      <c r="HC295" s="19"/>
      <c r="HD295" s="19"/>
      <c r="HE295" s="19"/>
      <c r="HF295" s="19"/>
      <c r="HG295" s="19"/>
      <c r="HH295" s="19"/>
      <c r="HI295" s="19"/>
      <c r="HJ295" s="19"/>
      <c r="HK295" s="19"/>
      <c r="HL295" s="19"/>
      <c r="HM295" s="19"/>
      <c r="HN295" s="19"/>
      <c r="HO295" s="19"/>
      <c r="HP295" s="19"/>
      <c r="HQ295" s="19"/>
    </row>
    <row r="296" spans="2:225" x14ac:dyDescent="0.25">
      <c r="B296" s="19"/>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c r="GN296" s="19"/>
      <c r="GO296" s="19"/>
      <c r="GP296" s="19"/>
      <c r="GQ296" s="19"/>
      <c r="GR296" s="19"/>
      <c r="GS296" s="19"/>
      <c r="GT296" s="19"/>
      <c r="GU296" s="19"/>
      <c r="GV296" s="19"/>
      <c r="GW296" s="19"/>
      <c r="GX296" s="19"/>
      <c r="GY296" s="19"/>
      <c r="GZ296" s="19"/>
      <c r="HA296" s="19"/>
      <c r="HB296" s="19"/>
      <c r="HC296" s="19"/>
      <c r="HD296" s="19"/>
      <c r="HE296" s="19"/>
      <c r="HF296" s="19"/>
      <c r="HG296" s="19"/>
      <c r="HH296" s="19"/>
      <c r="HI296" s="19"/>
      <c r="HJ296" s="19"/>
      <c r="HK296" s="19"/>
      <c r="HL296" s="19"/>
      <c r="HM296" s="19"/>
      <c r="HN296" s="19"/>
      <c r="HO296" s="19"/>
      <c r="HP296" s="19"/>
      <c r="HQ296" s="19"/>
    </row>
    <row r="297" spans="2:225" x14ac:dyDescent="0.25">
      <c r="B297" s="19"/>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c r="GN297" s="19"/>
      <c r="GO297" s="19"/>
      <c r="GP297" s="19"/>
      <c r="GQ297" s="19"/>
      <c r="GR297" s="19"/>
      <c r="GS297" s="19"/>
      <c r="GT297" s="19"/>
      <c r="GU297" s="19"/>
      <c r="GV297" s="19"/>
      <c r="GW297" s="19"/>
      <c r="GX297" s="19"/>
      <c r="GY297" s="19"/>
      <c r="GZ297" s="19"/>
      <c r="HA297" s="19"/>
      <c r="HB297" s="19"/>
      <c r="HC297" s="19"/>
      <c r="HD297" s="19"/>
      <c r="HE297" s="19"/>
      <c r="HF297" s="19"/>
      <c r="HG297" s="19"/>
      <c r="HH297" s="19"/>
      <c r="HI297" s="19"/>
      <c r="HJ297" s="19"/>
      <c r="HK297" s="19"/>
      <c r="HL297" s="19"/>
      <c r="HM297" s="19"/>
      <c r="HN297" s="19"/>
      <c r="HO297" s="19"/>
      <c r="HP297" s="19"/>
      <c r="HQ297" s="19"/>
    </row>
    <row r="298" spans="2:225" x14ac:dyDescent="0.25">
      <c r="B298" s="19"/>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c r="GR298" s="19"/>
      <c r="GS298" s="19"/>
      <c r="GT298" s="19"/>
      <c r="GU298" s="19"/>
      <c r="GV298" s="19"/>
      <c r="GW298" s="19"/>
      <c r="GX298" s="19"/>
      <c r="GY298" s="19"/>
      <c r="GZ298" s="19"/>
      <c r="HA298" s="19"/>
      <c r="HB298" s="19"/>
      <c r="HC298" s="19"/>
      <c r="HD298" s="19"/>
      <c r="HE298" s="19"/>
      <c r="HF298" s="19"/>
      <c r="HG298" s="19"/>
      <c r="HH298" s="19"/>
      <c r="HI298" s="19"/>
      <c r="HJ298" s="19"/>
      <c r="HK298" s="19"/>
      <c r="HL298" s="19"/>
      <c r="HM298" s="19"/>
      <c r="HN298" s="19"/>
      <c r="HO298" s="19"/>
      <c r="HP298" s="19"/>
      <c r="HQ298" s="19"/>
    </row>
    <row r="299" spans="2:225" x14ac:dyDescent="0.25">
      <c r="B299" s="19"/>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c r="GR299" s="19"/>
      <c r="GS299" s="19"/>
      <c r="GT299" s="19"/>
      <c r="GU299" s="19"/>
      <c r="GV299" s="19"/>
      <c r="GW299" s="19"/>
      <c r="GX299" s="19"/>
      <c r="GY299" s="19"/>
      <c r="GZ299" s="19"/>
      <c r="HA299" s="19"/>
      <c r="HB299" s="19"/>
      <c r="HC299" s="19"/>
      <c r="HD299" s="19"/>
      <c r="HE299" s="19"/>
      <c r="HF299" s="19"/>
      <c r="HG299" s="19"/>
      <c r="HH299" s="19"/>
      <c r="HI299" s="19"/>
      <c r="HJ299" s="19"/>
      <c r="HK299" s="19"/>
      <c r="HL299" s="19"/>
      <c r="HM299" s="19"/>
      <c r="HN299" s="19"/>
      <c r="HO299" s="19"/>
      <c r="HP299" s="19"/>
      <c r="HQ299" s="19"/>
    </row>
    <row r="300" spans="2:225" x14ac:dyDescent="0.25">
      <c r="B300" s="19"/>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c r="GN300" s="19"/>
      <c r="GO300" s="19"/>
      <c r="GP300" s="19"/>
      <c r="GQ300" s="19"/>
      <c r="GR300" s="19"/>
      <c r="GS300" s="19"/>
      <c r="GT300" s="19"/>
      <c r="GU300" s="19"/>
      <c r="GV300" s="19"/>
      <c r="GW300" s="19"/>
      <c r="GX300" s="19"/>
      <c r="GY300" s="19"/>
      <c r="GZ300" s="19"/>
      <c r="HA300" s="19"/>
      <c r="HB300" s="19"/>
      <c r="HC300" s="19"/>
      <c r="HD300" s="19"/>
      <c r="HE300" s="19"/>
      <c r="HF300" s="19"/>
      <c r="HG300" s="19"/>
      <c r="HH300" s="19"/>
      <c r="HI300" s="19"/>
      <c r="HJ300" s="19"/>
      <c r="HK300" s="19"/>
      <c r="HL300" s="19"/>
      <c r="HM300" s="19"/>
      <c r="HN300" s="19"/>
      <c r="HO300" s="19"/>
      <c r="HP300" s="19"/>
      <c r="HQ300" s="19"/>
    </row>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calcul</vt:lpstr>
      <vt:lpstr>1980</vt:lpstr>
      <vt:lpstr>1985</vt:lpstr>
      <vt:lpstr>1990</vt:lpstr>
      <vt:lpstr>1995</vt:lpstr>
      <vt:lpstr>2000</vt:lpstr>
      <vt:lpstr>2005</vt:lpstr>
      <vt:lpstr>2010</vt:lpstr>
      <vt:lpstr>2016</vt:lpstr>
      <vt:lpstr>effectifs</vt:lpstr>
    </vt:vector>
  </TitlesOfParts>
  <Company>INSEE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Braibant Michel</dc:creator>
  <cp:lastModifiedBy>Jeremy Schilliger</cp:lastModifiedBy>
  <cp:lastPrinted>2014-05-19T09:52:59Z</cp:lastPrinted>
  <dcterms:created xsi:type="dcterms:W3CDTF">2012-06-28T12:17:09Z</dcterms:created>
  <dcterms:modified xsi:type="dcterms:W3CDTF">2019-09-24T19:28:53Z</dcterms:modified>
</cp:coreProperties>
</file>