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em\Desktop\WEBDEV\Sites Web\Braibant\Excels\Nouveau dossier\"/>
    </mc:Choice>
  </mc:AlternateContent>
  <xr:revisionPtr revIDLastSave="0" documentId="8_{87CA7E76-29B7-43AE-975C-695C46E7100E}" xr6:coauthVersionLast="44" xr6:coauthVersionMax="44" xr10:uidLastSave="{00000000-0000-0000-0000-000000000000}"/>
  <bookViews>
    <workbookView xWindow="-108" yWindow="-108" windowWidth="23256" windowHeight="12576" tabRatio="500"/>
  </bookViews>
  <sheets>
    <sheet name="lisez moi" sheetId="24" r:id="rId1"/>
    <sheet name="1995" sheetId="1" r:id="rId2"/>
    <sheet name="1995 (1)" sheetId="6" r:id="rId3"/>
    <sheet name="2000" sheetId="2" r:id="rId4"/>
    <sheet name="2000 (1)" sheetId="10" r:id="rId5"/>
    <sheet name="2000 (2)" sheetId="18" r:id="rId6"/>
    <sheet name="2007" sheetId="3" r:id="rId7"/>
    <sheet name="2007 (1)" sheetId="12" r:id="rId8"/>
    <sheet name="2007 (2)" sheetId="19" r:id="rId9"/>
    <sheet name="2010" sheetId="4" r:id="rId10"/>
    <sheet name="2010 (1)" sheetId="7" r:id="rId11"/>
    <sheet name="2010 (2)" sheetId="21" r:id="rId12"/>
    <sheet name="2010 (3)" sheetId="20" r:id="rId13"/>
    <sheet name="2017" sheetId="5" r:id="rId14"/>
    <sheet name="2017 (1)" sheetId="16" r:id="rId15"/>
    <sheet name="2017 (2)" sheetId="23" r:id="rId16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7" i="19" l="1"/>
  <c r="E48" i="19" s="1"/>
  <c r="E69" i="19" s="1"/>
  <c r="E6" i="19"/>
  <c r="E27" i="10"/>
  <c r="E48" i="10"/>
  <c r="E6" i="10"/>
  <c r="E69" i="10" s="1"/>
  <c r="G3" i="5"/>
  <c r="S44" i="23"/>
  <c r="S65" i="23" s="1"/>
  <c r="H65" i="23"/>
  <c r="T43" i="23"/>
  <c r="T64" i="23" s="1"/>
  <c r="S43" i="23"/>
  <c r="R43" i="23"/>
  <c r="R64" i="23"/>
  <c r="Q43" i="23"/>
  <c r="P43" i="23"/>
  <c r="P64" i="23"/>
  <c r="O43" i="23"/>
  <c r="N43" i="23"/>
  <c r="N64" i="23" s="1"/>
  <c r="M43" i="23"/>
  <c r="L43" i="23"/>
  <c r="L64" i="23" s="1"/>
  <c r="K43" i="23"/>
  <c r="J43" i="23"/>
  <c r="J64" i="23"/>
  <c r="I43" i="23"/>
  <c r="I64" i="23" s="1"/>
  <c r="H43" i="23"/>
  <c r="H64" i="23" s="1"/>
  <c r="G43" i="23"/>
  <c r="F43" i="23"/>
  <c r="F64" i="23"/>
  <c r="E43" i="23"/>
  <c r="E64" i="23" s="1"/>
  <c r="D43" i="23"/>
  <c r="D64" i="23"/>
  <c r="C43" i="23"/>
  <c r="T42" i="23"/>
  <c r="T63" i="23"/>
  <c r="S42" i="23"/>
  <c r="R42" i="23"/>
  <c r="R63" i="23"/>
  <c r="Q42" i="23"/>
  <c r="P42" i="23"/>
  <c r="P63" i="23" s="1"/>
  <c r="O42" i="23"/>
  <c r="N42" i="23"/>
  <c r="N63" i="23" s="1"/>
  <c r="M42" i="23"/>
  <c r="L42" i="23"/>
  <c r="L63" i="23"/>
  <c r="K42" i="23"/>
  <c r="K63" i="23" s="1"/>
  <c r="J42" i="23"/>
  <c r="J63" i="23" s="1"/>
  <c r="I42" i="23"/>
  <c r="H42" i="23"/>
  <c r="H63" i="23"/>
  <c r="G42" i="23"/>
  <c r="G63" i="23" s="1"/>
  <c r="F42" i="23"/>
  <c r="F63" i="23"/>
  <c r="E42" i="23"/>
  <c r="D42" i="23"/>
  <c r="D63" i="23"/>
  <c r="C42" i="23"/>
  <c r="T41" i="23"/>
  <c r="T62" i="23"/>
  <c r="S41" i="23"/>
  <c r="R41" i="23"/>
  <c r="R62" i="23" s="1"/>
  <c r="Q41" i="23"/>
  <c r="P41" i="23"/>
  <c r="P62" i="23" s="1"/>
  <c r="O41" i="23"/>
  <c r="N41" i="23"/>
  <c r="N62" i="23" s="1"/>
  <c r="M41" i="23"/>
  <c r="M62" i="23" s="1"/>
  <c r="L41" i="23"/>
  <c r="L62" i="23" s="1"/>
  <c r="K41" i="23"/>
  <c r="J41" i="23"/>
  <c r="J62" i="23"/>
  <c r="I41" i="23"/>
  <c r="I62" i="23" s="1"/>
  <c r="H41" i="23"/>
  <c r="H62" i="23" s="1"/>
  <c r="G41" i="23"/>
  <c r="F41" i="23"/>
  <c r="F62" i="23"/>
  <c r="E41" i="23"/>
  <c r="D41" i="23"/>
  <c r="D62" i="23"/>
  <c r="C41" i="23"/>
  <c r="T40" i="23"/>
  <c r="T61" i="23" s="1"/>
  <c r="S40" i="23"/>
  <c r="R40" i="23"/>
  <c r="R61" i="23" s="1"/>
  <c r="Q40" i="23"/>
  <c r="P40" i="23"/>
  <c r="P61" i="23"/>
  <c r="O40" i="23"/>
  <c r="O61" i="23" s="1"/>
  <c r="N40" i="23"/>
  <c r="N61" i="23" s="1"/>
  <c r="M40" i="23"/>
  <c r="L40" i="23"/>
  <c r="L61" i="23"/>
  <c r="K40" i="23"/>
  <c r="K61" i="23" s="1"/>
  <c r="J40" i="23"/>
  <c r="J61" i="23"/>
  <c r="I40" i="23"/>
  <c r="H40" i="23"/>
  <c r="H61" i="23"/>
  <c r="G40" i="23"/>
  <c r="F40" i="23"/>
  <c r="F61" i="23"/>
  <c r="E40" i="23"/>
  <c r="D40" i="23"/>
  <c r="D61" i="23" s="1"/>
  <c r="C40" i="23"/>
  <c r="T39" i="23"/>
  <c r="T60" i="23" s="1"/>
  <c r="S39" i="23"/>
  <c r="R39" i="23"/>
  <c r="R60" i="23"/>
  <c r="Q39" i="23"/>
  <c r="Q60" i="23" s="1"/>
  <c r="P39" i="23"/>
  <c r="P60" i="23" s="1"/>
  <c r="O39" i="23"/>
  <c r="N39" i="23"/>
  <c r="N60" i="23" s="1"/>
  <c r="M39" i="23"/>
  <c r="M60" i="23" s="1"/>
  <c r="L39" i="23"/>
  <c r="L60" i="23"/>
  <c r="K39" i="23"/>
  <c r="J39" i="23"/>
  <c r="J60" i="23"/>
  <c r="I39" i="23"/>
  <c r="H39" i="23"/>
  <c r="H60" i="23"/>
  <c r="G39" i="23"/>
  <c r="F39" i="23"/>
  <c r="F60" i="23" s="1"/>
  <c r="E39" i="23"/>
  <c r="D39" i="23"/>
  <c r="D60" i="23" s="1"/>
  <c r="C39" i="23"/>
  <c r="T38" i="23"/>
  <c r="T59" i="23"/>
  <c r="S38" i="23"/>
  <c r="S59" i="23" s="1"/>
  <c r="R38" i="23"/>
  <c r="R59" i="23"/>
  <c r="Q38" i="23"/>
  <c r="P38" i="23"/>
  <c r="P59" i="23" s="1"/>
  <c r="O38" i="23"/>
  <c r="O59" i="23" s="1"/>
  <c r="N38" i="23"/>
  <c r="N59" i="23"/>
  <c r="M38" i="23"/>
  <c r="L38" i="23"/>
  <c r="L59" i="23"/>
  <c r="K38" i="23"/>
  <c r="J38" i="23"/>
  <c r="J59" i="23"/>
  <c r="I38" i="23"/>
  <c r="H38" i="23"/>
  <c r="H59" i="23" s="1"/>
  <c r="G38" i="23"/>
  <c r="F38" i="23"/>
  <c r="F59" i="23" s="1"/>
  <c r="E38" i="23"/>
  <c r="D38" i="23"/>
  <c r="D59" i="23"/>
  <c r="C38" i="23"/>
  <c r="C59" i="23" s="1"/>
  <c r="T37" i="23"/>
  <c r="T58" i="23"/>
  <c r="S37" i="23"/>
  <c r="R37" i="23"/>
  <c r="R58" i="23"/>
  <c r="Q37" i="23"/>
  <c r="Q58" i="23" s="1"/>
  <c r="Q79" i="23" s="1"/>
  <c r="P37" i="23"/>
  <c r="P58" i="23"/>
  <c r="O37" i="23"/>
  <c r="N37" i="23"/>
  <c r="N58" i="23"/>
  <c r="M37" i="23"/>
  <c r="L37" i="23"/>
  <c r="L58" i="23"/>
  <c r="K37" i="23"/>
  <c r="J37" i="23"/>
  <c r="J58" i="23" s="1"/>
  <c r="I37" i="23"/>
  <c r="H37" i="23"/>
  <c r="H58" i="23" s="1"/>
  <c r="G37" i="23"/>
  <c r="F37" i="23"/>
  <c r="F58" i="23" s="1"/>
  <c r="E37" i="23"/>
  <c r="E58" i="23" s="1"/>
  <c r="D37" i="23"/>
  <c r="D58" i="23"/>
  <c r="C37" i="23"/>
  <c r="T36" i="23"/>
  <c r="T57" i="23" s="1"/>
  <c r="S36" i="23"/>
  <c r="R36" i="23"/>
  <c r="R57" i="23" s="1"/>
  <c r="Q36" i="23"/>
  <c r="P36" i="23"/>
  <c r="P57" i="23"/>
  <c r="O36" i="23"/>
  <c r="N36" i="23"/>
  <c r="N57" i="23"/>
  <c r="M36" i="23"/>
  <c r="L36" i="23"/>
  <c r="L57" i="23" s="1"/>
  <c r="K36" i="23"/>
  <c r="J36" i="23"/>
  <c r="J57" i="23" s="1"/>
  <c r="I36" i="23"/>
  <c r="H36" i="23"/>
  <c r="H57" i="23" s="1"/>
  <c r="G36" i="23"/>
  <c r="G57" i="23" s="1"/>
  <c r="F36" i="23"/>
  <c r="F57" i="23"/>
  <c r="E36" i="23"/>
  <c r="D36" i="23"/>
  <c r="D57" i="23"/>
  <c r="C36" i="23"/>
  <c r="T35" i="23"/>
  <c r="T56" i="23" s="1"/>
  <c r="S35" i="23"/>
  <c r="R35" i="23"/>
  <c r="R56" i="23"/>
  <c r="Q35" i="23"/>
  <c r="P35" i="23"/>
  <c r="P56" i="23"/>
  <c r="O35" i="23"/>
  <c r="O56" i="23" s="1"/>
  <c r="O77" i="23" s="1"/>
  <c r="N35" i="23"/>
  <c r="N56" i="23" s="1"/>
  <c r="M35" i="23"/>
  <c r="L35" i="23"/>
  <c r="L56" i="23" s="1"/>
  <c r="K35" i="23"/>
  <c r="J35" i="23"/>
  <c r="J56" i="23"/>
  <c r="I35" i="23"/>
  <c r="I56" i="23" s="1"/>
  <c r="I77" i="23" s="1"/>
  <c r="H35" i="23"/>
  <c r="H56" i="23"/>
  <c r="G35" i="23"/>
  <c r="F35" i="23"/>
  <c r="F56" i="23"/>
  <c r="E35" i="23"/>
  <c r="D35" i="23"/>
  <c r="D56" i="23"/>
  <c r="C35" i="23"/>
  <c r="T34" i="23"/>
  <c r="T55" i="23"/>
  <c r="S34" i="23"/>
  <c r="R34" i="23"/>
  <c r="R55" i="23"/>
  <c r="Q34" i="23"/>
  <c r="Q55" i="23" s="1"/>
  <c r="P34" i="23"/>
  <c r="P55" i="23" s="1"/>
  <c r="O34" i="23"/>
  <c r="N34" i="23"/>
  <c r="N55" i="23" s="1"/>
  <c r="M34" i="23"/>
  <c r="L34" i="23"/>
  <c r="L55" i="23"/>
  <c r="K34" i="23"/>
  <c r="K55" i="23" s="1"/>
  <c r="J34" i="23"/>
  <c r="J55" i="23"/>
  <c r="I34" i="23"/>
  <c r="H34" i="23"/>
  <c r="H55" i="23" s="1"/>
  <c r="G34" i="23"/>
  <c r="G55" i="23" s="1"/>
  <c r="F34" i="23"/>
  <c r="F55" i="23"/>
  <c r="E34" i="23"/>
  <c r="D34" i="23"/>
  <c r="D55" i="23"/>
  <c r="C34" i="23"/>
  <c r="T33" i="23"/>
  <c r="T54" i="23"/>
  <c r="S33" i="23"/>
  <c r="S54" i="23" s="1"/>
  <c r="R33" i="23"/>
  <c r="R54" i="23" s="1"/>
  <c r="Q33" i="23"/>
  <c r="P33" i="23"/>
  <c r="P54" i="23" s="1"/>
  <c r="O33" i="23"/>
  <c r="N33" i="23"/>
  <c r="N54" i="23" s="1"/>
  <c r="M33" i="23"/>
  <c r="M54" i="23" s="1"/>
  <c r="M75" i="23" s="1"/>
  <c r="L33" i="23"/>
  <c r="L54" i="23"/>
  <c r="K33" i="23"/>
  <c r="J33" i="23"/>
  <c r="J54" i="23" s="1"/>
  <c r="I33" i="23"/>
  <c r="I54" i="23" s="1"/>
  <c r="I75" i="23" s="1"/>
  <c r="H33" i="23"/>
  <c r="H54" i="23" s="1"/>
  <c r="G33" i="23"/>
  <c r="F33" i="23"/>
  <c r="F54" i="23"/>
  <c r="E33" i="23"/>
  <c r="D33" i="23"/>
  <c r="D54" i="23"/>
  <c r="C33" i="23"/>
  <c r="C54" i="23" s="1"/>
  <c r="C75" i="23" s="1"/>
  <c r="T32" i="23"/>
  <c r="T53" i="23" s="1"/>
  <c r="S32" i="23"/>
  <c r="R32" i="23"/>
  <c r="R53" i="23" s="1"/>
  <c r="Q32" i="23"/>
  <c r="P32" i="23"/>
  <c r="P53" i="23"/>
  <c r="O32" i="23"/>
  <c r="O53" i="23" s="1"/>
  <c r="O74" i="23" s="1"/>
  <c r="N32" i="23"/>
  <c r="N53" i="23"/>
  <c r="M32" i="23"/>
  <c r="L32" i="23"/>
  <c r="L53" i="23" s="1"/>
  <c r="K32" i="23"/>
  <c r="K53" i="23" s="1"/>
  <c r="J32" i="23"/>
  <c r="J53" i="23"/>
  <c r="I32" i="23"/>
  <c r="H32" i="23"/>
  <c r="H53" i="23"/>
  <c r="G32" i="23"/>
  <c r="F32" i="23"/>
  <c r="F53" i="23"/>
  <c r="E32" i="23"/>
  <c r="E53" i="23" s="1"/>
  <c r="E74" i="23" s="1"/>
  <c r="D32" i="23"/>
  <c r="D53" i="23" s="1"/>
  <c r="C32" i="23"/>
  <c r="T31" i="23"/>
  <c r="T52" i="23" s="1"/>
  <c r="S31" i="23"/>
  <c r="R31" i="23"/>
  <c r="R52" i="23" s="1"/>
  <c r="Q31" i="23"/>
  <c r="P31" i="23"/>
  <c r="P52" i="23"/>
  <c r="O31" i="23"/>
  <c r="N31" i="23"/>
  <c r="N52" i="23" s="1"/>
  <c r="M31" i="23"/>
  <c r="M52" i="23" s="1"/>
  <c r="L31" i="23"/>
  <c r="L52" i="23" s="1"/>
  <c r="K31" i="23"/>
  <c r="J31" i="23"/>
  <c r="J52" i="23"/>
  <c r="I31" i="23"/>
  <c r="H31" i="23"/>
  <c r="H52" i="23"/>
  <c r="G31" i="23"/>
  <c r="F31" i="23"/>
  <c r="F52" i="23" s="1"/>
  <c r="E31" i="23"/>
  <c r="D31" i="23"/>
  <c r="D52" i="23" s="1"/>
  <c r="C31" i="23"/>
  <c r="T30" i="23"/>
  <c r="T51" i="23" s="1"/>
  <c r="S30" i="23"/>
  <c r="R30" i="23"/>
  <c r="R51" i="23"/>
  <c r="Q30" i="23"/>
  <c r="P30" i="23"/>
  <c r="P51" i="23" s="1"/>
  <c r="O30" i="23"/>
  <c r="O51" i="23" s="1"/>
  <c r="O72" i="23" s="1"/>
  <c r="N30" i="23"/>
  <c r="N51" i="23" s="1"/>
  <c r="M30" i="23"/>
  <c r="L30" i="23"/>
  <c r="L51" i="23"/>
  <c r="K30" i="23"/>
  <c r="J30" i="23"/>
  <c r="J51" i="23"/>
  <c r="I30" i="23"/>
  <c r="I51" i="23" s="1"/>
  <c r="I72" i="23" s="1"/>
  <c r="H30" i="23"/>
  <c r="H51" i="23" s="1"/>
  <c r="G30" i="23"/>
  <c r="F30" i="23"/>
  <c r="F51" i="23" s="1"/>
  <c r="E30" i="23"/>
  <c r="D30" i="23"/>
  <c r="D51" i="23" s="1"/>
  <c r="C30" i="23"/>
  <c r="C51" i="23" s="1"/>
  <c r="T29" i="23"/>
  <c r="T50" i="23"/>
  <c r="S29" i="23"/>
  <c r="R29" i="23"/>
  <c r="R50" i="23" s="1"/>
  <c r="Q29" i="23"/>
  <c r="Q50" i="23" s="1"/>
  <c r="Q71" i="23" s="1"/>
  <c r="P29" i="23"/>
  <c r="P50" i="23" s="1"/>
  <c r="O29" i="23"/>
  <c r="N29" i="23"/>
  <c r="N50" i="23"/>
  <c r="M29" i="23"/>
  <c r="L29" i="23"/>
  <c r="L50" i="23"/>
  <c r="K29" i="23"/>
  <c r="J29" i="23"/>
  <c r="J50" i="23" s="1"/>
  <c r="I29" i="23"/>
  <c r="H29" i="23"/>
  <c r="H50" i="23" s="1"/>
  <c r="G29" i="23"/>
  <c r="F29" i="23"/>
  <c r="F50" i="23" s="1"/>
  <c r="E29" i="23"/>
  <c r="E50" i="23" s="1"/>
  <c r="D29" i="23"/>
  <c r="D50" i="23"/>
  <c r="C29" i="23"/>
  <c r="T28" i="23"/>
  <c r="T49" i="23" s="1"/>
  <c r="S28" i="23"/>
  <c r="S49" i="23" s="1"/>
  <c r="R28" i="23"/>
  <c r="R49" i="23" s="1"/>
  <c r="Q28" i="23"/>
  <c r="P28" i="23"/>
  <c r="P49" i="23"/>
  <c r="O28" i="23"/>
  <c r="N28" i="23"/>
  <c r="N49" i="23"/>
  <c r="M28" i="23"/>
  <c r="M49" i="23" s="1"/>
  <c r="M70" i="23" s="1"/>
  <c r="L28" i="23"/>
  <c r="L49" i="23" s="1"/>
  <c r="K28" i="23"/>
  <c r="J28" i="23"/>
  <c r="J49" i="23" s="1"/>
  <c r="I28" i="23"/>
  <c r="H28" i="23"/>
  <c r="H49" i="23"/>
  <c r="G28" i="23"/>
  <c r="G49" i="23" s="1"/>
  <c r="G70" i="23" s="1"/>
  <c r="F28" i="23"/>
  <c r="F49" i="23"/>
  <c r="E28" i="23"/>
  <c r="D28" i="23"/>
  <c r="D49" i="23" s="1"/>
  <c r="C28" i="23"/>
  <c r="C49" i="23" s="1"/>
  <c r="C70" i="23" s="1"/>
  <c r="T27" i="23"/>
  <c r="T48" i="23"/>
  <c r="S27" i="23"/>
  <c r="R27" i="23"/>
  <c r="R48" i="23"/>
  <c r="Q27" i="23"/>
  <c r="P27" i="23"/>
  <c r="P48" i="23"/>
  <c r="O27" i="23"/>
  <c r="O48" i="23" s="1"/>
  <c r="N27" i="23"/>
  <c r="N48" i="23" s="1"/>
  <c r="M27" i="23"/>
  <c r="L27" i="23"/>
  <c r="L48" i="23" s="1"/>
  <c r="K27" i="23"/>
  <c r="J27" i="23"/>
  <c r="J48" i="23"/>
  <c r="I27" i="23"/>
  <c r="H27" i="23"/>
  <c r="H48" i="23"/>
  <c r="G27" i="23"/>
  <c r="F27" i="23"/>
  <c r="F48" i="23" s="1"/>
  <c r="E27" i="23"/>
  <c r="E48" i="23" s="1"/>
  <c r="E69" i="23" s="1"/>
  <c r="D27" i="23"/>
  <c r="D48" i="23"/>
  <c r="C27" i="23"/>
  <c r="T23" i="23"/>
  <c r="S23" i="23"/>
  <c r="R23" i="23"/>
  <c r="Q23" i="23"/>
  <c r="P23" i="23"/>
  <c r="O23" i="23"/>
  <c r="N23" i="23"/>
  <c r="U23" i="23" s="1"/>
  <c r="M23" i="23"/>
  <c r="L23" i="23"/>
  <c r="K23" i="23"/>
  <c r="J23" i="23"/>
  <c r="I23" i="23"/>
  <c r="H23" i="23"/>
  <c r="G23" i="23"/>
  <c r="F23" i="23"/>
  <c r="A23" i="23" s="1"/>
  <c r="E23" i="23"/>
  <c r="D23" i="23"/>
  <c r="C23" i="23"/>
  <c r="S22" i="23"/>
  <c r="R22" i="23"/>
  <c r="Q22" i="23"/>
  <c r="P22" i="23"/>
  <c r="O22" i="23"/>
  <c r="N22" i="23"/>
  <c r="M22" i="23"/>
  <c r="L22" i="23"/>
  <c r="K22" i="23"/>
  <c r="J22" i="23"/>
  <c r="I22" i="23"/>
  <c r="H22" i="23"/>
  <c r="G22" i="23"/>
  <c r="F22" i="23"/>
  <c r="E22" i="23"/>
  <c r="D22" i="23"/>
  <c r="C22" i="23"/>
  <c r="S21" i="23"/>
  <c r="R21" i="23"/>
  <c r="Q21" i="23"/>
  <c r="P21" i="23"/>
  <c r="U21" i="23" s="1"/>
  <c r="O21" i="23"/>
  <c r="N21" i="23"/>
  <c r="M21" i="23"/>
  <c r="L21" i="23"/>
  <c r="K21" i="23"/>
  <c r="J21" i="23"/>
  <c r="I21" i="23"/>
  <c r="H21" i="23"/>
  <c r="G21" i="23"/>
  <c r="F21" i="23"/>
  <c r="E21" i="23"/>
  <c r="D21" i="23"/>
  <c r="C21" i="23"/>
  <c r="S20" i="23"/>
  <c r="R20" i="23"/>
  <c r="Q20" i="23"/>
  <c r="P20" i="23"/>
  <c r="O20" i="23"/>
  <c r="N20" i="23"/>
  <c r="M20" i="23"/>
  <c r="L20" i="23"/>
  <c r="K20" i="23"/>
  <c r="J20" i="23"/>
  <c r="I20" i="23"/>
  <c r="A20" i="23" s="1"/>
  <c r="H20" i="23"/>
  <c r="G20" i="23"/>
  <c r="F20" i="23"/>
  <c r="E20" i="23"/>
  <c r="D20" i="23"/>
  <c r="C20" i="23"/>
  <c r="S19" i="23"/>
  <c r="R19" i="23"/>
  <c r="Q19" i="23"/>
  <c r="P19" i="23"/>
  <c r="O19" i="23"/>
  <c r="N19" i="23"/>
  <c r="M19" i="23"/>
  <c r="L19" i="23"/>
  <c r="K19" i="23"/>
  <c r="J19" i="23"/>
  <c r="I19" i="23"/>
  <c r="H19" i="23"/>
  <c r="G19" i="23"/>
  <c r="F19" i="23"/>
  <c r="E19" i="23"/>
  <c r="D19" i="23"/>
  <c r="A19" i="23" s="1"/>
  <c r="C19" i="23"/>
  <c r="S18" i="23"/>
  <c r="R18" i="23"/>
  <c r="Q18" i="23"/>
  <c r="P18" i="23"/>
  <c r="O18" i="23"/>
  <c r="N18" i="23"/>
  <c r="M18" i="23"/>
  <c r="L18" i="23"/>
  <c r="K18" i="23"/>
  <c r="U18" i="23" s="1"/>
  <c r="J18" i="23"/>
  <c r="I18" i="23"/>
  <c r="H18" i="23"/>
  <c r="G18" i="23"/>
  <c r="F18" i="23"/>
  <c r="E18" i="23"/>
  <c r="D18" i="23"/>
  <c r="C18" i="23"/>
  <c r="T18" i="23" s="1"/>
  <c r="S17" i="23"/>
  <c r="R17" i="23"/>
  <c r="Q17" i="23"/>
  <c r="P17" i="23"/>
  <c r="O17" i="23"/>
  <c r="N17" i="23"/>
  <c r="M17" i="23"/>
  <c r="L17" i="23"/>
  <c r="U17" i="23" s="1"/>
  <c r="K17" i="23"/>
  <c r="J17" i="23"/>
  <c r="I17" i="23"/>
  <c r="H17" i="23"/>
  <c r="G17" i="23"/>
  <c r="F17" i="23"/>
  <c r="E17" i="23"/>
  <c r="D17" i="23"/>
  <c r="A17" i="23" s="1"/>
  <c r="C17" i="23"/>
  <c r="S16" i="23"/>
  <c r="R16" i="23"/>
  <c r="Q16" i="23"/>
  <c r="P16" i="23"/>
  <c r="O16" i="23"/>
  <c r="N16" i="23"/>
  <c r="M16" i="23"/>
  <c r="L16" i="23"/>
  <c r="K16" i="23"/>
  <c r="J16" i="23"/>
  <c r="I16" i="23"/>
  <c r="H16" i="23"/>
  <c r="G16" i="23"/>
  <c r="G79" i="23" s="1"/>
  <c r="F16" i="23"/>
  <c r="E16" i="23"/>
  <c r="D16" i="23"/>
  <c r="C16" i="23"/>
  <c r="S15" i="23"/>
  <c r="R15" i="23"/>
  <c r="Q15" i="23"/>
  <c r="P15" i="23"/>
  <c r="O15" i="23"/>
  <c r="N15" i="23"/>
  <c r="U15" i="23" s="1"/>
  <c r="M15" i="23"/>
  <c r="L15" i="23"/>
  <c r="K15" i="23"/>
  <c r="J15" i="23"/>
  <c r="I15" i="23"/>
  <c r="H15" i="23"/>
  <c r="G15" i="23"/>
  <c r="F15" i="23"/>
  <c r="E15" i="23"/>
  <c r="D15" i="23"/>
  <c r="C15" i="23"/>
  <c r="S14" i="23"/>
  <c r="R14" i="23"/>
  <c r="Q14" i="23"/>
  <c r="P14" i="23"/>
  <c r="O14" i="23"/>
  <c r="U14" i="23" s="1"/>
  <c r="N14" i="23"/>
  <c r="M14" i="23"/>
  <c r="L14" i="23"/>
  <c r="K14" i="23"/>
  <c r="J14" i="23"/>
  <c r="I14" i="23"/>
  <c r="H14" i="23"/>
  <c r="G14" i="23"/>
  <c r="F14" i="23"/>
  <c r="E14" i="23"/>
  <c r="D14" i="23"/>
  <c r="C14" i="23"/>
  <c r="S13" i="23"/>
  <c r="R13" i="23"/>
  <c r="Q13" i="23"/>
  <c r="P13" i="23"/>
  <c r="U13" i="23" s="1"/>
  <c r="O13" i="23"/>
  <c r="N13" i="23"/>
  <c r="M13" i="23"/>
  <c r="L13" i="23"/>
  <c r="K13" i="23"/>
  <c r="J13" i="23"/>
  <c r="I13" i="23"/>
  <c r="H13" i="23"/>
  <c r="G13" i="23"/>
  <c r="F13" i="23"/>
  <c r="E13" i="23"/>
  <c r="D13" i="23"/>
  <c r="C13" i="23"/>
  <c r="S12" i="23"/>
  <c r="R12" i="23"/>
  <c r="Q12" i="23"/>
  <c r="Q75" i="23" s="1"/>
  <c r="P12" i="23"/>
  <c r="O12" i="23"/>
  <c r="N12" i="23"/>
  <c r="M12" i="23"/>
  <c r="L12" i="23"/>
  <c r="K12" i="23"/>
  <c r="J12" i="23"/>
  <c r="I12" i="23"/>
  <c r="H12" i="23"/>
  <c r="G12" i="23"/>
  <c r="F12" i="23"/>
  <c r="E12" i="23"/>
  <c r="D12" i="23"/>
  <c r="C12" i="23"/>
  <c r="S11" i="23"/>
  <c r="R11" i="23"/>
  <c r="Q11" i="23"/>
  <c r="P11" i="23"/>
  <c r="O11" i="23"/>
  <c r="N11" i="23"/>
  <c r="M11" i="23"/>
  <c r="L11" i="23"/>
  <c r="K11" i="23"/>
  <c r="U11" i="23" s="1"/>
  <c r="J11" i="23"/>
  <c r="I11" i="23"/>
  <c r="H11" i="23"/>
  <c r="G11" i="23"/>
  <c r="F11" i="23"/>
  <c r="E11" i="23"/>
  <c r="D11" i="23"/>
  <c r="A11" i="23" s="1"/>
  <c r="C11" i="23"/>
  <c r="S10" i="23"/>
  <c r="R10" i="23"/>
  <c r="Q10" i="23"/>
  <c r="P10" i="23"/>
  <c r="O10" i="23"/>
  <c r="N10" i="23"/>
  <c r="M10" i="23"/>
  <c r="L10" i="23"/>
  <c r="K10" i="23"/>
  <c r="U10" i="23" s="1"/>
  <c r="J10" i="23"/>
  <c r="I10" i="23"/>
  <c r="H10" i="23"/>
  <c r="G10" i="23"/>
  <c r="F10" i="23"/>
  <c r="E10" i="23"/>
  <c r="E73" i="23" s="1"/>
  <c r="D10" i="23"/>
  <c r="C10" i="23"/>
  <c r="T10" i="23" s="1"/>
  <c r="S9" i="23"/>
  <c r="R9" i="23"/>
  <c r="Q9" i="23"/>
  <c r="P9" i="23"/>
  <c r="O9" i="23"/>
  <c r="N9" i="23"/>
  <c r="M9" i="23"/>
  <c r="L9" i="23"/>
  <c r="U9" i="23" s="1"/>
  <c r="K9" i="23"/>
  <c r="J9" i="23"/>
  <c r="I9" i="23"/>
  <c r="H9" i="23"/>
  <c r="G9" i="23"/>
  <c r="F9" i="23"/>
  <c r="E9" i="23"/>
  <c r="D9" i="23"/>
  <c r="D4" i="23" s="1"/>
  <c r="C9" i="23"/>
  <c r="S8" i="23"/>
  <c r="R8" i="23"/>
  <c r="Q8" i="23"/>
  <c r="P8" i="23"/>
  <c r="O8" i="23"/>
  <c r="N8" i="23"/>
  <c r="M8" i="23"/>
  <c r="U8" i="23" s="1"/>
  <c r="L8" i="23"/>
  <c r="K8" i="23"/>
  <c r="J8" i="23"/>
  <c r="I8" i="23"/>
  <c r="H8" i="23"/>
  <c r="G8" i="23"/>
  <c r="G4" i="23" s="1"/>
  <c r="F8" i="23"/>
  <c r="F4" i="23" s="1"/>
  <c r="E8" i="23"/>
  <c r="D8" i="23"/>
  <c r="C8" i="23"/>
  <c r="S7" i="23"/>
  <c r="R7" i="23"/>
  <c r="Q7" i="23"/>
  <c r="P7" i="23"/>
  <c r="O7" i="23"/>
  <c r="O70" i="23" s="1"/>
  <c r="N7" i="23"/>
  <c r="U7" i="23" s="1"/>
  <c r="M7" i="23"/>
  <c r="L7" i="23"/>
  <c r="K7" i="23"/>
  <c r="J7" i="23"/>
  <c r="I7" i="23"/>
  <c r="H7" i="23"/>
  <c r="G7" i="23"/>
  <c r="F7" i="23"/>
  <c r="E7" i="23"/>
  <c r="D7" i="23"/>
  <c r="C7" i="23"/>
  <c r="S6" i="23"/>
  <c r="R6" i="23"/>
  <c r="Q6" i="23"/>
  <c r="P6" i="23"/>
  <c r="O6" i="23"/>
  <c r="U6" i="23" s="1"/>
  <c r="N6" i="23"/>
  <c r="M6" i="23"/>
  <c r="L6" i="23"/>
  <c r="K6" i="23"/>
  <c r="J6" i="23"/>
  <c r="I6" i="23"/>
  <c r="H6" i="23"/>
  <c r="G6" i="23"/>
  <c r="G69" i="23" s="1"/>
  <c r="F6" i="23"/>
  <c r="E6" i="23"/>
  <c r="D6" i="23"/>
  <c r="C6" i="23"/>
  <c r="M120" i="23"/>
  <c r="M119" i="23"/>
  <c r="M118" i="23"/>
  <c r="M117" i="23"/>
  <c r="M116" i="23"/>
  <c r="M115" i="23"/>
  <c r="M113" i="23"/>
  <c r="M112" i="23"/>
  <c r="S64" i="23"/>
  <c r="Q64" i="23"/>
  <c r="O64" i="23"/>
  <c r="M64" i="23"/>
  <c r="K64" i="23"/>
  <c r="G64" i="23"/>
  <c r="C64" i="23"/>
  <c r="S63" i="23"/>
  <c r="Q63" i="23"/>
  <c r="O63" i="23"/>
  <c r="M63" i="23"/>
  <c r="I63" i="23"/>
  <c r="E63" i="23"/>
  <c r="C63" i="23"/>
  <c r="S62" i="23"/>
  <c r="Q62" i="23"/>
  <c r="O62" i="23"/>
  <c r="K62" i="23"/>
  <c r="G62" i="23"/>
  <c r="E62" i="23"/>
  <c r="C62" i="23"/>
  <c r="S61" i="23"/>
  <c r="Q61" i="23"/>
  <c r="M61" i="23"/>
  <c r="I61" i="23"/>
  <c r="G61" i="23"/>
  <c r="E61" i="23"/>
  <c r="C61" i="23"/>
  <c r="S60" i="23"/>
  <c r="O60" i="23"/>
  <c r="K60" i="23"/>
  <c r="I60" i="23"/>
  <c r="G60" i="23"/>
  <c r="E60" i="23"/>
  <c r="C60" i="23"/>
  <c r="Q59" i="23"/>
  <c r="M59" i="23"/>
  <c r="K59" i="23"/>
  <c r="I59" i="23"/>
  <c r="G59" i="23"/>
  <c r="G80" i="23"/>
  <c r="E59" i="23"/>
  <c r="C80" i="23"/>
  <c r="S58" i="23"/>
  <c r="S79" i="23" s="1"/>
  <c r="O58" i="23"/>
  <c r="M58" i="23"/>
  <c r="M79" i="23"/>
  <c r="K58" i="23"/>
  <c r="I58" i="23"/>
  <c r="I79" i="23" s="1"/>
  <c r="G58" i="23"/>
  <c r="C58" i="23"/>
  <c r="C79" i="23" s="1"/>
  <c r="S57" i="23"/>
  <c r="S78" i="23" s="1"/>
  <c r="Q57" i="23"/>
  <c r="Q78" i="23"/>
  <c r="O57" i="23"/>
  <c r="O78" i="23" s="1"/>
  <c r="M57" i="23"/>
  <c r="M78" i="23"/>
  <c r="K57" i="23"/>
  <c r="I57" i="23"/>
  <c r="I78" i="23"/>
  <c r="E57" i="23"/>
  <c r="E78" i="23"/>
  <c r="C57" i="23"/>
  <c r="C78" i="23" s="1"/>
  <c r="S56" i="23"/>
  <c r="S77" i="23"/>
  <c r="Q56" i="23"/>
  <c r="Q77" i="23" s="1"/>
  <c r="M56" i="23"/>
  <c r="M77" i="23" s="1"/>
  <c r="K56" i="23"/>
  <c r="G56" i="23"/>
  <c r="E56" i="23"/>
  <c r="E77" i="23"/>
  <c r="C56" i="23"/>
  <c r="C77" i="23" s="1"/>
  <c r="S55" i="23"/>
  <c r="S76" i="23"/>
  <c r="O55" i="23"/>
  <c r="O76" i="23"/>
  <c r="M55" i="23"/>
  <c r="M76" i="23" s="1"/>
  <c r="I55" i="23"/>
  <c r="G76" i="23"/>
  <c r="E55" i="23"/>
  <c r="E76" i="23" s="1"/>
  <c r="C55" i="23"/>
  <c r="C76" i="23"/>
  <c r="Q54" i="23"/>
  <c r="O54" i="23"/>
  <c r="O75" i="23"/>
  <c r="K54" i="23"/>
  <c r="G54" i="23"/>
  <c r="G75" i="23"/>
  <c r="E54" i="23"/>
  <c r="E75" i="23" s="1"/>
  <c r="S53" i="23"/>
  <c r="S74" i="23" s="1"/>
  <c r="Q53" i="23"/>
  <c r="Q74" i="23" s="1"/>
  <c r="M53" i="23"/>
  <c r="M74" i="23"/>
  <c r="I53" i="23"/>
  <c r="I74" i="23"/>
  <c r="G53" i="23"/>
  <c r="G74" i="23" s="1"/>
  <c r="C53" i="23"/>
  <c r="S52" i="23"/>
  <c r="S73" i="23"/>
  <c r="Q52" i="23"/>
  <c r="Q73" i="23"/>
  <c r="O52" i="23"/>
  <c r="O73" i="23"/>
  <c r="K52" i="23"/>
  <c r="I52" i="23"/>
  <c r="I73" i="23"/>
  <c r="G52" i="23"/>
  <c r="G73" i="23" s="1"/>
  <c r="E52" i="23"/>
  <c r="C52" i="23"/>
  <c r="C73" i="23" s="1"/>
  <c r="S51" i="23"/>
  <c r="S72" i="23"/>
  <c r="Q51" i="23"/>
  <c r="Q72" i="23" s="1"/>
  <c r="M51" i="23"/>
  <c r="K51" i="23"/>
  <c r="G51" i="23"/>
  <c r="G72" i="23"/>
  <c r="E51" i="23"/>
  <c r="E72" i="23" s="1"/>
  <c r="C72" i="23"/>
  <c r="S50" i="23"/>
  <c r="S71" i="23"/>
  <c r="O50" i="23"/>
  <c r="O71" i="23" s="1"/>
  <c r="M50" i="23"/>
  <c r="K50" i="23"/>
  <c r="I50" i="23"/>
  <c r="G50" i="23"/>
  <c r="C50" i="23"/>
  <c r="C71" i="23" s="1"/>
  <c r="S70" i="23"/>
  <c r="Q49" i="23"/>
  <c r="Q70" i="23" s="1"/>
  <c r="O49" i="23"/>
  <c r="K49" i="23"/>
  <c r="I49" i="23"/>
  <c r="I70" i="23" s="1"/>
  <c r="E49" i="23"/>
  <c r="E70" i="23"/>
  <c r="S48" i="23"/>
  <c r="S69" i="23"/>
  <c r="Q48" i="23"/>
  <c r="Q69" i="23" s="1"/>
  <c r="M48" i="23"/>
  <c r="M69" i="23" s="1"/>
  <c r="K48" i="23"/>
  <c r="I48" i="23"/>
  <c r="I69" i="23"/>
  <c r="G48" i="23"/>
  <c r="C48" i="23"/>
  <c r="C69" i="23"/>
  <c r="I25" i="23"/>
  <c r="H25" i="23"/>
  <c r="G25" i="23"/>
  <c r="F25" i="23"/>
  <c r="E25" i="23"/>
  <c r="U22" i="23"/>
  <c r="T22" i="23"/>
  <c r="A22" i="23"/>
  <c r="T20" i="23"/>
  <c r="U19" i="23"/>
  <c r="T17" i="23"/>
  <c r="U16" i="23"/>
  <c r="A14" i="23"/>
  <c r="T14" i="23"/>
  <c r="T12" i="23"/>
  <c r="A9" i="23"/>
  <c r="T9" i="23"/>
  <c r="T6" i="23"/>
  <c r="H4" i="23"/>
  <c r="A12" i="5"/>
  <c r="A11" i="5"/>
  <c r="A10" i="5"/>
  <c r="A9" i="5"/>
  <c r="A8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C24" i="5"/>
  <c r="T65" i="5"/>
  <c r="T86" i="5"/>
  <c r="P65" i="5"/>
  <c r="P86" i="5" s="1"/>
  <c r="L65" i="5"/>
  <c r="L86" i="5" s="1"/>
  <c r="J65" i="5"/>
  <c r="J86" i="5" s="1"/>
  <c r="I65" i="5"/>
  <c r="I86" i="5" s="1"/>
  <c r="D65" i="5"/>
  <c r="D86" i="5" s="1"/>
  <c r="T64" i="5"/>
  <c r="T85" i="5" s="1"/>
  <c r="S64" i="5"/>
  <c r="S85" i="5" s="1"/>
  <c r="R64" i="5"/>
  <c r="R85" i="5" s="1"/>
  <c r="Q64" i="5"/>
  <c r="Q85" i="5"/>
  <c r="P64" i="5"/>
  <c r="P85" i="5"/>
  <c r="O64" i="5"/>
  <c r="O85" i="5"/>
  <c r="N64" i="5"/>
  <c r="N85" i="5" s="1"/>
  <c r="M64" i="5"/>
  <c r="M85" i="5"/>
  <c r="L64" i="5"/>
  <c r="L85" i="5"/>
  <c r="K64" i="5"/>
  <c r="K85" i="5" s="1"/>
  <c r="J64" i="5"/>
  <c r="J85" i="5" s="1"/>
  <c r="I64" i="5"/>
  <c r="I85" i="5"/>
  <c r="H64" i="5"/>
  <c r="H85" i="5"/>
  <c r="G64" i="5"/>
  <c r="G85" i="5" s="1"/>
  <c r="F64" i="5"/>
  <c r="F85" i="5" s="1"/>
  <c r="E64" i="5"/>
  <c r="E85" i="5" s="1"/>
  <c r="D64" i="5"/>
  <c r="D85" i="5"/>
  <c r="C64" i="5"/>
  <c r="C85" i="5"/>
  <c r="T63" i="5"/>
  <c r="T84" i="5" s="1"/>
  <c r="S63" i="5"/>
  <c r="S84" i="5" s="1"/>
  <c r="R63" i="5"/>
  <c r="R84" i="5"/>
  <c r="Q63" i="5"/>
  <c r="Q84" i="5" s="1"/>
  <c r="P63" i="5"/>
  <c r="P84" i="5"/>
  <c r="O63" i="5"/>
  <c r="O84" i="5" s="1"/>
  <c r="N63" i="5"/>
  <c r="N84" i="5"/>
  <c r="M63" i="5"/>
  <c r="M84" i="5" s="1"/>
  <c r="L63" i="5"/>
  <c r="L84" i="5"/>
  <c r="K63" i="5"/>
  <c r="K84" i="5" s="1"/>
  <c r="J63" i="5"/>
  <c r="J84" i="5" s="1"/>
  <c r="I63" i="5"/>
  <c r="I84" i="5" s="1"/>
  <c r="H63" i="5"/>
  <c r="H84" i="5"/>
  <c r="G63" i="5"/>
  <c r="G84" i="5" s="1"/>
  <c r="F63" i="5"/>
  <c r="F84" i="5"/>
  <c r="E63" i="5"/>
  <c r="E84" i="5" s="1"/>
  <c r="D63" i="5"/>
  <c r="D84" i="5"/>
  <c r="C63" i="5"/>
  <c r="C84" i="5" s="1"/>
  <c r="T62" i="5"/>
  <c r="T83" i="5"/>
  <c r="S62" i="5"/>
  <c r="S83" i="5" s="1"/>
  <c r="R62" i="5"/>
  <c r="R83" i="5" s="1"/>
  <c r="Q62" i="5"/>
  <c r="Q83" i="5"/>
  <c r="P62" i="5"/>
  <c r="P83" i="5"/>
  <c r="O62" i="5"/>
  <c r="O83" i="5" s="1"/>
  <c r="N62" i="5"/>
  <c r="N83" i="5"/>
  <c r="M62" i="5"/>
  <c r="M83" i="5"/>
  <c r="L62" i="5"/>
  <c r="L83" i="5" s="1"/>
  <c r="K62" i="5"/>
  <c r="K83" i="5" s="1"/>
  <c r="J62" i="5"/>
  <c r="J83" i="5"/>
  <c r="I62" i="5"/>
  <c r="I83" i="5"/>
  <c r="H62" i="5"/>
  <c r="H83" i="5"/>
  <c r="G62" i="5"/>
  <c r="G83" i="5" s="1"/>
  <c r="F62" i="5"/>
  <c r="F83" i="5"/>
  <c r="E62" i="5"/>
  <c r="E83" i="5"/>
  <c r="D62" i="5"/>
  <c r="D83" i="5" s="1"/>
  <c r="C62" i="5"/>
  <c r="C83" i="5" s="1"/>
  <c r="T61" i="5"/>
  <c r="T82" i="5"/>
  <c r="S61" i="5"/>
  <c r="S82" i="5"/>
  <c r="R61" i="5"/>
  <c r="R82" i="5" s="1"/>
  <c r="Q61" i="5"/>
  <c r="Q82" i="5"/>
  <c r="P61" i="5"/>
  <c r="P82" i="5" s="1"/>
  <c r="O61" i="5"/>
  <c r="O82" i="5"/>
  <c r="N61" i="5"/>
  <c r="N82" i="5" s="1"/>
  <c r="M61" i="5"/>
  <c r="M82" i="5"/>
  <c r="L61" i="5"/>
  <c r="L82" i="5" s="1"/>
  <c r="K61" i="5"/>
  <c r="K82" i="5"/>
  <c r="J61" i="5"/>
  <c r="J82" i="5" s="1"/>
  <c r="I61" i="5"/>
  <c r="I82" i="5"/>
  <c r="H61" i="5"/>
  <c r="H82" i="5" s="1"/>
  <c r="G61" i="5"/>
  <c r="G82" i="5" s="1"/>
  <c r="F61" i="5"/>
  <c r="F82" i="5" s="1"/>
  <c r="E61" i="5"/>
  <c r="E82" i="5"/>
  <c r="D61" i="5"/>
  <c r="D82" i="5" s="1"/>
  <c r="C61" i="5"/>
  <c r="C82" i="5"/>
  <c r="T60" i="5"/>
  <c r="T81" i="5" s="1"/>
  <c r="S60" i="5"/>
  <c r="S81" i="5" s="1"/>
  <c r="R60" i="5"/>
  <c r="R81" i="5"/>
  <c r="Q60" i="5"/>
  <c r="Q81" i="5"/>
  <c r="P60" i="5"/>
  <c r="P81" i="5" s="1"/>
  <c r="O60" i="5"/>
  <c r="O81" i="5" s="1"/>
  <c r="N60" i="5"/>
  <c r="N81" i="5"/>
  <c r="M60" i="5"/>
  <c r="M81" i="5"/>
  <c r="L60" i="5"/>
  <c r="L81" i="5" s="1"/>
  <c r="K60" i="5"/>
  <c r="K81" i="5" s="1"/>
  <c r="J60" i="5"/>
  <c r="J81" i="5"/>
  <c r="I60" i="5"/>
  <c r="I81" i="5" s="1"/>
  <c r="H60" i="5"/>
  <c r="H81" i="5" s="1"/>
  <c r="G60" i="5"/>
  <c r="G81" i="5"/>
  <c r="F60" i="5"/>
  <c r="F81" i="5"/>
  <c r="E60" i="5"/>
  <c r="E81" i="5"/>
  <c r="D60" i="5"/>
  <c r="D81" i="5" s="1"/>
  <c r="C60" i="5"/>
  <c r="C81" i="5"/>
  <c r="T59" i="5"/>
  <c r="T80" i="5"/>
  <c r="S59" i="5"/>
  <c r="S80" i="5" s="1"/>
  <c r="R59" i="5"/>
  <c r="R80" i="5"/>
  <c r="Q59" i="5"/>
  <c r="Q80" i="5" s="1"/>
  <c r="P59" i="5"/>
  <c r="P80" i="5"/>
  <c r="O59" i="5"/>
  <c r="O80" i="5" s="1"/>
  <c r="N59" i="5"/>
  <c r="N80" i="5"/>
  <c r="M59" i="5"/>
  <c r="M80" i="5" s="1"/>
  <c r="L59" i="5"/>
  <c r="L80" i="5"/>
  <c r="K59" i="5"/>
  <c r="K80" i="5" s="1"/>
  <c r="J59" i="5"/>
  <c r="J80" i="5"/>
  <c r="I59" i="5"/>
  <c r="I80" i="5" s="1"/>
  <c r="H59" i="5"/>
  <c r="H80" i="5"/>
  <c r="G59" i="5"/>
  <c r="G80" i="5" s="1"/>
  <c r="F59" i="5"/>
  <c r="F80" i="5"/>
  <c r="E59" i="5"/>
  <c r="E80" i="5" s="1"/>
  <c r="D59" i="5"/>
  <c r="D80" i="5" s="1"/>
  <c r="C59" i="5"/>
  <c r="C80" i="5" s="1"/>
  <c r="T58" i="5"/>
  <c r="T79" i="5"/>
  <c r="S58" i="5"/>
  <c r="S79" i="5"/>
  <c r="R58" i="5"/>
  <c r="R79" i="5" s="1"/>
  <c r="Q58" i="5"/>
  <c r="Q79" i="5" s="1"/>
  <c r="P58" i="5"/>
  <c r="P79" i="5" s="1"/>
  <c r="O58" i="5"/>
  <c r="O79" i="5"/>
  <c r="N58" i="5"/>
  <c r="N79" i="5" s="1"/>
  <c r="M58" i="5"/>
  <c r="M79" i="5" s="1"/>
  <c r="L58" i="5"/>
  <c r="L79" i="5"/>
  <c r="K58" i="5"/>
  <c r="K79" i="5"/>
  <c r="J58" i="5"/>
  <c r="J79" i="5"/>
  <c r="I58" i="5"/>
  <c r="I79" i="5" s="1"/>
  <c r="H58" i="5"/>
  <c r="H79" i="5" s="1"/>
  <c r="G58" i="5"/>
  <c r="G79" i="5"/>
  <c r="F58" i="5"/>
  <c r="F79" i="5"/>
  <c r="E58" i="5"/>
  <c r="E79" i="5" s="1"/>
  <c r="D58" i="5"/>
  <c r="D79" i="5" s="1"/>
  <c r="C58" i="5"/>
  <c r="C79" i="5"/>
  <c r="T57" i="5"/>
  <c r="T78" i="5"/>
  <c r="S57" i="5"/>
  <c r="S78" i="5"/>
  <c r="R57" i="5"/>
  <c r="R78" i="5" s="1"/>
  <c r="Q57" i="5"/>
  <c r="Q78" i="5" s="1"/>
  <c r="P57" i="5"/>
  <c r="P78" i="5" s="1"/>
  <c r="O57" i="5"/>
  <c r="O78" i="5"/>
  <c r="N57" i="5"/>
  <c r="N78" i="5" s="1"/>
  <c r="M57" i="5"/>
  <c r="M78" i="5"/>
  <c r="L57" i="5"/>
  <c r="L78" i="5" s="1"/>
  <c r="K57" i="5"/>
  <c r="K78" i="5"/>
  <c r="J57" i="5"/>
  <c r="J78" i="5" s="1"/>
  <c r="I57" i="5"/>
  <c r="I78" i="5"/>
  <c r="H57" i="5"/>
  <c r="H78" i="5" s="1"/>
  <c r="G57" i="5"/>
  <c r="G78" i="5"/>
  <c r="F57" i="5"/>
  <c r="F78" i="5" s="1"/>
  <c r="E57" i="5"/>
  <c r="E78" i="5" s="1"/>
  <c r="D57" i="5"/>
  <c r="D78" i="5" s="1"/>
  <c r="C57" i="5"/>
  <c r="C78" i="5"/>
  <c r="T56" i="5"/>
  <c r="T77" i="5" s="1"/>
  <c r="S56" i="5"/>
  <c r="S77" i="5"/>
  <c r="R56" i="5"/>
  <c r="R77" i="5" s="1"/>
  <c r="Q56" i="5"/>
  <c r="Q77" i="5"/>
  <c r="P56" i="5"/>
  <c r="P77" i="5"/>
  <c r="O56" i="5"/>
  <c r="O77" i="5" s="1"/>
  <c r="N56" i="5"/>
  <c r="N77" i="5" s="1"/>
  <c r="M56" i="5"/>
  <c r="M77" i="5"/>
  <c r="L56" i="5"/>
  <c r="L77" i="5"/>
  <c r="K56" i="5"/>
  <c r="K77" i="5" s="1"/>
  <c r="J56" i="5"/>
  <c r="J77" i="5" s="1"/>
  <c r="I56" i="5"/>
  <c r="I77" i="5" s="1"/>
  <c r="H56" i="5"/>
  <c r="H77" i="5"/>
  <c r="G56" i="5"/>
  <c r="G77" i="5" s="1"/>
  <c r="F56" i="5"/>
  <c r="F77" i="5" s="1"/>
  <c r="E56" i="5"/>
  <c r="E77" i="5"/>
  <c r="D56" i="5"/>
  <c r="D77" i="5"/>
  <c r="C56" i="5"/>
  <c r="C77" i="5"/>
  <c r="T55" i="5"/>
  <c r="T76" i="5" s="1"/>
  <c r="S55" i="5"/>
  <c r="S76" i="5" s="1"/>
  <c r="R55" i="5"/>
  <c r="R76" i="5" s="1"/>
  <c r="Q55" i="5"/>
  <c r="Q76" i="5" s="1"/>
  <c r="P55" i="5"/>
  <c r="P76" i="5"/>
  <c r="O55" i="5"/>
  <c r="O76" i="5" s="1"/>
  <c r="N55" i="5"/>
  <c r="N76" i="5" s="1"/>
  <c r="M55" i="5"/>
  <c r="M76" i="5" s="1"/>
  <c r="L55" i="5"/>
  <c r="L76" i="5"/>
  <c r="K55" i="5"/>
  <c r="K76" i="5" s="1"/>
  <c r="J55" i="5"/>
  <c r="J76" i="5"/>
  <c r="I55" i="5"/>
  <c r="I76" i="5" s="1"/>
  <c r="H55" i="5"/>
  <c r="H76" i="5"/>
  <c r="G55" i="5"/>
  <c r="G76" i="5" s="1"/>
  <c r="F55" i="5"/>
  <c r="F76" i="5" s="1"/>
  <c r="E55" i="5"/>
  <c r="E76" i="5" s="1"/>
  <c r="D55" i="5"/>
  <c r="D76" i="5"/>
  <c r="C55" i="5"/>
  <c r="C76" i="5" s="1"/>
  <c r="T54" i="5"/>
  <c r="T75" i="5" s="1"/>
  <c r="S54" i="5"/>
  <c r="S75" i="5" s="1"/>
  <c r="R54" i="5"/>
  <c r="R75" i="5"/>
  <c r="Q54" i="5"/>
  <c r="Q75" i="5"/>
  <c r="P54" i="5"/>
  <c r="P75" i="5" s="1"/>
  <c r="O54" i="5"/>
  <c r="O75" i="5" s="1"/>
  <c r="N54" i="5"/>
  <c r="N75" i="5"/>
  <c r="M54" i="5"/>
  <c r="M75" i="5"/>
  <c r="L54" i="5"/>
  <c r="L75" i="5"/>
  <c r="K54" i="5"/>
  <c r="K75" i="5" s="1"/>
  <c r="J54" i="5"/>
  <c r="J75" i="5" s="1"/>
  <c r="I54" i="5"/>
  <c r="I75" i="5"/>
  <c r="H54" i="5"/>
  <c r="H75" i="5" s="1"/>
  <c r="G54" i="5"/>
  <c r="G75" i="5" s="1"/>
  <c r="F54" i="5"/>
  <c r="F75" i="5"/>
  <c r="E54" i="5"/>
  <c r="E75" i="5"/>
  <c r="D54" i="5"/>
  <c r="D75" i="5" s="1"/>
  <c r="C54" i="5"/>
  <c r="C75" i="5" s="1"/>
  <c r="A54" i="5"/>
  <c r="T53" i="5"/>
  <c r="T74" i="5" s="1"/>
  <c r="S53" i="5"/>
  <c r="S74" i="5"/>
  <c r="R53" i="5"/>
  <c r="R74" i="5" s="1"/>
  <c r="Q53" i="5"/>
  <c r="Q74" i="5" s="1"/>
  <c r="P53" i="5"/>
  <c r="P74" i="5"/>
  <c r="O53" i="5"/>
  <c r="O74" i="5" s="1"/>
  <c r="N53" i="5"/>
  <c r="N74" i="5" s="1"/>
  <c r="M53" i="5"/>
  <c r="M74" i="5" s="1"/>
  <c r="L53" i="5"/>
  <c r="L74" i="5"/>
  <c r="K53" i="5"/>
  <c r="K74" i="5"/>
  <c r="J53" i="5"/>
  <c r="J74" i="5" s="1"/>
  <c r="I53" i="5"/>
  <c r="I74" i="5"/>
  <c r="H53" i="5"/>
  <c r="H74" i="5"/>
  <c r="G53" i="5"/>
  <c r="G74" i="5" s="1"/>
  <c r="F53" i="5"/>
  <c r="F74" i="5" s="1"/>
  <c r="E53" i="5"/>
  <c r="E74" i="5"/>
  <c r="D53" i="5"/>
  <c r="D74" i="5"/>
  <c r="C53" i="5"/>
  <c r="C74" i="5"/>
  <c r="T52" i="5"/>
  <c r="T73" i="5" s="1"/>
  <c r="S52" i="5"/>
  <c r="S73" i="5" s="1"/>
  <c r="R52" i="5"/>
  <c r="R73" i="5" s="1"/>
  <c r="Q52" i="5"/>
  <c r="Q73" i="5" s="1"/>
  <c r="P52" i="5"/>
  <c r="P73" i="5"/>
  <c r="O52" i="5"/>
  <c r="O73" i="5" s="1"/>
  <c r="N52" i="5"/>
  <c r="N73" i="5" s="1"/>
  <c r="M52" i="5"/>
  <c r="M73" i="5" s="1"/>
  <c r="L52" i="5"/>
  <c r="L73" i="5"/>
  <c r="K52" i="5"/>
  <c r="K73" i="5" s="1"/>
  <c r="J52" i="5"/>
  <c r="J73" i="5" s="1"/>
  <c r="I52" i="5"/>
  <c r="I73" i="5" s="1"/>
  <c r="H52" i="5"/>
  <c r="H73" i="5"/>
  <c r="G52" i="5"/>
  <c r="F52" i="5"/>
  <c r="F73" i="5" s="1"/>
  <c r="E52" i="5"/>
  <c r="E73" i="5" s="1"/>
  <c r="D52" i="5"/>
  <c r="D73" i="5"/>
  <c r="C52" i="5"/>
  <c r="C73" i="5" s="1"/>
  <c r="T51" i="5"/>
  <c r="T72" i="5" s="1"/>
  <c r="S51" i="5"/>
  <c r="S72" i="5"/>
  <c r="R51" i="5"/>
  <c r="R72" i="5" s="1"/>
  <c r="Q51" i="5"/>
  <c r="Q72" i="5" s="1"/>
  <c r="P51" i="5"/>
  <c r="P72" i="5" s="1"/>
  <c r="O51" i="5"/>
  <c r="O72" i="5"/>
  <c r="N51" i="5"/>
  <c r="N72" i="5" s="1"/>
  <c r="M51" i="5"/>
  <c r="M72" i="5" s="1"/>
  <c r="L51" i="5"/>
  <c r="L72" i="5" s="1"/>
  <c r="K51" i="5"/>
  <c r="K72" i="5"/>
  <c r="J51" i="5"/>
  <c r="J72" i="5" s="1"/>
  <c r="I51" i="5"/>
  <c r="I72" i="5" s="1"/>
  <c r="H51" i="5"/>
  <c r="G51" i="5"/>
  <c r="G72" i="5"/>
  <c r="F51" i="5"/>
  <c r="F72" i="5" s="1"/>
  <c r="E51" i="5"/>
  <c r="E46" i="5" s="1"/>
  <c r="E72" i="5"/>
  <c r="D51" i="5"/>
  <c r="D72" i="5" s="1"/>
  <c r="C51" i="5"/>
  <c r="C72" i="5"/>
  <c r="T50" i="5"/>
  <c r="T71" i="5" s="1"/>
  <c r="S50" i="5"/>
  <c r="S71" i="5"/>
  <c r="R50" i="5"/>
  <c r="R71" i="5" s="1"/>
  <c r="Q50" i="5"/>
  <c r="Q71" i="5" s="1"/>
  <c r="P50" i="5"/>
  <c r="P71" i="5"/>
  <c r="O50" i="5"/>
  <c r="O71" i="5" s="1"/>
  <c r="N50" i="5"/>
  <c r="N71" i="5" s="1"/>
  <c r="M50" i="5"/>
  <c r="M71" i="5" s="1"/>
  <c r="L50" i="5"/>
  <c r="L71" i="5"/>
  <c r="K50" i="5"/>
  <c r="K71" i="5"/>
  <c r="J50" i="5"/>
  <c r="J71" i="5" s="1"/>
  <c r="I50" i="5"/>
  <c r="I71" i="5"/>
  <c r="H50" i="5"/>
  <c r="H71" i="5"/>
  <c r="G50" i="5"/>
  <c r="G71" i="5" s="1"/>
  <c r="F50" i="5"/>
  <c r="F71" i="5" s="1"/>
  <c r="E50" i="5"/>
  <c r="E71" i="5"/>
  <c r="D50" i="5"/>
  <c r="D71" i="5"/>
  <c r="C50" i="5"/>
  <c r="C71" i="5"/>
  <c r="T49" i="5"/>
  <c r="T70" i="5"/>
  <c r="S49" i="5"/>
  <c r="S70" i="5"/>
  <c r="R49" i="5"/>
  <c r="R70" i="5" s="1"/>
  <c r="Q49" i="5"/>
  <c r="Q70" i="5" s="1"/>
  <c r="P49" i="5"/>
  <c r="P70" i="5"/>
  <c r="O49" i="5"/>
  <c r="O70" i="5"/>
  <c r="N49" i="5"/>
  <c r="N70" i="5" s="1"/>
  <c r="M49" i="5"/>
  <c r="M70" i="5" s="1"/>
  <c r="L49" i="5"/>
  <c r="L70" i="5" s="1"/>
  <c r="K49" i="5"/>
  <c r="K70" i="5"/>
  <c r="J49" i="5"/>
  <c r="J70" i="5" s="1"/>
  <c r="I49" i="5"/>
  <c r="I70" i="5" s="1"/>
  <c r="H49" i="5"/>
  <c r="H70" i="5"/>
  <c r="G49" i="5"/>
  <c r="G70" i="5"/>
  <c r="F49" i="5"/>
  <c r="F70" i="5"/>
  <c r="E49" i="5"/>
  <c r="E70" i="5" s="1"/>
  <c r="D49" i="5"/>
  <c r="D70" i="5" s="1"/>
  <c r="C49" i="5"/>
  <c r="C70" i="5"/>
  <c r="T48" i="5"/>
  <c r="T69" i="5" s="1"/>
  <c r="S48" i="5"/>
  <c r="S69" i="5"/>
  <c r="R48" i="5"/>
  <c r="R69" i="5" s="1"/>
  <c r="Q48" i="5"/>
  <c r="Q69" i="5"/>
  <c r="P48" i="5"/>
  <c r="P69" i="5" s="1"/>
  <c r="O48" i="5"/>
  <c r="O69" i="5"/>
  <c r="N48" i="5"/>
  <c r="N69" i="5" s="1"/>
  <c r="M48" i="5"/>
  <c r="M69" i="5" s="1"/>
  <c r="L48" i="5"/>
  <c r="L69" i="5" s="1"/>
  <c r="K48" i="5"/>
  <c r="K69" i="5"/>
  <c r="J48" i="5"/>
  <c r="J69" i="5" s="1"/>
  <c r="I48" i="5"/>
  <c r="I69" i="5"/>
  <c r="H48" i="5"/>
  <c r="H69" i="5" s="1"/>
  <c r="G48" i="5"/>
  <c r="G69" i="5"/>
  <c r="F48" i="5"/>
  <c r="F69" i="5" s="1"/>
  <c r="E48" i="5"/>
  <c r="E69" i="5" s="1"/>
  <c r="D48" i="5"/>
  <c r="D69" i="5" s="1"/>
  <c r="C48" i="5"/>
  <c r="C69" i="5"/>
  <c r="F46" i="5"/>
  <c r="D46" i="5"/>
  <c r="D44" i="5"/>
  <c r="D44" i="23" s="1"/>
  <c r="D65" i="23" s="1"/>
  <c r="E44" i="5"/>
  <c r="E44" i="23" s="1"/>
  <c r="E65" i="23" s="1"/>
  <c r="F44" i="5"/>
  <c r="F44" i="23" s="1"/>
  <c r="F65" i="23" s="1"/>
  <c r="G44" i="5"/>
  <c r="G65" i="5" s="1"/>
  <c r="G86" i="5" s="1"/>
  <c r="H44" i="5"/>
  <c r="H44" i="23" s="1"/>
  <c r="I44" i="5"/>
  <c r="I44" i="23" s="1"/>
  <c r="I65" i="23" s="1"/>
  <c r="J44" i="5"/>
  <c r="J44" i="23" s="1"/>
  <c r="J65" i="23" s="1"/>
  <c r="K44" i="5"/>
  <c r="L44" i="5"/>
  <c r="L44" i="23" s="1"/>
  <c r="L65" i="23" s="1"/>
  <c r="M44" i="5"/>
  <c r="M44" i="23" s="1"/>
  <c r="M65" i="23" s="1"/>
  <c r="N44" i="5"/>
  <c r="N44" i="23" s="1"/>
  <c r="N65" i="23" s="1"/>
  <c r="O44" i="5"/>
  <c r="P44" i="5"/>
  <c r="P44" i="23" s="1"/>
  <c r="P65" i="23" s="1"/>
  <c r="Q44" i="5"/>
  <c r="Q44" i="23" s="1"/>
  <c r="Q65" i="23" s="1"/>
  <c r="R44" i="5"/>
  <c r="R44" i="23" s="1"/>
  <c r="R65" i="23" s="1"/>
  <c r="S44" i="5"/>
  <c r="S65" i="5" s="1"/>
  <c r="S86" i="5" s="1"/>
  <c r="T44" i="5"/>
  <c r="T44" i="23" s="1"/>
  <c r="T65" i="23" s="1"/>
  <c r="C44" i="5"/>
  <c r="T44" i="16"/>
  <c r="S44" i="16"/>
  <c r="R44" i="16"/>
  <c r="Q44" i="16"/>
  <c r="P44" i="16"/>
  <c r="O44" i="16"/>
  <c r="N44" i="16"/>
  <c r="N65" i="16" s="1"/>
  <c r="M44" i="16"/>
  <c r="L44" i="16"/>
  <c r="K44" i="16"/>
  <c r="J44" i="16"/>
  <c r="I44" i="16"/>
  <c r="H44" i="16"/>
  <c r="H65" i="16" s="1"/>
  <c r="G44" i="16"/>
  <c r="F44" i="16"/>
  <c r="F65" i="16" s="1"/>
  <c r="E44" i="16"/>
  <c r="D44" i="16"/>
  <c r="C44" i="16"/>
  <c r="T43" i="16"/>
  <c r="S43" i="16"/>
  <c r="R43" i="16"/>
  <c r="Q43" i="16"/>
  <c r="P43" i="16"/>
  <c r="O43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T42" i="16"/>
  <c r="S42" i="16"/>
  <c r="R42" i="16"/>
  <c r="R63" i="16" s="1"/>
  <c r="Q42" i="16"/>
  <c r="P42" i="16"/>
  <c r="O42" i="16"/>
  <c r="N42" i="16"/>
  <c r="M42" i="16"/>
  <c r="L42" i="16"/>
  <c r="L63" i="16" s="1"/>
  <c r="K42" i="16"/>
  <c r="J42" i="16"/>
  <c r="J63" i="16" s="1"/>
  <c r="I42" i="16"/>
  <c r="H42" i="16"/>
  <c r="G42" i="16"/>
  <c r="F42" i="16"/>
  <c r="E42" i="16"/>
  <c r="D42" i="16"/>
  <c r="C42" i="16"/>
  <c r="T41" i="16"/>
  <c r="S41" i="16"/>
  <c r="R41" i="16"/>
  <c r="Q41" i="16"/>
  <c r="P41" i="16"/>
  <c r="O41" i="16"/>
  <c r="N41" i="16"/>
  <c r="M41" i="16"/>
  <c r="L41" i="16"/>
  <c r="K41" i="16"/>
  <c r="J41" i="16"/>
  <c r="I41" i="16"/>
  <c r="H41" i="16"/>
  <c r="G41" i="16"/>
  <c r="F41" i="16"/>
  <c r="F62" i="16" s="1"/>
  <c r="E41" i="16"/>
  <c r="D41" i="16"/>
  <c r="C41" i="16"/>
  <c r="T40" i="16"/>
  <c r="S40" i="16"/>
  <c r="R40" i="16"/>
  <c r="Q40" i="16"/>
  <c r="P40" i="16"/>
  <c r="P61" i="16" s="1"/>
  <c r="O40" i="16"/>
  <c r="N40" i="16"/>
  <c r="N61" i="16" s="1"/>
  <c r="M40" i="16"/>
  <c r="L40" i="16"/>
  <c r="K40" i="16"/>
  <c r="J40" i="16"/>
  <c r="I40" i="16"/>
  <c r="H40" i="16"/>
  <c r="G40" i="16"/>
  <c r="F40" i="16"/>
  <c r="F61" i="16" s="1"/>
  <c r="E40" i="16"/>
  <c r="D40" i="16"/>
  <c r="C40" i="16"/>
  <c r="T39" i="16"/>
  <c r="S39" i="16"/>
  <c r="R39" i="16"/>
  <c r="Q39" i="16"/>
  <c r="P39" i="16"/>
  <c r="O39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T38" i="16"/>
  <c r="T59" i="16" s="1"/>
  <c r="S38" i="16"/>
  <c r="R38" i="16"/>
  <c r="R59" i="16" s="1"/>
  <c r="Q38" i="16"/>
  <c r="P38" i="16"/>
  <c r="O38" i="16"/>
  <c r="N38" i="16"/>
  <c r="M38" i="16"/>
  <c r="L38" i="16"/>
  <c r="K38" i="16"/>
  <c r="J38" i="16"/>
  <c r="J59" i="16" s="1"/>
  <c r="I38" i="16"/>
  <c r="H38" i="16"/>
  <c r="G38" i="16"/>
  <c r="F38" i="16"/>
  <c r="E38" i="16"/>
  <c r="D38" i="16"/>
  <c r="D59" i="16" s="1"/>
  <c r="C38" i="16"/>
  <c r="T37" i="16"/>
  <c r="S37" i="16"/>
  <c r="R37" i="16"/>
  <c r="Q37" i="16"/>
  <c r="P37" i="16"/>
  <c r="O37" i="16"/>
  <c r="N37" i="16"/>
  <c r="M37" i="16"/>
  <c r="L37" i="16"/>
  <c r="K37" i="16"/>
  <c r="J37" i="16"/>
  <c r="I37" i="16"/>
  <c r="H37" i="16"/>
  <c r="G37" i="16"/>
  <c r="F37" i="16"/>
  <c r="E37" i="16"/>
  <c r="D37" i="16"/>
  <c r="C37" i="16"/>
  <c r="T36" i="16"/>
  <c r="S36" i="16"/>
  <c r="R36" i="16"/>
  <c r="Q36" i="16"/>
  <c r="P36" i="16"/>
  <c r="O36" i="16"/>
  <c r="N36" i="16"/>
  <c r="N57" i="16" s="1"/>
  <c r="M36" i="16"/>
  <c r="L36" i="16"/>
  <c r="K36" i="16"/>
  <c r="J36" i="16"/>
  <c r="I36" i="16"/>
  <c r="H36" i="16"/>
  <c r="H57" i="16" s="1"/>
  <c r="G36" i="16"/>
  <c r="F36" i="16"/>
  <c r="F57" i="16" s="1"/>
  <c r="E36" i="16"/>
  <c r="D36" i="16"/>
  <c r="C36" i="16"/>
  <c r="T35" i="16"/>
  <c r="S35" i="16"/>
  <c r="R35" i="16"/>
  <c r="Q35" i="16"/>
  <c r="P35" i="16"/>
  <c r="P56" i="16" s="1"/>
  <c r="O35" i="16"/>
  <c r="N35" i="16"/>
  <c r="M35" i="16"/>
  <c r="L35" i="16"/>
  <c r="K35" i="16"/>
  <c r="J35" i="16"/>
  <c r="I35" i="16"/>
  <c r="H35" i="16"/>
  <c r="G35" i="16"/>
  <c r="F35" i="16"/>
  <c r="E35" i="16"/>
  <c r="D35" i="16"/>
  <c r="C35" i="16"/>
  <c r="T34" i="16"/>
  <c r="S34" i="16"/>
  <c r="R34" i="16"/>
  <c r="Q34" i="16"/>
  <c r="P34" i="16"/>
  <c r="O34" i="16"/>
  <c r="N34" i="16"/>
  <c r="M34" i="16"/>
  <c r="L34" i="16"/>
  <c r="L55" i="16" s="1"/>
  <c r="K34" i="16"/>
  <c r="J34" i="16"/>
  <c r="I34" i="16"/>
  <c r="H34" i="16"/>
  <c r="G34" i="16"/>
  <c r="F34" i="16"/>
  <c r="E34" i="16"/>
  <c r="D34" i="16"/>
  <c r="C34" i="16"/>
  <c r="T33" i="16"/>
  <c r="T54" i="16" s="1"/>
  <c r="S33" i="16"/>
  <c r="R33" i="16"/>
  <c r="Q33" i="16"/>
  <c r="P33" i="16"/>
  <c r="O33" i="16"/>
  <c r="N33" i="16"/>
  <c r="N54" i="16" s="1"/>
  <c r="M33" i="16"/>
  <c r="L33" i="16"/>
  <c r="L54" i="16" s="1"/>
  <c r="K33" i="16"/>
  <c r="J33" i="16"/>
  <c r="I33" i="16"/>
  <c r="H33" i="16"/>
  <c r="G33" i="16"/>
  <c r="F33" i="16"/>
  <c r="E33" i="16"/>
  <c r="D33" i="16"/>
  <c r="C33" i="16"/>
  <c r="T32" i="16"/>
  <c r="S32" i="16"/>
  <c r="R32" i="16"/>
  <c r="Q32" i="16"/>
  <c r="P32" i="16"/>
  <c r="O32" i="16"/>
  <c r="N32" i="16"/>
  <c r="M32" i="16"/>
  <c r="L32" i="16"/>
  <c r="K32" i="16"/>
  <c r="J32" i="16"/>
  <c r="I32" i="16"/>
  <c r="H32" i="16"/>
  <c r="G32" i="16"/>
  <c r="F32" i="16"/>
  <c r="F53" i="16" s="1"/>
  <c r="E32" i="16"/>
  <c r="D32" i="16"/>
  <c r="C32" i="16"/>
  <c r="T31" i="16"/>
  <c r="S31" i="16"/>
  <c r="R31" i="16"/>
  <c r="Q31" i="16"/>
  <c r="P31" i="16"/>
  <c r="P52" i="16" s="1"/>
  <c r="O31" i="16"/>
  <c r="N31" i="16"/>
  <c r="M31" i="16"/>
  <c r="L31" i="16"/>
  <c r="K31" i="16"/>
  <c r="J31" i="16"/>
  <c r="I31" i="16"/>
  <c r="H31" i="16"/>
  <c r="G31" i="16"/>
  <c r="F31" i="16"/>
  <c r="E31" i="16"/>
  <c r="D31" i="16"/>
  <c r="C31" i="16"/>
  <c r="T30" i="16"/>
  <c r="S30" i="16"/>
  <c r="R30" i="16"/>
  <c r="R51" i="16" s="1"/>
  <c r="Q30" i="16"/>
  <c r="P30" i="16"/>
  <c r="O30" i="16"/>
  <c r="N30" i="16"/>
  <c r="M30" i="16"/>
  <c r="L30" i="16"/>
  <c r="K30" i="16"/>
  <c r="J30" i="16"/>
  <c r="I30" i="16"/>
  <c r="H30" i="16"/>
  <c r="G30" i="16"/>
  <c r="F30" i="16"/>
  <c r="E30" i="16"/>
  <c r="D30" i="16"/>
  <c r="D51" i="16" s="1"/>
  <c r="C30" i="16"/>
  <c r="T29" i="16"/>
  <c r="S29" i="16"/>
  <c r="R29" i="16"/>
  <c r="Q29" i="16"/>
  <c r="P29" i="16"/>
  <c r="O29" i="16"/>
  <c r="N29" i="16"/>
  <c r="N50" i="16" s="1"/>
  <c r="M29" i="16"/>
  <c r="L29" i="16"/>
  <c r="L50" i="16" s="1"/>
  <c r="K29" i="16"/>
  <c r="J29" i="16"/>
  <c r="I29" i="16"/>
  <c r="H29" i="16"/>
  <c r="G29" i="16"/>
  <c r="F29" i="16"/>
  <c r="E29" i="16"/>
  <c r="D29" i="16"/>
  <c r="D50" i="16" s="1"/>
  <c r="C29" i="16"/>
  <c r="T28" i="16"/>
  <c r="S28" i="16"/>
  <c r="R28" i="16"/>
  <c r="Q28" i="16"/>
  <c r="P28" i="16"/>
  <c r="O28" i="16"/>
  <c r="N28" i="16"/>
  <c r="N49" i="16" s="1"/>
  <c r="M28" i="16"/>
  <c r="L28" i="16"/>
  <c r="K28" i="16"/>
  <c r="J28" i="16"/>
  <c r="I28" i="16"/>
  <c r="H28" i="16"/>
  <c r="G28" i="16"/>
  <c r="F28" i="16"/>
  <c r="F49" i="16" s="1"/>
  <c r="E28" i="16"/>
  <c r="D28" i="16"/>
  <c r="C28" i="16"/>
  <c r="T27" i="16"/>
  <c r="S27" i="16"/>
  <c r="R27" i="16"/>
  <c r="Q27" i="16"/>
  <c r="P27" i="16"/>
  <c r="O27" i="16"/>
  <c r="N27" i="16"/>
  <c r="M27" i="16"/>
  <c r="L27" i="16"/>
  <c r="K27" i="16"/>
  <c r="J27" i="16"/>
  <c r="I27" i="16"/>
  <c r="H27" i="16"/>
  <c r="H48" i="16" s="1"/>
  <c r="G27" i="16"/>
  <c r="F27" i="16"/>
  <c r="E27" i="16"/>
  <c r="D27" i="16"/>
  <c r="C27" i="16"/>
  <c r="T65" i="16"/>
  <c r="R65" i="16"/>
  <c r="P65" i="16"/>
  <c r="L65" i="16"/>
  <c r="J65" i="16"/>
  <c r="D65" i="16"/>
  <c r="F64" i="16"/>
  <c r="T63" i="16"/>
  <c r="P63" i="16"/>
  <c r="N63" i="16"/>
  <c r="H63" i="16"/>
  <c r="F63" i="16"/>
  <c r="D63" i="16"/>
  <c r="D84" i="16" s="1"/>
  <c r="T61" i="16"/>
  <c r="R61" i="16"/>
  <c r="L61" i="16"/>
  <c r="J61" i="16"/>
  <c r="H61" i="16"/>
  <c r="D61" i="16"/>
  <c r="F60" i="16"/>
  <c r="P59" i="16"/>
  <c r="N59" i="16"/>
  <c r="N80" i="16" s="1"/>
  <c r="L59" i="16"/>
  <c r="H59" i="16"/>
  <c r="F59" i="16"/>
  <c r="F58" i="16"/>
  <c r="T57" i="16"/>
  <c r="R57" i="16"/>
  <c r="P57" i="16"/>
  <c r="P78" i="16" s="1"/>
  <c r="L57" i="16"/>
  <c r="J57" i="16"/>
  <c r="D57" i="16"/>
  <c r="T55" i="16"/>
  <c r="P55" i="16"/>
  <c r="F54" i="16"/>
  <c r="R53" i="16"/>
  <c r="N53" i="16"/>
  <c r="N74" i="16" s="1"/>
  <c r="J53" i="16"/>
  <c r="D53" i="16"/>
  <c r="T52" i="16"/>
  <c r="R52" i="16"/>
  <c r="F52" i="16"/>
  <c r="D52" i="16"/>
  <c r="N51" i="16"/>
  <c r="J50" i="16"/>
  <c r="H50" i="16"/>
  <c r="F50" i="16"/>
  <c r="R49" i="16"/>
  <c r="J49" i="16"/>
  <c r="F48" i="16"/>
  <c r="M6" i="16"/>
  <c r="N6" i="16"/>
  <c r="O6" i="16"/>
  <c r="P6" i="16"/>
  <c r="Q6" i="16"/>
  <c r="R6" i="16"/>
  <c r="S6" i="16"/>
  <c r="M7" i="16"/>
  <c r="N7" i="16"/>
  <c r="O7" i="16"/>
  <c r="P7" i="16"/>
  <c r="Q7" i="16"/>
  <c r="R7" i="16"/>
  <c r="S7" i="16"/>
  <c r="M8" i="16"/>
  <c r="N8" i="16"/>
  <c r="O8" i="16"/>
  <c r="P8" i="16"/>
  <c r="Q8" i="16"/>
  <c r="R8" i="16"/>
  <c r="S8" i="16"/>
  <c r="M9" i="16"/>
  <c r="N9" i="16"/>
  <c r="O9" i="16"/>
  <c r="P9" i="16"/>
  <c r="Q9" i="16"/>
  <c r="R9" i="16"/>
  <c r="S9" i="16"/>
  <c r="M10" i="16"/>
  <c r="N10" i="16"/>
  <c r="O10" i="16"/>
  <c r="P10" i="16"/>
  <c r="Q10" i="16"/>
  <c r="R10" i="16"/>
  <c r="S10" i="16"/>
  <c r="M11" i="16"/>
  <c r="N11" i="16"/>
  <c r="O11" i="16"/>
  <c r="P11" i="16"/>
  <c r="Q11" i="16"/>
  <c r="R11" i="16"/>
  <c r="S11" i="16"/>
  <c r="M12" i="16"/>
  <c r="N12" i="16"/>
  <c r="O12" i="16"/>
  <c r="P12" i="16"/>
  <c r="Q12" i="16"/>
  <c r="R12" i="16"/>
  <c r="S12" i="16"/>
  <c r="M13" i="16"/>
  <c r="N13" i="16"/>
  <c r="O13" i="16"/>
  <c r="P13" i="16"/>
  <c r="Q13" i="16"/>
  <c r="R13" i="16"/>
  <c r="S13" i="16"/>
  <c r="M14" i="16"/>
  <c r="N14" i="16"/>
  <c r="O14" i="16"/>
  <c r="P14" i="16"/>
  <c r="Q14" i="16"/>
  <c r="R14" i="16"/>
  <c r="S14" i="16"/>
  <c r="M15" i="16"/>
  <c r="N15" i="16"/>
  <c r="O15" i="16"/>
  <c r="P15" i="16"/>
  <c r="Q15" i="16"/>
  <c r="R15" i="16"/>
  <c r="S15" i="16"/>
  <c r="M16" i="16"/>
  <c r="N16" i="16"/>
  <c r="O16" i="16"/>
  <c r="P16" i="16"/>
  <c r="Q16" i="16"/>
  <c r="R16" i="16"/>
  <c r="S16" i="16"/>
  <c r="M17" i="16"/>
  <c r="N17" i="16"/>
  <c r="O17" i="16"/>
  <c r="P17" i="16"/>
  <c r="Q17" i="16"/>
  <c r="R17" i="16"/>
  <c r="S17" i="16"/>
  <c r="M18" i="16"/>
  <c r="N18" i="16"/>
  <c r="O18" i="16"/>
  <c r="P18" i="16"/>
  <c r="Q18" i="16"/>
  <c r="R18" i="16"/>
  <c r="S18" i="16"/>
  <c r="M19" i="16"/>
  <c r="N19" i="16"/>
  <c r="O19" i="16"/>
  <c r="P19" i="16"/>
  <c r="Q19" i="16"/>
  <c r="R19" i="16"/>
  <c r="S19" i="16"/>
  <c r="M20" i="16"/>
  <c r="N20" i="16"/>
  <c r="O20" i="16"/>
  <c r="P20" i="16"/>
  <c r="Q20" i="16"/>
  <c r="R20" i="16"/>
  <c r="S20" i="16"/>
  <c r="M21" i="16"/>
  <c r="N21" i="16"/>
  <c r="O21" i="16"/>
  <c r="P21" i="16"/>
  <c r="Q21" i="16"/>
  <c r="R21" i="16"/>
  <c r="S21" i="16"/>
  <c r="M22" i="16"/>
  <c r="N22" i="16"/>
  <c r="O22" i="16"/>
  <c r="P22" i="16"/>
  <c r="Q22" i="16"/>
  <c r="R22" i="16"/>
  <c r="S22" i="16"/>
  <c r="M23" i="16"/>
  <c r="N23" i="16"/>
  <c r="O23" i="16"/>
  <c r="P23" i="16"/>
  <c r="Q23" i="16"/>
  <c r="R23" i="16"/>
  <c r="S23" i="16"/>
  <c r="E6" i="16"/>
  <c r="F6" i="16"/>
  <c r="G6" i="16"/>
  <c r="H6" i="16"/>
  <c r="I6" i="16"/>
  <c r="J6" i="16"/>
  <c r="K6" i="16"/>
  <c r="L6" i="16"/>
  <c r="E7" i="16"/>
  <c r="F7" i="16"/>
  <c r="G7" i="16"/>
  <c r="H7" i="16"/>
  <c r="I7" i="16"/>
  <c r="J7" i="16"/>
  <c r="K7" i="16"/>
  <c r="L7" i="16"/>
  <c r="E8" i="16"/>
  <c r="F8" i="16"/>
  <c r="G8" i="16"/>
  <c r="H8" i="16"/>
  <c r="I8" i="16"/>
  <c r="J8" i="16"/>
  <c r="K8" i="16"/>
  <c r="L8" i="16"/>
  <c r="E9" i="16"/>
  <c r="F9" i="16"/>
  <c r="G9" i="16"/>
  <c r="H9" i="16"/>
  <c r="I9" i="16"/>
  <c r="J9" i="16"/>
  <c r="K9" i="16"/>
  <c r="L9" i="16"/>
  <c r="E10" i="16"/>
  <c r="F10" i="16"/>
  <c r="G10" i="16"/>
  <c r="H10" i="16"/>
  <c r="I10" i="16"/>
  <c r="J10" i="16"/>
  <c r="K10" i="16"/>
  <c r="L10" i="16"/>
  <c r="E11" i="16"/>
  <c r="F11" i="16"/>
  <c r="G11" i="16"/>
  <c r="H11" i="16"/>
  <c r="I11" i="16"/>
  <c r="J11" i="16"/>
  <c r="K11" i="16"/>
  <c r="L11" i="16"/>
  <c r="E12" i="16"/>
  <c r="F12" i="16"/>
  <c r="G12" i="16"/>
  <c r="H12" i="16"/>
  <c r="I12" i="16"/>
  <c r="J12" i="16"/>
  <c r="K12" i="16"/>
  <c r="L12" i="16"/>
  <c r="E13" i="16"/>
  <c r="F13" i="16"/>
  <c r="G13" i="16"/>
  <c r="H13" i="16"/>
  <c r="I13" i="16"/>
  <c r="J13" i="16"/>
  <c r="K13" i="16"/>
  <c r="L13" i="16"/>
  <c r="E14" i="16"/>
  <c r="F14" i="16"/>
  <c r="G14" i="16"/>
  <c r="H14" i="16"/>
  <c r="I14" i="16"/>
  <c r="J14" i="16"/>
  <c r="K14" i="16"/>
  <c r="L14" i="16"/>
  <c r="E15" i="16"/>
  <c r="F15" i="16"/>
  <c r="G15" i="16"/>
  <c r="H15" i="16"/>
  <c r="I15" i="16"/>
  <c r="J15" i="16"/>
  <c r="K15" i="16"/>
  <c r="L15" i="16"/>
  <c r="E16" i="16"/>
  <c r="F16" i="16"/>
  <c r="G16" i="16"/>
  <c r="H16" i="16"/>
  <c r="I16" i="16"/>
  <c r="J16" i="16"/>
  <c r="K16" i="16"/>
  <c r="L16" i="16"/>
  <c r="E17" i="16"/>
  <c r="F17" i="16"/>
  <c r="G17" i="16"/>
  <c r="H17" i="16"/>
  <c r="I17" i="16"/>
  <c r="J17" i="16"/>
  <c r="K17" i="16"/>
  <c r="L17" i="16"/>
  <c r="E18" i="16"/>
  <c r="F18" i="16"/>
  <c r="G18" i="16"/>
  <c r="H18" i="16"/>
  <c r="I18" i="16"/>
  <c r="J18" i="16"/>
  <c r="K18" i="16"/>
  <c r="L18" i="16"/>
  <c r="E19" i="16"/>
  <c r="F19" i="16"/>
  <c r="G19" i="16"/>
  <c r="H19" i="16"/>
  <c r="I19" i="16"/>
  <c r="J19" i="16"/>
  <c r="K19" i="16"/>
  <c r="L19" i="16"/>
  <c r="E20" i="16"/>
  <c r="F20" i="16"/>
  <c r="G20" i="16"/>
  <c r="H20" i="16"/>
  <c r="I20" i="16"/>
  <c r="J20" i="16"/>
  <c r="K20" i="16"/>
  <c r="L20" i="16"/>
  <c r="E21" i="16"/>
  <c r="F21" i="16"/>
  <c r="G21" i="16"/>
  <c r="H21" i="16"/>
  <c r="I21" i="16"/>
  <c r="J21" i="16"/>
  <c r="K21" i="16"/>
  <c r="L21" i="16"/>
  <c r="E22" i="16"/>
  <c r="F22" i="16"/>
  <c r="G22" i="16"/>
  <c r="H22" i="16"/>
  <c r="I22" i="16"/>
  <c r="J22" i="16"/>
  <c r="K22" i="16"/>
  <c r="L22" i="16"/>
  <c r="E23" i="16"/>
  <c r="F23" i="16"/>
  <c r="G23" i="16"/>
  <c r="H23" i="16"/>
  <c r="I23" i="16"/>
  <c r="J23" i="16"/>
  <c r="K23" i="16"/>
  <c r="L23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C23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6" i="16"/>
  <c r="M120" i="21"/>
  <c r="M119" i="21"/>
  <c r="M118" i="21"/>
  <c r="M117" i="21"/>
  <c r="M116" i="21"/>
  <c r="M115" i="21"/>
  <c r="M113" i="21"/>
  <c r="M112" i="21"/>
  <c r="T44" i="21"/>
  <c r="T65" i="21" s="1"/>
  <c r="S44" i="21"/>
  <c r="S65" i="21"/>
  <c r="R44" i="21"/>
  <c r="R65" i="21"/>
  <c r="Q44" i="21"/>
  <c r="Q65" i="21" s="1"/>
  <c r="P44" i="21"/>
  <c r="P65" i="21" s="1"/>
  <c r="O44" i="21"/>
  <c r="O65" i="21"/>
  <c r="N44" i="21"/>
  <c r="N65" i="21"/>
  <c r="M44" i="21"/>
  <c r="M65" i="21" s="1"/>
  <c r="L44" i="21"/>
  <c r="L65" i="21" s="1"/>
  <c r="K44" i="21"/>
  <c r="K65" i="21"/>
  <c r="J44" i="21"/>
  <c r="J65" i="21"/>
  <c r="I44" i="21"/>
  <c r="I65" i="21" s="1"/>
  <c r="H44" i="21"/>
  <c r="H65" i="21" s="1"/>
  <c r="G44" i="21"/>
  <c r="G65" i="21"/>
  <c r="F44" i="21"/>
  <c r="F65" i="21"/>
  <c r="E44" i="21"/>
  <c r="E65" i="21" s="1"/>
  <c r="D44" i="21"/>
  <c r="D65" i="21" s="1"/>
  <c r="C44" i="21"/>
  <c r="C65" i="21"/>
  <c r="T43" i="21"/>
  <c r="T64" i="21"/>
  <c r="S43" i="21"/>
  <c r="S64" i="21" s="1"/>
  <c r="R43" i="21"/>
  <c r="R64" i="21" s="1"/>
  <c r="Q43" i="21"/>
  <c r="Q64" i="21"/>
  <c r="P43" i="21"/>
  <c r="P64" i="21"/>
  <c r="O43" i="21"/>
  <c r="O64" i="21" s="1"/>
  <c r="N43" i="21"/>
  <c r="N64" i="21" s="1"/>
  <c r="M43" i="21"/>
  <c r="M64" i="21"/>
  <c r="L43" i="21"/>
  <c r="L64" i="21"/>
  <c r="K43" i="21"/>
  <c r="K64" i="21" s="1"/>
  <c r="J43" i="21"/>
  <c r="J64" i="21" s="1"/>
  <c r="I43" i="21"/>
  <c r="I64" i="21"/>
  <c r="H43" i="21"/>
  <c r="H64" i="21"/>
  <c r="G43" i="21"/>
  <c r="G64" i="21" s="1"/>
  <c r="F43" i="21"/>
  <c r="F64" i="21" s="1"/>
  <c r="E43" i="21"/>
  <c r="E64" i="21"/>
  <c r="D43" i="21"/>
  <c r="D64" i="21"/>
  <c r="C43" i="21"/>
  <c r="C64" i="21" s="1"/>
  <c r="T42" i="21"/>
  <c r="T63" i="21" s="1"/>
  <c r="S42" i="21"/>
  <c r="S63" i="21"/>
  <c r="R42" i="21"/>
  <c r="R63" i="21"/>
  <c r="Q42" i="21"/>
  <c r="Q63" i="21" s="1"/>
  <c r="P42" i="21"/>
  <c r="P63" i="21" s="1"/>
  <c r="O42" i="21"/>
  <c r="O63" i="21"/>
  <c r="N42" i="21"/>
  <c r="N63" i="21"/>
  <c r="M42" i="21"/>
  <c r="M63" i="21" s="1"/>
  <c r="L42" i="21"/>
  <c r="L63" i="21" s="1"/>
  <c r="K42" i="21"/>
  <c r="K63" i="21"/>
  <c r="J42" i="21"/>
  <c r="J63" i="21"/>
  <c r="I42" i="21"/>
  <c r="I63" i="21" s="1"/>
  <c r="H42" i="21"/>
  <c r="H63" i="21" s="1"/>
  <c r="G42" i="21"/>
  <c r="G63" i="21"/>
  <c r="F42" i="21"/>
  <c r="F63" i="21"/>
  <c r="E42" i="21"/>
  <c r="E63" i="21" s="1"/>
  <c r="D42" i="21"/>
  <c r="D63" i="21" s="1"/>
  <c r="C42" i="21"/>
  <c r="C63" i="21"/>
  <c r="T41" i="21"/>
  <c r="T62" i="21"/>
  <c r="S41" i="21"/>
  <c r="S62" i="21" s="1"/>
  <c r="R41" i="21"/>
  <c r="R62" i="21" s="1"/>
  <c r="Q41" i="21"/>
  <c r="Q62" i="21"/>
  <c r="P41" i="21"/>
  <c r="P62" i="21"/>
  <c r="O41" i="21"/>
  <c r="O62" i="21" s="1"/>
  <c r="N41" i="21"/>
  <c r="N62" i="21" s="1"/>
  <c r="M41" i="21"/>
  <c r="M62" i="21"/>
  <c r="L41" i="21"/>
  <c r="L62" i="21"/>
  <c r="K41" i="21"/>
  <c r="K62" i="21" s="1"/>
  <c r="J41" i="21"/>
  <c r="J62" i="21" s="1"/>
  <c r="I41" i="21"/>
  <c r="I62" i="21"/>
  <c r="H41" i="21"/>
  <c r="H62" i="21"/>
  <c r="G41" i="21"/>
  <c r="G62" i="21" s="1"/>
  <c r="F41" i="21"/>
  <c r="F62" i="21" s="1"/>
  <c r="E41" i="21"/>
  <c r="E62" i="21"/>
  <c r="D41" i="21"/>
  <c r="D62" i="21"/>
  <c r="C41" i="21"/>
  <c r="C62" i="21" s="1"/>
  <c r="T40" i="21"/>
  <c r="T61" i="21" s="1"/>
  <c r="S40" i="21"/>
  <c r="S61" i="21"/>
  <c r="R40" i="21"/>
  <c r="R61" i="21"/>
  <c r="Q40" i="21"/>
  <c r="Q61" i="21" s="1"/>
  <c r="P40" i="21"/>
  <c r="P61" i="21" s="1"/>
  <c r="O40" i="21"/>
  <c r="O61" i="21"/>
  <c r="N40" i="21"/>
  <c r="N61" i="21"/>
  <c r="M40" i="21"/>
  <c r="M61" i="21" s="1"/>
  <c r="L40" i="21"/>
  <c r="L61" i="21" s="1"/>
  <c r="K40" i="21"/>
  <c r="K61" i="21"/>
  <c r="J40" i="21"/>
  <c r="J61" i="21"/>
  <c r="I40" i="21"/>
  <c r="I61" i="21" s="1"/>
  <c r="H40" i="21"/>
  <c r="H61" i="21" s="1"/>
  <c r="G40" i="21"/>
  <c r="G61" i="21"/>
  <c r="F40" i="21"/>
  <c r="F61" i="21"/>
  <c r="E40" i="21"/>
  <c r="E61" i="21" s="1"/>
  <c r="D40" i="21"/>
  <c r="D61" i="21" s="1"/>
  <c r="C40" i="21"/>
  <c r="C61" i="21"/>
  <c r="T39" i="21"/>
  <c r="T60" i="21"/>
  <c r="S39" i="21"/>
  <c r="S60" i="21" s="1"/>
  <c r="R39" i="21"/>
  <c r="R60" i="21" s="1"/>
  <c r="Q39" i="21"/>
  <c r="Q60" i="21"/>
  <c r="P39" i="21"/>
  <c r="P60" i="21"/>
  <c r="O39" i="21"/>
  <c r="O60" i="21" s="1"/>
  <c r="N39" i="21"/>
  <c r="N60" i="21" s="1"/>
  <c r="M39" i="21"/>
  <c r="M60" i="21"/>
  <c r="L39" i="21"/>
  <c r="L60" i="21"/>
  <c r="K39" i="21"/>
  <c r="K60" i="21" s="1"/>
  <c r="J39" i="21"/>
  <c r="J60" i="21" s="1"/>
  <c r="I39" i="21"/>
  <c r="I60" i="21"/>
  <c r="H39" i="21"/>
  <c r="H60" i="21"/>
  <c r="G39" i="21"/>
  <c r="G60" i="21" s="1"/>
  <c r="F39" i="21"/>
  <c r="F60" i="21" s="1"/>
  <c r="E39" i="21"/>
  <c r="E60" i="21"/>
  <c r="D39" i="21"/>
  <c r="D60" i="21"/>
  <c r="C39" i="21"/>
  <c r="C60" i="21" s="1"/>
  <c r="T38" i="21"/>
  <c r="T59" i="21" s="1"/>
  <c r="S38" i="21"/>
  <c r="S59" i="21"/>
  <c r="R38" i="21"/>
  <c r="R59" i="21"/>
  <c r="Q38" i="21"/>
  <c r="Q59" i="21" s="1"/>
  <c r="P38" i="21"/>
  <c r="P59" i="21" s="1"/>
  <c r="O38" i="21"/>
  <c r="O59" i="21"/>
  <c r="N38" i="21"/>
  <c r="N59" i="21"/>
  <c r="M38" i="21"/>
  <c r="M59" i="21" s="1"/>
  <c r="L38" i="21"/>
  <c r="L59" i="21" s="1"/>
  <c r="K38" i="21"/>
  <c r="K59" i="21"/>
  <c r="J38" i="21"/>
  <c r="J59" i="21"/>
  <c r="I38" i="21"/>
  <c r="I59" i="21" s="1"/>
  <c r="H38" i="21"/>
  <c r="H59" i="21" s="1"/>
  <c r="G38" i="21"/>
  <c r="G59" i="21"/>
  <c r="F38" i="21"/>
  <c r="F59" i="21"/>
  <c r="E38" i="21"/>
  <c r="E59" i="21" s="1"/>
  <c r="D38" i="21"/>
  <c r="D59" i="21" s="1"/>
  <c r="C38" i="21"/>
  <c r="C59" i="21"/>
  <c r="T37" i="21"/>
  <c r="T58" i="21"/>
  <c r="S37" i="21"/>
  <c r="S58" i="21" s="1"/>
  <c r="R37" i="21"/>
  <c r="R58" i="21" s="1"/>
  <c r="Q37" i="21"/>
  <c r="Q58" i="21"/>
  <c r="P37" i="21"/>
  <c r="P58" i="21"/>
  <c r="O37" i="21"/>
  <c r="O58" i="21" s="1"/>
  <c r="N37" i="21"/>
  <c r="N58" i="21" s="1"/>
  <c r="M37" i="21"/>
  <c r="M58" i="21"/>
  <c r="L37" i="21"/>
  <c r="L58" i="21"/>
  <c r="K37" i="21"/>
  <c r="K58" i="21" s="1"/>
  <c r="J37" i="21"/>
  <c r="J58" i="21" s="1"/>
  <c r="I37" i="21"/>
  <c r="I58" i="21"/>
  <c r="H37" i="21"/>
  <c r="H58" i="21"/>
  <c r="G37" i="21"/>
  <c r="G58" i="21" s="1"/>
  <c r="F37" i="21"/>
  <c r="F58" i="21" s="1"/>
  <c r="E37" i="21"/>
  <c r="E58" i="21"/>
  <c r="D37" i="21"/>
  <c r="D58" i="21"/>
  <c r="C37" i="21"/>
  <c r="C58" i="21" s="1"/>
  <c r="T36" i="21"/>
  <c r="T57" i="21" s="1"/>
  <c r="S36" i="21"/>
  <c r="S57" i="21"/>
  <c r="R36" i="21"/>
  <c r="R57" i="21"/>
  <c r="Q36" i="21"/>
  <c r="Q57" i="21"/>
  <c r="P36" i="21"/>
  <c r="P57" i="21" s="1"/>
  <c r="O36" i="21"/>
  <c r="O57" i="21"/>
  <c r="N36" i="21"/>
  <c r="N57" i="21"/>
  <c r="M36" i="21"/>
  <c r="M57" i="21"/>
  <c r="L36" i="21"/>
  <c r="L57" i="21" s="1"/>
  <c r="K36" i="21"/>
  <c r="K57" i="21"/>
  <c r="J36" i="21"/>
  <c r="J57" i="21"/>
  <c r="I36" i="21"/>
  <c r="I57" i="21"/>
  <c r="H36" i="21"/>
  <c r="H57" i="21" s="1"/>
  <c r="G36" i="21"/>
  <c r="G57" i="21"/>
  <c r="F36" i="21"/>
  <c r="F57" i="21"/>
  <c r="E36" i="21"/>
  <c r="E57" i="21"/>
  <c r="D36" i="21"/>
  <c r="D57" i="21" s="1"/>
  <c r="C36" i="21"/>
  <c r="C57" i="21"/>
  <c r="T35" i="21"/>
  <c r="T56" i="21"/>
  <c r="S35" i="21"/>
  <c r="S56" i="21"/>
  <c r="R35" i="21"/>
  <c r="R56" i="21" s="1"/>
  <c r="Q35" i="21"/>
  <c r="Q56" i="21"/>
  <c r="P35" i="21"/>
  <c r="P56" i="21"/>
  <c r="O35" i="21"/>
  <c r="O56" i="21"/>
  <c r="N35" i="21"/>
  <c r="N56" i="21" s="1"/>
  <c r="M35" i="21"/>
  <c r="M56" i="21"/>
  <c r="L35" i="21"/>
  <c r="L56" i="21"/>
  <c r="K35" i="21"/>
  <c r="K56" i="21"/>
  <c r="J35" i="21"/>
  <c r="J56" i="21" s="1"/>
  <c r="I35" i="21"/>
  <c r="I56" i="21"/>
  <c r="H35" i="21"/>
  <c r="H56" i="21"/>
  <c r="G35" i="21"/>
  <c r="G56" i="21"/>
  <c r="F35" i="21"/>
  <c r="F56" i="21" s="1"/>
  <c r="E35" i="21"/>
  <c r="E56" i="21"/>
  <c r="D35" i="21"/>
  <c r="D56" i="21"/>
  <c r="C35" i="21"/>
  <c r="C56" i="21"/>
  <c r="T34" i="21"/>
  <c r="T55" i="21" s="1"/>
  <c r="S34" i="21"/>
  <c r="S55" i="21"/>
  <c r="R34" i="21"/>
  <c r="R55" i="21"/>
  <c r="Q34" i="21"/>
  <c r="Q55" i="21"/>
  <c r="P34" i="21"/>
  <c r="P55" i="21" s="1"/>
  <c r="O34" i="21"/>
  <c r="O55" i="21"/>
  <c r="N34" i="21"/>
  <c r="N55" i="21"/>
  <c r="M34" i="21"/>
  <c r="M55" i="21"/>
  <c r="L34" i="21"/>
  <c r="L55" i="21" s="1"/>
  <c r="K34" i="21"/>
  <c r="K55" i="21"/>
  <c r="J34" i="21"/>
  <c r="J55" i="21"/>
  <c r="I34" i="21"/>
  <c r="I55" i="21"/>
  <c r="H34" i="21"/>
  <c r="H55" i="21" s="1"/>
  <c r="G34" i="21"/>
  <c r="G55" i="21"/>
  <c r="F34" i="21"/>
  <c r="F55" i="21"/>
  <c r="E34" i="21"/>
  <c r="E55" i="21"/>
  <c r="D34" i="21"/>
  <c r="D55" i="21" s="1"/>
  <c r="C34" i="21"/>
  <c r="C55" i="21"/>
  <c r="T33" i="21"/>
  <c r="T54" i="21"/>
  <c r="S33" i="21"/>
  <c r="S54" i="21"/>
  <c r="R33" i="21"/>
  <c r="R54" i="21" s="1"/>
  <c r="Q33" i="21"/>
  <c r="Q54" i="21"/>
  <c r="P33" i="21"/>
  <c r="P54" i="21"/>
  <c r="O33" i="21"/>
  <c r="O54" i="21"/>
  <c r="N33" i="21"/>
  <c r="N54" i="21" s="1"/>
  <c r="M33" i="21"/>
  <c r="M54" i="21"/>
  <c r="L33" i="21"/>
  <c r="L54" i="21"/>
  <c r="K33" i="21"/>
  <c r="K54" i="21"/>
  <c r="J33" i="21"/>
  <c r="J54" i="21" s="1"/>
  <c r="I33" i="21"/>
  <c r="I54" i="21"/>
  <c r="H33" i="21"/>
  <c r="H54" i="21"/>
  <c r="G33" i="21"/>
  <c r="G54" i="21"/>
  <c r="F33" i="21"/>
  <c r="F54" i="21" s="1"/>
  <c r="E33" i="21"/>
  <c r="E54" i="21"/>
  <c r="D33" i="21"/>
  <c r="D54" i="21"/>
  <c r="C33" i="21"/>
  <c r="C54" i="21"/>
  <c r="T32" i="21"/>
  <c r="T53" i="21" s="1"/>
  <c r="S32" i="21"/>
  <c r="S53" i="21"/>
  <c r="R32" i="21"/>
  <c r="R53" i="21"/>
  <c r="Q32" i="21"/>
  <c r="Q53" i="21"/>
  <c r="P32" i="21"/>
  <c r="P53" i="21" s="1"/>
  <c r="O32" i="21"/>
  <c r="O53" i="21"/>
  <c r="N32" i="21"/>
  <c r="N53" i="21"/>
  <c r="M32" i="21"/>
  <c r="M53" i="21"/>
  <c r="L32" i="21"/>
  <c r="L53" i="21" s="1"/>
  <c r="K32" i="21"/>
  <c r="K53" i="21"/>
  <c r="J32" i="21"/>
  <c r="J53" i="21"/>
  <c r="I32" i="21"/>
  <c r="I53" i="21"/>
  <c r="H32" i="21"/>
  <c r="H53" i="21" s="1"/>
  <c r="G32" i="21"/>
  <c r="G53" i="21"/>
  <c r="F32" i="21"/>
  <c r="F53" i="21"/>
  <c r="E32" i="21"/>
  <c r="E53" i="21"/>
  <c r="D32" i="21"/>
  <c r="D53" i="21" s="1"/>
  <c r="C32" i="21"/>
  <c r="C53" i="21"/>
  <c r="T31" i="21"/>
  <c r="T52" i="21"/>
  <c r="S31" i="21"/>
  <c r="S52" i="21"/>
  <c r="R31" i="21"/>
  <c r="R52" i="21" s="1"/>
  <c r="Q31" i="21"/>
  <c r="Q52" i="21"/>
  <c r="P31" i="21"/>
  <c r="P52" i="21"/>
  <c r="O31" i="21"/>
  <c r="O52" i="21"/>
  <c r="N31" i="21"/>
  <c r="N52" i="21" s="1"/>
  <c r="M31" i="21"/>
  <c r="M52" i="21"/>
  <c r="L31" i="21"/>
  <c r="L52" i="21"/>
  <c r="K31" i="21"/>
  <c r="K52" i="21"/>
  <c r="J31" i="21"/>
  <c r="J52" i="21" s="1"/>
  <c r="I31" i="21"/>
  <c r="I52" i="21"/>
  <c r="H31" i="21"/>
  <c r="H52" i="21"/>
  <c r="G31" i="21"/>
  <c r="G52" i="21"/>
  <c r="F31" i="21"/>
  <c r="F52" i="21" s="1"/>
  <c r="E31" i="21"/>
  <c r="E52" i="21"/>
  <c r="D31" i="21"/>
  <c r="D52" i="21"/>
  <c r="C31" i="21"/>
  <c r="C52" i="21"/>
  <c r="T30" i="21"/>
  <c r="T51" i="21" s="1"/>
  <c r="S30" i="21"/>
  <c r="S51" i="21"/>
  <c r="R30" i="21"/>
  <c r="R51" i="21"/>
  <c r="Q30" i="21"/>
  <c r="Q51" i="21"/>
  <c r="P30" i="21"/>
  <c r="P51" i="21" s="1"/>
  <c r="O30" i="21"/>
  <c r="O51" i="21"/>
  <c r="N30" i="21"/>
  <c r="N51" i="21"/>
  <c r="M30" i="21"/>
  <c r="M51" i="21"/>
  <c r="L30" i="21"/>
  <c r="L51" i="21" s="1"/>
  <c r="K30" i="21"/>
  <c r="K51" i="21"/>
  <c r="J30" i="21"/>
  <c r="J51" i="21"/>
  <c r="I30" i="21"/>
  <c r="I51" i="21"/>
  <c r="H30" i="21"/>
  <c r="H51" i="21" s="1"/>
  <c r="G30" i="21"/>
  <c r="G51" i="21"/>
  <c r="F30" i="21"/>
  <c r="F51" i="21"/>
  <c r="E30" i="21"/>
  <c r="E51" i="21"/>
  <c r="D30" i="21"/>
  <c r="D51" i="21" s="1"/>
  <c r="C30" i="21"/>
  <c r="C51" i="21"/>
  <c r="T29" i="21"/>
  <c r="T50" i="21"/>
  <c r="S29" i="21"/>
  <c r="S50" i="21"/>
  <c r="R29" i="21"/>
  <c r="R50" i="21" s="1"/>
  <c r="Q29" i="21"/>
  <c r="Q50" i="21"/>
  <c r="P29" i="21"/>
  <c r="P50" i="21"/>
  <c r="O29" i="21"/>
  <c r="O50" i="21"/>
  <c r="N29" i="21"/>
  <c r="N50" i="21" s="1"/>
  <c r="M29" i="21"/>
  <c r="M50" i="21"/>
  <c r="L29" i="21"/>
  <c r="L50" i="21"/>
  <c r="K29" i="21"/>
  <c r="K50" i="21"/>
  <c r="J29" i="21"/>
  <c r="J50" i="21" s="1"/>
  <c r="I29" i="21"/>
  <c r="I50" i="21"/>
  <c r="H29" i="21"/>
  <c r="H50" i="21"/>
  <c r="G29" i="21"/>
  <c r="G50" i="21"/>
  <c r="F29" i="21"/>
  <c r="F50" i="21" s="1"/>
  <c r="E29" i="21"/>
  <c r="E50" i="21"/>
  <c r="D29" i="21"/>
  <c r="D50" i="21"/>
  <c r="C29" i="21"/>
  <c r="C50" i="21"/>
  <c r="T28" i="21"/>
  <c r="T49" i="21" s="1"/>
  <c r="S28" i="21"/>
  <c r="S49" i="21"/>
  <c r="R28" i="21"/>
  <c r="R49" i="21"/>
  <c r="Q28" i="21"/>
  <c r="Q49" i="21"/>
  <c r="P28" i="21"/>
  <c r="P49" i="21" s="1"/>
  <c r="O28" i="21"/>
  <c r="O49" i="21"/>
  <c r="N28" i="21"/>
  <c r="N49" i="21"/>
  <c r="M28" i="21"/>
  <c r="M49" i="21"/>
  <c r="L28" i="21"/>
  <c r="L49" i="21" s="1"/>
  <c r="K28" i="21"/>
  <c r="K49" i="21"/>
  <c r="J28" i="21"/>
  <c r="J49" i="21"/>
  <c r="I28" i="21"/>
  <c r="I49" i="21"/>
  <c r="H28" i="21"/>
  <c r="H49" i="21" s="1"/>
  <c r="G28" i="21"/>
  <c r="G49" i="21"/>
  <c r="F28" i="21"/>
  <c r="F49" i="21"/>
  <c r="E28" i="21"/>
  <c r="E49" i="21"/>
  <c r="D28" i="21"/>
  <c r="D49" i="21" s="1"/>
  <c r="C28" i="21"/>
  <c r="C49" i="21"/>
  <c r="T27" i="21"/>
  <c r="T48" i="21"/>
  <c r="S27" i="21"/>
  <c r="S48" i="21"/>
  <c r="R27" i="21"/>
  <c r="R48" i="21" s="1"/>
  <c r="Q27" i="21"/>
  <c r="Q48" i="21"/>
  <c r="P27" i="21"/>
  <c r="P48" i="21"/>
  <c r="O27" i="21"/>
  <c r="O48" i="21"/>
  <c r="N27" i="21"/>
  <c r="N48" i="21" s="1"/>
  <c r="M27" i="21"/>
  <c r="M48" i="21"/>
  <c r="L27" i="21"/>
  <c r="L48" i="21"/>
  <c r="K27" i="21"/>
  <c r="K48" i="21"/>
  <c r="J27" i="21"/>
  <c r="J48" i="21" s="1"/>
  <c r="I27" i="21"/>
  <c r="I48" i="21"/>
  <c r="H27" i="21"/>
  <c r="H48" i="21"/>
  <c r="G27" i="21"/>
  <c r="G48" i="21"/>
  <c r="F27" i="21"/>
  <c r="F48" i="21" s="1"/>
  <c r="E27" i="21"/>
  <c r="E48" i="21"/>
  <c r="D27" i="21"/>
  <c r="D48" i="21"/>
  <c r="C27" i="21"/>
  <c r="C48" i="21"/>
  <c r="I25" i="21"/>
  <c r="H25" i="21"/>
  <c r="G25" i="21"/>
  <c r="F25" i="21"/>
  <c r="E25" i="21"/>
  <c r="T23" i="21"/>
  <c r="S23" i="21"/>
  <c r="R23" i="21"/>
  <c r="Q23" i="21"/>
  <c r="P23" i="21"/>
  <c r="O23" i="21"/>
  <c r="N23" i="21"/>
  <c r="M23" i="21"/>
  <c r="L23" i="21"/>
  <c r="K23" i="21"/>
  <c r="J23" i="21"/>
  <c r="I23" i="21"/>
  <c r="A23" i="21" s="1"/>
  <c r="H23" i="21"/>
  <c r="G23" i="21"/>
  <c r="F23" i="21"/>
  <c r="E23" i="21"/>
  <c r="D23" i="21"/>
  <c r="C23" i="21"/>
  <c r="S22" i="21"/>
  <c r="R22" i="21"/>
  <c r="Q22" i="21"/>
  <c r="P22" i="21"/>
  <c r="O22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S21" i="21"/>
  <c r="R21" i="21"/>
  <c r="Q21" i="21"/>
  <c r="P21" i="21"/>
  <c r="O21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S20" i="21"/>
  <c r="R20" i="21"/>
  <c r="Q20" i="21"/>
  <c r="P20" i="21"/>
  <c r="O20" i="21"/>
  <c r="N20" i="21"/>
  <c r="M20" i="21"/>
  <c r="L20" i="21"/>
  <c r="K20" i="21"/>
  <c r="J20" i="21"/>
  <c r="I20" i="21"/>
  <c r="H20" i="21"/>
  <c r="G20" i="21"/>
  <c r="F20" i="21"/>
  <c r="E20" i="21"/>
  <c r="D20" i="21"/>
  <c r="A20" i="21" s="1"/>
  <c r="C20" i="21"/>
  <c r="S19" i="21"/>
  <c r="R19" i="21"/>
  <c r="Q19" i="21"/>
  <c r="P19" i="21"/>
  <c r="O19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S18" i="21"/>
  <c r="R18" i="21"/>
  <c r="Q18" i="21"/>
  <c r="U18" i="21" s="1"/>
  <c r="P18" i="21"/>
  <c r="O18" i="21"/>
  <c r="N18" i="21"/>
  <c r="M18" i="21"/>
  <c r="L18" i="21"/>
  <c r="K18" i="21"/>
  <c r="J18" i="21"/>
  <c r="I18" i="21"/>
  <c r="H18" i="21"/>
  <c r="G18" i="21"/>
  <c r="F18" i="21"/>
  <c r="E18" i="21"/>
  <c r="D18" i="21"/>
  <c r="A18" i="21"/>
  <c r="C18" i="21"/>
  <c r="T18" i="21" s="1"/>
  <c r="S17" i="21"/>
  <c r="R17" i="21"/>
  <c r="Q17" i="21"/>
  <c r="P17" i="21"/>
  <c r="O17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S16" i="21"/>
  <c r="R16" i="21"/>
  <c r="Q16" i="21"/>
  <c r="P16" i="21"/>
  <c r="O16" i="21"/>
  <c r="N16" i="21"/>
  <c r="U16" i="21" s="1"/>
  <c r="M16" i="21"/>
  <c r="L16" i="21"/>
  <c r="K16" i="21"/>
  <c r="J16" i="21"/>
  <c r="I16" i="21"/>
  <c r="H16" i="21"/>
  <c r="G16" i="21"/>
  <c r="F16" i="21"/>
  <c r="E16" i="21"/>
  <c r="D16" i="21"/>
  <c r="C16" i="21"/>
  <c r="S15" i="21"/>
  <c r="R15" i="21"/>
  <c r="Q15" i="21"/>
  <c r="P15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S14" i="21"/>
  <c r="R14" i="21"/>
  <c r="Q14" i="21"/>
  <c r="U14" i="21" s="1"/>
  <c r="P14" i="21"/>
  <c r="O14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T14" i="21"/>
  <c r="S13" i="21"/>
  <c r="R13" i="21"/>
  <c r="Q13" i="21"/>
  <c r="P13" i="21"/>
  <c r="O13" i="21"/>
  <c r="N13" i="21"/>
  <c r="M13" i="21"/>
  <c r="L13" i="21"/>
  <c r="K13" i="21"/>
  <c r="J13" i="21"/>
  <c r="I13" i="21"/>
  <c r="H13" i="21"/>
  <c r="G13" i="21"/>
  <c r="F13" i="21"/>
  <c r="E13" i="21"/>
  <c r="D13" i="21"/>
  <c r="C13" i="21"/>
  <c r="S12" i="21"/>
  <c r="R12" i="21"/>
  <c r="Q12" i="21"/>
  <c r="P12" i="21"/>
  <c r="O12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S11" i="21"/>
  <c r="R11" i="21"/>
  <c r="Q11" i="21"/>
  <c r="P11" i="21"/>
  <c r="O11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S10" i="21"/>
  <c r="R10" i="21"/>
  <c r="Q10" i="21"/>
  <c r="P10" i="21"/>
  <c r="O10" i="21"/>
  <c r="N10" i="21"/>
  <c r="M10" i="21"/>
  <c r="L10" i="21"/>
  <c r="K10" i="21"/>
  <c r="U10" i="21" s="1"/>
  <c r="J10" i="21"/>
  <c r="I10" i="21"/>
  <c r="H10" i="21"/>
  <c r="G10" i="21"/>
  <c r="F10" i="21"/>
  <c r="E10" i="21"/>
  <c r="D10" i="21"/>
  <c r="C10" i="21"/>
  <c r="T10" i="21"/>
  <c r="S9" i="21"/>
  <c r="R9" i="21"/>
  <c r="Q9" i="21"/>
  <c r="P9" i="21"/>
  <c r="O9" i="21"/>
  <c r="N9" i="21"/>
  <c r="M9" i="21"/>
  <c r="L9" i="21"/>
  <c r="K9" i="21"/>
  <c r="J9" i="21"/>
  <c r="I9" i="21"/>
  <c r="H9" i="21"/>
  <c r="G9" i="21"/>
  <c r="F9" i="21"/>
  <c r="E9" i="21"/>
  <c r="D9" i="21"/>
  <c r="C9" i="21"/>
  <c r="S8" i="21"/>
  <c r="R8" i="21"/>
  <c r="Q8" i="21"/>
  <c r="P8" i="21"/>
  <c r="O8" i="21"/>
  <c r="N8" i="21"/>
  <c r="M8" i="21"/>
  <c r="L8" i="21"/>
  <c r="K8" i="21"/>
  <c r="J8" i="21"/>
  <c r="I8" i="21"/>
  <c r="I4" i="21" s="1"/>
  <c r="H8" i="21"/>
  <c r="H4" i="21" s="1"/>
  <c r="G8" i="21"/>
  <c r="G4" i="21"/>
  <c r="F8" i="21"/>
  <c r="E8" i="21"/>
  <c r="D8" i="21"/>
  <c r="C8" i="21"/>
  <c r="S7" i="21"/>
  <c r="R7" i="21"/>
  <c r="Q7" i="21"/>
  <c r="P7" i="21"/>
  <c r="O7" i="21"/>
  <c r="N7" i="21"/>
  <c r="M7" i="21"/>
  <c r="L7" i="21"/>
  <c r="K7" i="21"/>
  <c r="J7" i="21"/>
  <c r="I7" i="21"/>
  <c r="A7" i="21" s="1"/>
  <c r="H7" i="21"/>
  <c r="G7" i="21"/>
  <c r="F7" i="21"/>
  <c r="E7" i="21"/>
  <c r="D7" i="21"/>
  <c r="C7" i="21"/>
  <c r="S6" i="21"/>
  <c r="R6" i="21"/>
  <c r="Q6" i="21"/>
  <c r="P6" i="21"/>
  <c r="O6" i="21"/>
  <c r="N6" i="21"/>
  <c r="M6" i="21"/>
  <c r="L6" i="21"/>
  <c r="K6" i="21"/>
  <c r="J6" i="21"/>
  <c r="I6" i="21"/>
  <c r="H6" i="21"/>
  <c r="G6" i="21"/>
  <c r="F6" i="21"/>
  <c r="E6" i="21"/>
  <c r="D6" i="21"/>
  <c r="C6" i="21"/>
  <c r="M120" i="20"/>
  <c r="M119" i="20"/>
  <c r="M118" i="20"/>
  <c r="M117" i="20"/>
  <c r="M116" i="20"/>
  <c r="M115" i="20"/>
  <c r="M113" i="20"/>
  <c r="M112" i="20"/>
  <c r="T44" i="20"/>
  <c r="T65" i="20" s="1"/>
  <c r="S44" i="20"/>
  <c r="S65" i="20"/>
  <c r="R44" i="20"/>
  <c r="R65" i="20" s="1"/>
  <c r="Q44" i="20"/>
  <c r="Q65" i="20" s="1"/>
  <c r="P44" i="20"/>
  <c r="P65" i="20" s="1"/>
  <c r="O44" i="20"/>
  <c r="O65" i="20"/>
  <c r="N44" i="20"/>
  <c r="N65" i="20" s="1"/>
  <c r="M44" i="20"/>
  <c r="M65" i="20" s="1"/>
  <c r="L44" i="20"/>
  <c r="L65" i="20" s="1"/>
  <c r="K44" i="20"/>
  <c r="K65" i="20"/>
  <c r="J44" i="20"/>
  <c r="J65" i="20" s="1"/>
  <c r="I44" i="20"/>
  <c r="I65" i="20" s="1"/>
  <c r="H44" i="20"/>
  <c r="H65" i="20" s="1"/>
  <c r="G44" i="20"/>
  <c r="G65" i="20"/>
  <c r="F44" i="20"/>
  <c r="F65" i="20" s="1"/>
  <c r="E44" i="20"/>
  <c r="E65" i="20" s="1"/>
  <c r="D44" i="20"/>
  <c r="D65" i="20" s="1"/>
  <c r="C44" i="20"/>
  <c r="C65" i="20"/>
  <c r="T43" i="20"/>
  <c r="T64" i="20" s="1"/>
  <c r="S43" i="20"/>
  <c r="S64" i="20" s="1"/>
  <c r="R43" i="20"/>
  <c r="R64" i="20" s="1"/>
  <c r="Q43" i="20"/>
  <c r="Q64" i="20"/>
  <c r="P43" i="20"/>
  <c r="P64" i="20" s="1"/>
  <c r="O43" i="20"/>
  <c r="O64" i="20" s="1"/>
  <c r="N43" i="20"/>
  <c r="N64" i="20" s="1"/>
  <c r="M43" i="20"/>
  <c r="M64" i="20"/>
  <c r="L43" i="20"/>
  <c r="L64" i="20" s="1"/>
  <c r="K43" i="20"/>
  <c r="K64" i="20" s="1"/>
  <c r="J43" i="20"/>
  <c r="J64" i="20" s="1"/>
  <c r="I43" i="20"/>
  <c r="I64" i="20"/>
  <c r="H43" i="20"/>
  <c r="H64" i="20" s="1"/>
  <c r="G43" i="20"/>
  <c r="G64" i="20" s="1"/>
  <c r="F43" i="20"/>
  <c r="F64" i="20" s="1"/>
  <c r="E43" i="20"/>
  <c r="E64" i="20"/>
  <c r="D43" i="20"/>
  <c r="D64" i="20" s="1"/>
  <c r="C43" i="20"/>
  <c r="C64" i="20" s="1"/>
  <c r="T42" i="20"/>
  <c r="T63" i="20" s="1"/>
  <c r="S42" i="20"/>
  <c r="S63" i="20"/>
  <c r="R42" i="20"/>
  <c r="R63" i="20" s="1"/>
  <c r="Q42" i="20"/>
  <c r="Q63" i="20" s="1"/>
  <c r="P42" i="20"/>
  <c r="P63" i="20" s="1"/>
  <c r="O42" i="20"/>
  <c r="O63" i="20"/>
  <c r="N42" i="20"/>
  <c r="N63" i="20" s="1"/>
  <c r="M42" i="20"/>
  <c r="M63" i="20" s="1"/>
  <c r="L42" i="20"/>
  <c r="L63" i="20" s="1"/>
  <c r="K42" i="20"/>
  <c r="K63" i="20"/>
  <c r="J42" i="20"/>
  <c r="J63" i="20" s="1"/>
  <c r="I42" i="20"/>
  <c r="I63" i="20" s="1"/>
  <c r="H42" i="20"/>
  <c r="H63" i="20" s="1"/>
  <c r="G42" i="20"/>
  <c r="G63" i="20"/>
  <c r="F42" i="20"/>
  <c r="F63" i="20" s="1"/>
  <c r="E42" i="20"/>
  <c r="E63" i="20" s="1"/>
  <c r="D42" i="20"/>
  <c r="D63" i="20" s="1"/>
  <c r="C42" i="20"/>
  <c r="C63" i="20"/>
  <c r="T41" i="20"/>
  <c r="T62" i="20" s="1"/>
  <c r="S41" i="20"/>
  <c r="S62" i="20" s="1"/>
  <c r="R41" i="20"/>
  <c r="R62" i="20" s="1"/>
  <c r="Q41" i="20"/>
  <c r="Q62" i="20"/>
  <c r="P41" i="20"/>
  <c r="P62" i="20" s="1"/>
  <c r="O41" i="20"/>
  <c r="O62" i="20" s="1"/>
  <c r="N41" i="20"/>
  <c r="N62" i="20" s="1"/>
  <c r="M41" i="20"/>
  <c r="M62" i="20"/>
  <c r="L41" i="20"/>
  <c r="L62" i="20" s="1"/>
  <c r="K41" i="20"/>
  <c r="K62" i="20" s="1"/>
  <c r="J41" i="20"/>
  <c r="J62" i="20" s="1"/>
  <c r="I41" i="20"/>
  <c r="I62" i="20"/>
  <c r="H41" i="20"/>
  <c r="H62" i="20" s="1"/>
  <c r="G41" i="20"/>
  <c r="G62" i="20" s="1"/>
  <c r="F41" i="20"/>
  <c r="F62" i="20" s="1"/>
  <c r="E41" i="20"/>
  <c r="E62" i="20"/>
  <c r="D41" i="20"/>
  <c r="D62" i="20" s="1"/>
  <c r="C41" i="20"/>
  <c r="C62" i="20" s="1"/>
  <c r="T40" i="20"/>
  <c r="T61" i="20" s="1"/>
  <c r="S40" i="20"/>
  <c r="S61" i="20"/>
  <c r="R40" i="20"/>
  <c r="R61" i="20" s="1"/>
  <c r="Q40" i="20"/>
  <c r="Q61" i="20" s="1"/>
  <c r="P40" i="20"/>
  <c r="P61" i="20" s="1"/>
  <c r="O40" i="20"/>
  <c r="O61" i="20"/>
  <c r="N40" i="20"/>
  <c r="N61" i="20" s="1"/>
  <c r="M40" i="20"/>
  <c r="M61" i="20" s="1"/>
  <c r="L40" i="20"/>
  <c r="L61" i="20" s="1"/>
  <c r="K40" i="20"/>
  <c r="K61" i="20"/>
  <c r="J40" i="20"/>
  <c r="J61" i="20" s="1"/>
  <c r="I40" i="20"/>
  <c r="I61" i="20" s="1"/>
  <c r="H40" i="20"/>
  <c r="H61" i="20" s="1"/>
  <c r="G40" i="20"/>
  <c r="G61" i="20"/>
  <c r="F40" i="20"/>
  <c r="F61" i="20" s="1"/>
  <c r="E40" i="20"/>
  <c r="E61" i="20" s="1"/>
  <c r="D40" i="20"/>
  <c r="D61" i="20" s="1"/>
  <c r="C40" i="20"/>
  <c r="C61" i="20"/>
  <c r="T39" i="20"/>
  <c r="T60" i="20" s="1"/>
  <c r="S39" i="20"/>
  <c r="S60" i="20" s="1"/>
  <c r="R39" i="20"/>
  <c r="R60" i="20" s="1"/>
  <c r="Q39" i="20"/>
  <c r="Q60" i="20"/>
  <c r="P39" i="20"/>
  <c r="P60" i="20" s="1"/>
  <c r="O39" i="20"/>
  <c r="O60" i="20" s="1"/>
  <c r="N39" i="20"/>
  <c r="N60" i="20" s="1"/>
  <c r="M39" i="20"/>
  <c r="M60" i="20"/>
  <c r="L39" i="20"/>
  <c r="L60" i="20" s="1"/>
  <c r="K39" i="20"/>
  <c r="K60" i="20" s="1"/>
  <c r="J39" i="20"/>
  <c r="J60" i="20" s="1"/>
  <c r="I39" i="20"/>
  <c r="I60" i="20"/>
  <c r="H39" i="20"/>
  <c r="H60" i="20" s="1"/>
  <c r="G39" i="20"/>
  <c r="G60" i="20" s="1"/>
  <c r="F39" i="20"/>
  <c r="F60" i="20" s="1"/>
  <c r="E39" i="20"/>
  <c r="E60" i="20"/>
  <c r="D39" i="20"/>
  <c r="D60" i="20" s="1"/>
  <c r="C39" i="20"/>
  <c r="C60" i="20" s="1"/>
  <c r="T38" i="20"/>
  <c r="T59" i="20" s="1"/>
  <c r="S38" i="20"/>
  <c r="S59" i="20"/>
  <c r="R38" i="20"/>
  <c r="R59" i="20" s="1"/>
  <c r="Q38" i="20"/>
  <c r="Q59" i="20" s="1"/>
  <c r="P38" i="20"/>
  <c r="P59" i="20" s="1"/>
  <c r="O38" i="20"/>
  <c r="O59" i="20"/>
  <c r="N38" i="20"/>
  <c r="N59" i="20" s="1"/>
  <c r="M38" i="20"/>
  <c r="M59" i="20" s="1"/>
  <c r="L38" i="20"/>
  <c r="L59" i="20" s="1"/>
  <c r="K38" i="20"/>
  <c r="K59" i="20"/>
  <c r="J38" i="20"/>
  <c r="J59" i="20" s="1"/>
  <c r="I38" i="20"/>
  <c r="I59" i="20" s="1"/>
  <c r="H38" i="20"/>
  <c r="H59" i="20" s="1"/>
  <c r="G38" i="20"/>
  <c r="G59" i="20"/>
  <c r="F38" i="20"/>
  <c r="F59" i="20" s="1"/>
  <c r="E38" i="20"/>
  <c r="E59" i="20" s="1"/>
  <c r="D38" i="20"/>
  <c r="D59" i="20" s="1"/>
  <c r="C38" i="20"/>
  <c r="C59" i="20"/>
  <c r="T37" i="20"/>
  <c r="T58" i="20" s="1"/>
  <c r="S37" i="20"/>
  <c r="S58" i="20" s="1"/>
  <c r="R37" i="20"/>
  <c r="R58" i="20" s="1"/>
  <c r="Q37" i="20"/>
  <c r="Q58" i="20"/>
  <c r="P37" i="20"/>
  <c r="P58" i="20" s="1"/>
  <c r="O37" i="20"/>
  <c r="O58" i="20" s="1"/>
  <c r="N37" i="20"/>
  <c r="N58" i="20" s="1"/>
  <c r="M37" i="20"/>
  <c r="M58" i="20"/>
  <c r="L37" i="20"/>
  <c r="L58" i="20" s="1"/>
  <c r="K37" i="20"/>
  <c r="K58" i="20" s="1"/>
  <c r="J37" i="20"/>
  <c r="J58" i="20" s="1"/>
  <c r="I37" i="20"/>
  <c r="I58" i="20"/>
  <c r="H37" i="20"/>
  <c r="H58" i="20" s="1"/>
  <c r="G37" i="20"/>
  <c r="G58" i="20" s="1"/>
  <c r="F37" i="20"/>
  <c r="F58" i="20" s="1"/>
  <c r="E37" i="20"/>
  <c r="E58" i="20"/>
  <c r="D37" i="20"/>
  <c r="D58" i="20" s="1"/>
  <c r="C37" i="20"/>
  <c r="C58" i="20" s="1"/>
  <c r="T36" i="20"/>
  <c r="T57" i="20" s="1"/>
  <c r="S36" i="20"/>
  <c r="S57" i="20"/>
  <c r="R36" i="20"/>
  <c r="R57" i="20" s="1"/>
  <c r="Q36" i="20"/>
  <c r="Q57" i="20" s="1"/>
  <c r="P36" i="20"/>
  <c r="P57" i="20" s="1"/>
  <c r="O36" i="20"/>
  <c r="O57" i="20"/>
  <c r="N36" i="20"/>
  <c r="N57" i="20" s="1"/>
  <c r="M36" i="20"/>
  <c r="M57" i="20" s="1"/>
  <c r="L36" i="20"/>
  <c r="L57" i="20" s="1"/>
  <c r="K36" i="20"/>
  <c r="K57" i="20"/>
  <c r="J36" i="20"/>
  <c r="J57" i="20" s="1"/>
  <c r="I36" i="20"/>
  <c r="I57" i="20" s="1"/>
  <c r="H36" i="20"/>
  <c r="H57" i="20" s="1"/>
  <c r="G36" i="20"/>
  <c r="G57" i="20"/>
  <c r="F36" i="20"/>
  <c r="F57" i="20" s="1"/>
  <c r="E36" i="20"/>
  <c r="E57" i="20" s="1"/>
  <c r="D36" i="20"/>
  <c r="D57" i="20" s="1"/>
  <c r="C36" i="20"/>
  <c r="C57" i="20"/>
  <c r="T35" i="20"/>
  <c r="T56" i="20" s="1"/>
  <c r="S35" i="20"/>
  <c r="S56" i="20" s="1"/>
  <c r="R35" i="20"/>
  <c r="R56" i="20" s="1"/>
  <c r="Q35" i="20"/>
  <c r="Q56" i="20"/>
  <c r="P35" i="20"/>
  <c r="P56" i="20" s="1"/>
  <c r="O35" i="20"/>
  <c r="O56" i="20" s="1"/>
  <c r="N35" i="20"/>
  <c r="N56" i="20" s="1"/>
  <c r="M35" i="20"/>
  <c r="M56" i="20"/>
  <c r="L35" i="20"/>
  <c r="L56" i="20" s="1"/>
  <c r="K35" i="20"/>
  <c r="K56" i="20" s="1"/>
  <c r="J35" i="20"/>
  <c r="J56" i="20" s="1"/>
  <c r="I35" i="20"/>
  <c r="I56" i="20"/>
  <c r="H35" i="20"/>
  <c r="H56" i="20" s="1"/>
  <c r="G35" i="20"/>
  <c r="G56" i="20" s="1"/>
  <c r="F35" i="20"/>
  <c r="F56" i="20" s="1"/>
  <c r="E35" i="20"/>
  <c r="E56" i="20"/>
  <c r="D35" i="20"/>
  <c r="D56" i="20" s="1"/>
  <c r="C35" i="20"/>
  <c r="C56" i="20" s="1"/>
  <c r="T34" i="20"/>
  <c r="T55" i="20" s="1"/>
  <c r="S34" i="20"/>
  <c r="S55" i="20"/>
  <c r="R34" i="20"/>
  <c r="R55" i="20" s="1"/>
  <c r="Q34" i="20"/>
  <c r="Q55" i="20" s="1"/>
  <c r="P34" i="20"/>
  <c r="P55" i="20" s="1"/>
  <c r="O34" i="20"/>
  <c r="O55" i="20"/>
  <c r="N34" i="20"/>
  <c r="N55" i="20" s="1"/>
  <c r="M34" i="20"/>
  <c r="M55" i="20" s="1"/>
  <c r="L34" i="20"/>
  <c r="L55" i="20" s="1"/>
  <c r="K34" i="20"/>
  <c r="K55" i="20"/>
  <c r="J34" i="20"/>
  <c r="J55" i="20" s="1"/>
  <c r="I34" i="20"/>
  <c r="I55" i="20" s="1"/>
  <c r="H34" i="20"/>
  <c r="H55" i="20" s="1"/>
  <c r="G34" i="20"/>
  <c r="G55" i="20"/>
  <c r="F34" i="20"/>
  <c r="F55" i="20" s="1"/>
  <c r="E34" i="20"/>
  <c r="E55" i="20" s="1"/>
  <c r="D34" i="20"/>
  <c r="D55" i="20" s="1"/>
  <c r="C34" i="20"/>
  <c r="C55" i="20"/>
  <c r="T33" i="20"/>
  <c r="T54" i="20" s="1"/>
  <c r="S33" i="20"/>
  <c r="S54" i="20" s="1"/>
  <c r="R33" i="20"/>
  <c r="R54" i="20" s="1"/>
  <c r="Q33" i="20"/>
  <c r="Q54" i="20"/>
  <c r="P33" i="20"/>
  <c r="P54" i="20" s="1"/>
  <c r="O33" i="20"/>
  <c r="O54" i="20" s="1"/>
  <c r="N33" i="20"/>
  <c r="N54" i="20" s="1"/>
  <c r="M33" i="20"/>
  <c r="M54" i="20"/>
  <c r="L33" i="20"/>
  <c r="L54" i="20" s="1"/>
  <c r="K33" i="20"/>
  <c r="K54" i="20" s="1"/>
  <c r="J33" i="20"/>
  <c r="J54" i="20" s="1"/>
  <c r="I33" i="20"/>
  <c r="I54" i="20"/>
  <c r="H33" i="20"/>
  <c r="H54" i="20" s="1"/>
  <c r="G33" i="20"/>
  <c r="G54" i="20" s="1"/>
  <c r="F33" i="20"/>
  <c r="F54" i="20" s="1"/>
  <c r="E33" i="20"/>
  <c r="E54" i="20"/>
  <c r="D33" i="20"/>
  <c r="D54" i="20" s="1"/>
  <c r="C33" i="20"/>
  <c r="C54" i="20" s="1"/>
  <c r="T32" i="20"/>
  <c r="T53" i="20" s="1"/>
  <c r="S32" i="20"/>
  <c r="S53" i="20"/>
  <c r="R32" i="20"/>
  <c r="R53" i="20" s="1"/>
  <c r="Q32" i="20"/>
  <c r="Q53" i="20" s="1"/>
  <c r="P32" i="20"/>
  <c r="P53" i="20" s="1"/>
  <c r="O32" i="20"/>
  <c r="O53" i="20"/>
  <c r="N32" i="20"/>
  <c r="N53" i="20" s="1"/>
  <c r="M32" i="20"/>
  <c r="M53" i="20" s="1"/>
  <c r="L32" i="20"/>
  <c r="L53" i="20" s="1"/>
  <c r="K32" i="20"/>
  <c r="K53" i="20"/>
  <c r="J32" i="20"/>
  <c r="J53" i="20" s="1"/>
  <c r="I32" i="20"/>
  <c r="I53" i="20" s="1"/>
  <c r="H32" i="20"/>
  <c r="H53" i="20" s="1"/>
  <c r="G32" i="20"/>
  <c r="G53" i="20"/>
  <c r="F32" i="20"/>
  <c r="F53" i="20" s="1"/>
  <c r="E32" i="20"/>
  <c r="E53" i="20" s="1"/>
  <c r="D32" i="20"/>
  <c r="D53" i="20" s="1"/>
  <c r="C32" i="20"/>
  <c r="C53" i="20"/>
  <c r="T31" i="20"/>
  <c r="T52" i="20" s="1"/>
  <c r="S31" i="20"/>
  <c r="S52" i="20" s="1"/>
  <c r="R31" i="20"/>
  <c r="R52" i="20" s="1"/>
  <c r="Q31" i="20"/>
  <c r="Q52" i="20"/>
  <c r="P31" i="20"/>
  <c r="P52" i="20" s="1"/>
  <c r="O31" i="20"/>
  <c r="O52" i="20" s="1"/>
  <c r="N31" i="20"/>
  <c r="N52" i="20" s="1"/>
  <c r="M31" i="20"/>
  <c r="M52" i="20"/>
  <c r="L31" i="20"/>
  <c r="L52" i="20" s="1"/>
  <c r="K31" i="20"/>
  <c r="K52" i="20" s="1"/>
  <c r="J31" i="20"/>
  <c r="J52" i="20" s="1"/>
  <c r="I31" i="20"/>
  <c r="I52" i="20"/>
  <c r="H31" i="20"/>
  <c r="H52" i="20" s="1"/>
  <c r="G31" i="20"/>
  <c r="G52" i="20" s="1"/>
  <c r="F31" i="20"/>
  <c r="F52" i="20" s="1"/>
  <c r="E31" i="20"/>
  <c r="E52" i="20"/>
  <c r="D31" i="20"/>
  <c r="D52" i="20" s="1"/>
  <c r="C31" i="20"/>
  <c r="C52" i="20" s="1"/>
  <c r="T30" i="20"/>
  <c r="T51" i="20" s="1"/>
  <c r="S30" i="20"/>
  <c r="S51" i="20"/>
  <c r="R30" i="20"/>
  <c r="R51" i="20" s="1"/>
  <c r="Q30" i="20"/>
  <c r="Q51" i="20" s="1"/>
  <c r="P30" i="20"/>
  <c r="P51" i="20" s="1"/>
  <c r="O30" i="20"/>
  <c r="O51" i="20"/>
  <c r="N30" i="20"/>
  <c r="N51" i="20" s="1"/>
  <c r="M30" i="20"/>
  <c r="M51" i="20" s="1"/>
  <c r="L30" i="20"/>
  <c r="L51" i="20" s="1"/>
  <c r="K30" i="20"/>
  <c r="K51" i="20"/>
  <c r="J30" i="20"/>
  <c r="J51" i="20" s="1"/>
  <c r="I30" i="20"/>
  <c r="I51" i="20" s="1"/>
  <c r="H30" i="20"/>
  <c r="H51" i="20" s="1"/>
  <c r="G30" i="20"/>
  <c r="G51" i="20"/>
  <c r="F30" i="20"/>
  <c r="F51" i="20" s="1"/>
  <c r="E30" i="20"/>
  <c r="E51" i="20" s="1"/>
  <c r="D30" i="20"/>
  <c r="D51" i="20" s="1"/>
  <c r="C30" i="20"/>
  <c r="C51" i="20"/>
  <c r="T29" i="20"/>
  <c r="T50" i="20" s="1"/>
  <c r="S29" i="20"/>
  <c r="S50" i="20" s="1"/>
  <c r="R29" i="20"/>
  <c r="R50" i="20" s="1"/>
  <c r="Q29" i="20"/>
  <c r="Q50" i="20"/>
  <c r="P29" i="20"/>
  <c r="P50" i="20" s="1"/>
  <c r="O29" i="20"/>
  <c r="O50" i="20" s="1"/>
  <c r="N29" i="20"/>
  <c r="N50" i="20" s="1"/>
  <c r="M29" i="20"/>
  <c r="M50" i="20"/>
  <c r="L29" i="20"/>
  <c r="L50" i="20" s="1"/>
  <c r="K29" i="20"/>
  <c r="K50" i="20" s="1"/>
  <c r="J29" i="20"/>
  <c r="J50" i="20" s="1"/>
  <c r="I29" i="20"/>
  <c r="I50" i="20"/>
  <c r="H29" i="20"/>
  <c r="H50" i="20" s="1"/>
  <c r="G29" i="20"/>
  <c r="G50" i="20" s="1"/>
  <c r="F29" i="20"/>
  <c r="F50" i="20" s="1"/>
  <c r="E29" i="20"/>
  <c r="E50" i="20"/>
  <c r="D29" i="20"/>
  <c r="D50" i="20" s="1"/>
  <c r="C29" i="20"/>
  <c r="C50" i="20" s="1"/>
  <c r="T28" i="20"/>
  <c r="T49" i="20" s="1"/>
  <c r="S28" i="20"/>
  <c r="S49" i="20"/>
  <c r="R28" i="20"/>
  <c r="R49" i="20" s="1"/>
  <c r="Q28" i="20"/>
  <c r="Q49" i="20" s="1"/>
  <c r="P28" i="20"/>
  <c r="P49" i="20" s="1"/>
  <c r="O28" i="20"/>
  <c r="O49" i="20"/>
  <c r="N28" i="20"/>
  <c r="N49" i="20" s="1"/>
  <c r="M28" i="20"/>
  <c r="M49" i="20" s="1"/>
  <c r="L28" i="20"/>
  <c r="L49" i="20" s="1"/>
  <c r="K28" i="20"/>
  <c r="K49" i="20"/>
  <c r="J28" i="20"/>
  <c r="J49" i="20" s="1"/>
  <c r="I28" i="20"/>
  <c r="I49" i="20" s="1"/>
  <c r="H28" i="20"/>
  <c r="H49" i="20" s="1"/>
  <c r="G28" i="20"/>
  <c r="G49" i="20"/>
  <c r="F28" i="20"/>
  <c r="F49" i="20" s="1"/>
  <c r="E28" i="20"/>
  <c r="E49" i="20" s="1"/>
  <c r="D28" i="20"/>
  <c r="D49" i="20" s="1"/>
  <c r="C28" i="20"/>
  <c r="C49" i="20"/>
  <c r="T27" i="20"/>
  <c r="T48" i="20" s="1"/>
  <c r="S27" i="20"/>
  <c r="S48" i="20" s="1"/>
  <c r="R27" i="20"/>
  <c r="R48" i="20" s="1"/>
  <c r="Q27" i="20"/>
  <c r="Q48" i="20"/>
  <c r="P27" i="20"/>
  <c r="P48" i="20" s="1"/>
  <c r="O27" i="20"/>
  <c r="O48" i="20" s="1"/>
  <c r="N27" i="20"/>
  <c r="N48" i="20" s="1"/>
  <c r="M27" i="20"/>
  <c r="M48" i="20"/>
  <c r="L27" i="20"/>
  <c r="L48" i="20" s="1"/>
  <c r="K27" i="20"/>
  <c r="K48" i="20" s="1"/>
  <c r="J27" i="20"/>
  <c r="J48" i="20" s="1"/>
  <c r="I27" i="20"/>
  <c r="I48" i="20"/>
  <c r="H27" i="20"/>
  <c r="H48" i="20" s="1"/>
  <c r="G27" i="20"/>
  <c r="G48" i="20" s="1"/>
  <c r="F27" i="20"/>
  <c r="F48" i="20" s="1"/>
  <c r="E27" i="20"/>
  <c r="E48" i="20"/>
  <c r="D27" i="20"/>
  <c r="D48" i="20" s="1"/>
  <c r="C27" i="20"/>
  <c r="C48" i="20" s="1"/>
  <c r="I25" i="20"/>
  <c r="H25" i="20"/>
  <c r="G25" i="20"/>
  <c r="F25" i="20"/>
  <c r="E25" i="20"/>
  <c r="T23" i="20"/>
  <c r="S23" i="20"/>
  <c r="R23" i="20"/>
  <c r="Q23" i="20"/>
  <c r="P23" i="20"/>
  <c r="O23" i="20"/>
  <c r="N23" i="20"/>
  <c r="M23" i="20"/>
  <c r="L23" i="20"/>
  <c r="K23" i="20"/>
  <c r="J23" i="20"/>
  <c r="I23" i="20"/>
  <c r="H23" i="20"/>
  <c r="G23" i="20"/>
  <c r="F23" i="20"/>
  <c r="E23" i="20"/>
  <c r="D23" i="20"/>
  <c r="C23" i="20"/>
  <c r="S22" i="20"/>
  <c r="R22" i="20"/>
  <c r="Q22" i="20"/>
  <c r="P22" i="20"/>
  <c r="O22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S21" i="20"/>
  <c r="R21" i="20"/>
  <c r="Q21" i="20"/>
  <c r="P21" i="20"/>
  <c r="O21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S20" i="20"/>
  <c r="R20" i="20"/>
  <c r="Q20" i="20"/>
  <c r="P20" i="20"/>
  <c r="O20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T20" i="20"/>
  <c r="S19" i="20"/>
  <c r="R19" i="20"/>
  <c r="Q19" i="20"/>
  <c r="P19" i="20"/>
  <c r="O19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S18" i="20"/>
  <c r="R18" i="20"/>
  <c r="Q18" i="20"/>
  <c r="P18" i="20"/>
  <c r="O18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S17" i="20"/>
  <c r="R17" i="20"/>
  <c r="Q17" i="20"/>
  <c r="P17" i="20"/>
  <c r="O17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S16" i="20"/>
  <c r="R16" i="20"/>
  <c r="Q16" i="20"/>
  <c r="P16" i="20"/>
  <c r="O16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S15" i="20"/>
  <c r="R15" i="20"/>
  <c r="Q15" i="20"/>
  <c r="P15" i="20"/>
  <c r="O15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S14" i="20"/>
  <c r="R14" i="20"/>
  <c r="Q14" i="20"/>
  <c r="P14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S13" i="20"/>
  <c r="R13" i="20"/>
  <c r="Q13" i="20"/>
  <c r="P13" i="20"/>
  <c r="O13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S12" i="20"/>
  <c r="R12" i="20"/>
  <c r="Q12" i="20"/>
  <c r="P12" i="20"/>
  <c r="O12" i="20"/>
  <c r="N12" i="20"/>
  <c r="M12" i="20"/>
  <c r="L12" i="20"/>
  <c r="K12" i="20"/>
  <c r="U12" i="20" s="1"/>
  <c r="J12" i="20"/>
  <c r="I12" i="20"/>
  <c r="H12" i="20"/>
  <c r="G12" i="20"/>
  <c r="F12" i="20"/>
  <c r="E12" i="20"/>
  <c r="D12" i="20"/>
  <c r="C12" i="20"/>
  <c r="S11" i="20"/>
  <c r="R11" i="20"/>
  <c r="Q11" i="20"/>
  <c r="P11" i="20"/>
  <c r="O11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S10" i="20"/>
  <c r="R10" i="20"/>
  <c r="Q10" i="20"/>
  <c r="P10" i="20"/>
  <c r="O10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S9" i="20"/>
  <c r="R9" i="20"/>
  <c r="Q9" i="20"/>
  <c r="P9" i="20"/>
  <c r="O9" i="20"/>
  <c r="N9" i="20"/>
  <c r="M9" i="20"/>
  <c r="L9" i="20"/>
  <c r="K9" i="20"/>
  <c r="J9" i="20"/>
  <c r="I9" i="20"/>
  <c r="I4" i="20" s="1"/>
  <c r="H9" i="20"/>
  <c r="G9" i="20"/>
  <c r="F9" i="20"/>
  <c r="E9" i="20"/>
  <c r="D9" i="20"/>
  <c r="C9" i="20"/>
  <c r="S8" i="20"/>
  <c r="R8" i="20"/>
  <c r="Q8" i="20"/>
  <c r="U8" i="20" s="1"/>
  <c r="P8" i="20"/>
  <c r="O8" i="20"/>
  <c r="N8" i="20"/>
  <c r="M8" i="20"/>
  <c r="L8" i="20"/>
  <c r="K8" i="20"/>
  <c r="J8" i="20"/>
  <c r="I8" i="20"/>
  <c r="H8" i="20"/>
  <c r="G8" i="20"/>
  <c r="G4" i="20" s="1"/>
  <c r="F8" i="20"/>
  <c r="E8" i="20"/>
  <c r="D8" i="20"/>
  <c r="C8" i="20"/>
  <c r="S7" i="20"/>
  <c r="R7" i="20"/>
  <c r="Q7" i="20"/>
  <c r="P7" i="20"/>
  <c r="O7" i="20"/>
  <c r="N7" i="20"/>
  <c r="M7" i="20"/>
  <c r="L7" i="20"/>
  <c r="K7" i="20"/>
  <c r="J7" i="20"/>
  <c r="I7" i="20"/>
  <c r="H7" i="20"/>
  <c r="G7" i="20"/>
  <c r="F7" i="20"/>
  <c r="E7" i="20"/>
  <c r="D7" i="20"/>
  <c r="C7" i="20"/>
  <c r="S6" i="20"/>
  <c r="R6" i="20"/>
  <c r="Q6" i="20"/>
  <c r="P6" i="20"/>
  <c r="O6" i="20"/>
  <c r="N6" i="20"/>
  <c r="M6" i="20"/>
  <c r="L6" i="20"/>
  <c r="K6" i="20"/>
  <c r="J6" i="20"/>
  <c r="I6" i="20"/>
  <c r="H6" i="20"/>
  <c r="G6" i="20"/>
  <c r="F6" i="20"/>
  <c r="E6" i="20"/>
  <c r="D6" i="20"/>
  <c r="C6" i="20"/>
  <c r="M120" i="19"/>
  <c r="M119" i="19"/>
  <c r="M118" i="19"/>
  <c r="M117" i="19"/>
  <c r="M116" i="19"/>
  <c r="M115" i="19"/>
  <c r="M113" i="19"/>
  <c r="M112" i="19"/>
  <c r="T44" i="19"/>
  <c r="T65" i="19"/>
  <c r="S44" i="19"/>
  <c r="S65" i="19"/>
  <c r="R44" i="19"/>
  <c r="R65" i="19"/>
  <c r="Q44" i="19"/>
  <c r="Q65" i="19"/>
  <c r="P44" i="19"/>
  <c r="P65" i="19"/>
  <c r="O44" i="19"/>
  <c r="O65" i="19"/>
  <c r="N44" i="19"/>
  <c r="N65" i="19"/>
  <c r="M44" i="19"/>
  <c r="M65" i="19"/>
  <c r="L44" i="19"/>
  <c r="L65" i="19"/>
  <c r="K44" i="19"/>
  <c r="K65" i="19"/>
  <c r="J44" i="19"/>
  <c r="J65" i="19"/>
  <c r="I44" i="19"/>
  <c r="I65" i="19"/>
  <c r="H44" i="19"/>
  <c r="H65" i="19"/>
  <c r="G44" i="19"/>
  <c r="G65" i="19"/>
  <c r="F44" i="19"/>
  <c r="F65" i="19"/>
  <c r="E44" i="19"/>
  <c r="E65" i="19"/>
  <c r="D44" i="19"/>
  <c r="D65" i="19"/>
  <c r="C44" i="19"/>
  <c r="C65" i="19"/>
  <c r="T43" i="19"/>
  <c r="T64" i="19"/>
  <c r="S43" i="19"/>
  <c r="S64" i="19"/>
  <c r="R43" i="19"/>
  <c r="R64" i="19"/>
  <c r="Q43" i="19"/>
  <c r="Q64" i="19"/>
  <c r="P43" i="19"/>
  <c r="P64" i="19"/>
  <c r="O43" i="19"/>
  <c r="O64" i="19"/>
  <c r="N43" i="19"/>
  <c r="N64" i="19"/>
  <c r="M43" i="19"/>
  <c r="M64" i="19"/>
  <c r="L43" i="19"/>
  <c r="L64" i="19"/>
  <c r="K43" i="19"/>
  <c r="K64" i="19"/>
  <c r="J43" i="19"/>
  <c r="J64" i="19"/>
  <c r="I43" i="19"/>
  <c r="I64" i="19"/>
  <c r="H43" i="19"/>
  <c r="H64" i="19"/>
  <c r="G43" i="19"/>
  <c r="G64" i="19"/>
  <c r="F43" i="19"/>
  <c r="F64" i="19"/>
  <c r="E43" i="19"/>
  <c r="E64" i="19"/>
  <c r="D43" i="19"/>
  <c r="D64" i="19"/>
  <c r="C43" i="19"/>
  <c r="C64" i="19"/>
  <c r="T42" i="19"/>
  <c r="T63" i="19"/>
  <c r="S42" i="19"/>
  <c r="S63" i="19"/>
  <c r="R42" i="19"/>
  <c r="R63" i="19"/>
  <c r="Q42" i="19"/>
  <c r="Q63" i="19"/>
  <c r="P42" i="19"/>
  <c r="P63" i="19"/>
  <c r="O42" i="19"/>
  <c r="O63" i="19"/>
  <c r="N42" i="19"/>
  <c r="N63" i="19"/>
  <c r="M42" i="19"/>
  <c r="M63" i="19"/>
  <c r="L42" i="19"/>
  <c r="L63" i="19"/>
  <c r="K42" i="19"/>
  <c r="K63" i="19"/>
  <c r="J42" i="19"/>
  <c r="J63" i="19"/>
  <c r="I42" i="19"/>
  <c r="I63" i="19"/>
  <c r="H42" i="19"/>
  <c r="H63" i="19"/>
  <c r="G42" i="19"/>
  <c r="G63" i="19"/>
  <c r="F42" i="19"/>
  <c r="F63" i="19"/>
  <c r="E42" i="19"/>
  <c r="E63" i="19"/>
  <c r="D42" i="19"/>
  <c r="D63" i="19"/>
  <c r="C42" i="19"/>
  <c r="C63" i="19"/>
  <c r="T41" i="19"/>
  <c r="T62" i="19"/>
  <c r="S41" i="19"/>
  <c r="S62" i="19"/>
  <c r="R41" i="19"/>
  <c r="R62" i="19"/>
  <c r="Q41" i="19"/>
  <c r="Q62" i="19"/>
  <c r="P41" i="19"/>
  <c r="P62" i="19"/>
  <c r="O41" i="19"/>
  <c r="O62" i="19"/>
  <c r="N41" i="19"/>
  <c r="N62" i="19"/>
  <c r="M41" i="19"/>
  <c r="M62" i="19"/>
  <c r="L41" i="19"/>
  <c r="L62" i="19"/>
  <c r="K41" i="19"/>
  <c r="K62" i="19"/>
  <c r="J41" i="19"/>
  <c r="J62" i="19"/>
  <c r="I41" i="19"/>
  <c r="I62" i="19"/>
  <c r="H41" i="19"/>
  <c r="H62" i="19"/>
  <c r="G41" i="19"/>
  <c r="G62" i="19"/>
  <c r="F41" i="19"/>
  <c r="F62" i="19"/>
  <c r="E41" i="19"/>
  <c r="E62" i="19"/>
  <c r="D41" i="19"/>
  <c r="D62" i="19"/>
  <c r="C41" i="19"/>
  <c r="C62" i="19"/>
  <c r="T40" i="19"/>
  <c r="T61" i="19"/>
  <c r="S40" i="19"/>
  <c r="S61" i="19"/>
  <c r="R40" i="19"/>
  <c r="R61" i="19"/>
  <c r="Q40" i="19"/>
  <c r="Q61" i="19"/>
  <c r="P40" i="19"/>
  <c r="P61" i="19"/>
  <c r="O40" i="19"/>
  <c r="O61" i="19"/>
  <c r="N40" i="19"/>
  <c r="N61" i="19"/>
  <c r="M40" i="19"/>
  <c r="M61" i="19"/>
  <c r="L40" i="19"/>
  <c r="L61" i="19"/>
  <c r="K40" i="19"/>
  <c r="K61" i="19"/>
  <c r="J40" i="19"/>
  <c r="J61" i="19"/>
  <c r="I40" i="19"/>
  <c r="I61" i="19"/>
  <c r="H40" i="19"/>
  <c r="H61" i="19"/>
  <c r="G40" i="19"/>
  <c r="G61" i="19"/>
  <c r="F40" i="19"/>
  <c r="F61" i="19"/>
  <c r="E40" i="19"/>
  <c r="E61" i="19"/>
  <c r="D40" i="19"/>
  <c r="D61" i="19"/>
  <c r="C40" i="19"/>
  <c r="C61" i="19"/>
  <c r="T39" i="19"/>
  <c r="T60" i="19"/>
  <c r="S39" i="19"/>
  <c r="S60" i="19"/>
  <c r="R39" i="19"/>
  <c r="R60" i="19"/>
  <c r="Q39" i="19"/>
  <c r="Q60" i="19"/>
  <c r="P39" i="19"/>
  <c r="P60" i="19"/>
  <c r="O39" i="19"/>
  <c r="O60" i="19"/>
  <c r="N39" i="19"/>
  <c r="N60" i="19"/>
  <c r="M39" i="19"/>
  <c r="M60" i="19"/>
  <c r="L39" i="19"/>
  <c r="L60" i="19"/>
  <c r="K39" i="19"/>
  <c r="K60" i="19"/>
  <c r="J39" i="19"/>
  <c r="J60" i="19"/>
  <c r="I39" i="19"/>
  <c r="I60" i="19"/>
  <c r="H39" i="19"/>
  <c r="H60" i="19"/>
  <c r="G39" i="19"/>
  <c r="G60" i="19"/>
  <c r="F39" i="19"/>
  <c r="F60" i="19"/>
  <c r="E39" i="19"/>
  <c r="E60" i="19"/>
  <c r="D39" i="19"/>
  <c r="D60" i="19"/>
  <c r="C39" i="19"/>
  <c r="C60" i="19"/>
  <c r="T38" i="19"/>
  <c r="T59" i="19"/>
  <c r="S38" i="19"/>
  <c r="S59" i="19"/>
  <c r="R38" i="19"/>
  <c r="R59" i="19"/>
  <c r="Q38" i="19"/>
  <c r="Q59" i="19"/>
  <c r="P38" i="19"/>
  <c r="P59" i="19"/>
  <c r="O38" i="19"/>
  <c r="O59" i="19"/>
  <c r="N38" i="19"/>
  <c r="N59" i="19"/>
  <c r="M38" i="19"/>
  <c r="M59" i="19"/>
  <c r="L38" i="19"/>
  <c r="L59" i="19"/>
  <c r="K38" i="19"/>
  <c r="K59" i="19"/>
  <c r="J38" i="19"/>
  <c r="J59" i="19"/>
  <c r="I38" i="19"/>
  <c r="I59" i="19"/>
  <c r="H38" i="19"/>
  <c r="H59" i="19"/>
  <c r="G38" i="19"/>
  <c r="G59" i="19"/>
  <c r="F38" i="19"/>
  <c r="F59" i="19"/>
  <c r="E38" i="19"/>
  <c r="E59" i="19"/>
  <c r="D38" i="19"/>
  <c r="D59" i="19"/>
  <c r="C38" i="19"/>
  <c r="C59" i="19"/>
  <c r="T37" i="19"/>
  <c r="T58" i="19"/>
  <c r="S37" i="19"/>
  <c r="S58" i="19"/>
  <c r="R37" i="19"/>
  <c r="R58" i="19"/>
  <c r="Q37" i="19"/>
  <c r="Q58" i="19"/>
  <c r="P37" i="19"/>
  <c r="P58" i="19"/>
  <c r="O37" i="19"/>
  <c r="O58" i="19"/>
  <c r="N37" i="19"/>
  <c r="N58" i="19"/>
  <c r="M37" i="19"/>
  <c r="M58" i="19"/>
  <c r="L37" i="19"/>
  <c r="L58" i="19"/>
  <c r="K37" i="19"/>
  <c r="K58" i="19"/>
  <c r="J37" i="19"/>
  <c r="J58" i="19"/>
  <c r="I37" i="19"/>
  <c r="I58" i="19"/>
  <c r="H37" i="19"/>
  <c r="H58" i="19"/>
  <c r="G37" i="19"/>
  <c r="G58" i="19"/>
  <c r="F37" i="19"/>
  <c r="F58" i="19"/>
  <c r="E37" i="19"/>
  <c r="E58" i="19"/>
  <c r="D37" i="19"/>
  <c r="D58" i="19"/>
  <c r="C37" i="19"/>
  <c r="C58" i="19"/>
  <c r="T36" i="19"/>
  <c r="T57" i="19"/>
  <c r="S36" i="19"/>
  <c r="S57" i="19"/>
  <c r="R36" i="19"/>
  <c r="R57" i="19"/>
  <c r="Q36" i="19"/>
  <c r="Q57" i="19"/>
  <c r="P36" i="19"/>
  <c r="P57" i="19"/>
  <c r="O36" i="19"/>
  <c r="O57" i="19"/>
  <c r="N36" i="19"/>
  <c r="N57" i="19"/>
  <c r="M36" i="19"/>
  <c r="M57" i="19"/>
  <c r="L36" i="19"/>
  <c r="L57" i="19"/>
  <c r="K36" i="19"/>
  <c r="K57" i="19"/>
  <c r="J36" i="19"/>
  <c r="J57" i="19"/>
  <c r="I36" i="19"/>
  <c r="I57" i="19"/>
  <c r="H36" i="19"/>
  <c r="H57" i="19"/>
  <c r="G36" i="19"/>
  <c r="G57" i="19"/>
  <c r="F36" i="19"/>
  <c r="F57" i="19"/>
  <c r="E36" i="19"/>
  <c r="E57" i="19"/>
  <c r="D36" i="19"/>
  <c r="D57" i="19"/>
  <c r="C36" i="19"/>
  <c r="C57" i="19"/>
  <c r="T35" i="19"/>
  <c r="T56" i="19"/>
  <c r="S35" i="19"/>
  <c r="S56" i="19"/>
  <c r="R35" i="19"/>
  <c r="R56" i="19"/>
  <c r="Q35" i="19"/>
  <c r="Q56" i="19"/>
  <c r="P35" i="19"/>
  <c r="P56" i="19"/>
  <c r="O35" i="19"/>
  <c r="O56" i="19"/>
  <c r="N35" i="19"/>
  <c r="N56" i="19"/>
  <c r="M35" i="19"/>
  <c r="M56" i="19"/>
  <c r="L35" i="19"/>
  <c r="L56" i="19"/>
  <c r="K35" i="19"/>
  <c r="K56" i="19"/>
  <c r="J35" i="19"/>
  <c r="J56" i="19"/>
  <c r="I35" i="19"/>
  <c r="I56" i="19"/>
  <c r="H35" i="19"/>
  <c r="H56" i="19"/>
  <c r="G35" i="19"/>
  <c r="G56" i="19"/>
  <c r="F35" i="19"/>
  <c r="F56" i="19"/>
  <c r="E35" i="19"/>
  <c r="E56" i="19"/>
  <c r="D35" i="19"/>
  <c r="D56" i="19"/>
  <c r="C35" i="19"/>
  <c r="C56" i="19"/>
  <c r="T34" i="19"/>
  <c r="T55" i="19"/>
  <c r="S34" i="19"/>
  <c r="S55" i="19"/>
  <c r="R34" i="19"/>
  <c r="R55" i="19"/>
  <c r="Q34" i="19"/>
  <c r="Q55" i="19"/>
  <c r="P34" i="19"/>
  <c r="P55" i="19"/>
  <c r="O34" i="19"/>
  <c r="O55" i="19"/>
  <c r="N34" i="19"/>
  <c r="N55" i="19"/>
  <c r="M34" i="19"/>
  <c r="M55" i="19"/>
  <c r="L34" i="19"/>
  <c r="L55" i="19"/>
  <c r="K34" i="19"/>
  <c r="K55" i="19"/>
  <c r="J34" i="19"/>
  <c r="J55" i="19"/>
  <c r="I34" i="19"/>
  <c r="I55" i="19"/>
  <c r="H34" i="19"/>
  <c r="H55" i="19"/>
  <c r="G34" i="19"/>
  <c r="G55" i="19"/>
  <c r="F34" i="19"/>
  <c r="F55" i="19"/>
  <c r="E34" i="19"/>
  <c r="E55" i="19"/>
  <c r="D34" i="19"/>
  <c r="D55" i="19"/>
  <c r="C34" i="19"/>
  <c r="C55" i="19"/>
  <c r="T33" i="19"/>
  <c r="T54" i="19"/>
  <c r="S33" i="19"/>
  <c r="S54" i="19"/>
  <c r="R33" i="19"/>
  <c r="R54" i="19"/>
  <c r="Q33" i="19"/>
  <c r="Q54" i="19"/>
  <c r="P33" i="19"/>
  <c r="P54" i="19"/>
  <c r="O33" i="19"/>
  <c r="O54" i="19"/>
  <c r="N33" i="19"/>
  <c r="N54" i="19"/>
  <c r="M33" i="19"/>
  <c r="M54" i="19"/>
  <c r="L33" i="19"/>
  <c r="L54" i="19"/>
  <c r="K33" i="19"/>
  <c r="K54" i="19"/>
  <c r="J33" i="19"/>
  <c r="J54" i="19"/>
  <c r="I33" i="19"/>
  <c r="I54" i="19"/>
  <c r="H33" i="19"/>
  <c r="H54" i="19"/>
  <c r="G33" i="19"/>
  <c r="G54" i="19"/>
  <c r="F33" i="19"/>
  <c r="F54" i="19"/>
  <c r="E33" i="19"/>
  <c r="E54" i="19"/>
  <c r="D33" i="19"/>
  <c r="D54" i="19"/>
  <c r="C33" i="19"/>
  <c r="C54" i="19"/>
  <c r="T32" i="19"/>
  <c r="T53" i="19"/>
  <c r="S32" i="19"/>
  <c r="S53" i="19"/>
  <c r="R32" i="19"/>
  <c r="R53" i="19"/>
  <c r="Q32" i="19"/>
  <c r="Q53" i="19"/>
  <c r="P32" i="19"/>
  <c r="P53" i="19"/>
  <c r="O32" i="19"/>
  <c r="O53" i="19"/>
  <c r="N32" i="19"/>
  <c r="N53" i="19"/>
  <c r="M32" i="19"/>
  <c r="M53" i="19"/>
  <c r="L32" i="19"/>
  <c r="L53" i="19"/>
  <c r="K32" i="19"/>
  <c r="K53" i="19"/>
  <c r="J32" i="19"/>
  <c r="J53" i="19"/>
  <c r="I32" i="19"/>
  <c r="I53" i="19"/>
  <c r="H32" i="19"/>
  <c r="H53" i="19"/>
  <c r="G32" i="19"/>
  <c r="G53" i="19"/>
  <c r="F32" i="19"/>
  <c r="F53" i="19"/>
  <c r="E32" i="19"/>
  <c r="E53" i="19"/>
  <c r="D32" i="19"/>
  <c r="D53" i="19"/>
  <c r="C32" i="19"/>
  <c r="C53" i="19"/>
  <c r="T31" i="19"/>
  <c r="T52" i="19"/>
  <c r="S31" i="19"/>
  <c r="S52" i="19"/>
  <c r="R31" i="19"/>
  <c r="R52" i="19"/>
  <c r="Q31" i="19"/>
  <c r="Q52" i="19"/>
  <c r="P31" i="19"/>
  <c r="P52" i="19"/>
  <c r="O31" i="19"/>
  <c r="O52" i="19"/>
  <c r="N31" i="19"/>
  <c r="N52" i="19"/>
  <c r="M31" i="19"/>
  <c r="M52" i="19"/>
  <c r="L31" i="19"/>
  <c r="L52" i="19"/>
  <c r="K31" i="19"/>
  <c r="K52" i="19"/>
  <c r="J31" i="19"/>
  <c r="J52" i="19"/>
  <c r="I31" i="19"/>
  <c r="I52" i="19"/>
  <c r="H31" i="19"/>
  <c r="H52" i="19"/>
  <c r="G31" i="19"/>
  <c r="G52" i="19"/>
  <c r="F31" i="19"/>
  <c r="F52" i="19"/>
  <c r="E31" i="19"/>
  <c r="E52" i="19"/>
  <c r="D31" i="19"/>
  <c r="D52" i="19"/>
  <c r="C31" i="19"/>
  <c r="C52" i="19"/>
  <c r="T30" i="19"/>
  <c r="T51" i="19"/>
  <c r="S30" i="19"/>
  <c r="S51" i="19"/>
  <c r="R30" i="19"/>
  <c r="R51" i="19"/>
  <c r="Q30" i="19"/>
  <c r="Q51" i="19"/>
  <c r="P30" i="19"/>
  <c r="P51" i="19"/>
  <c r="O30" i="19"/>
  <c r="O51" i="19"/>
  <c r="N30" i="19"/>
  <c r="N51" i="19"/>
  <c r="M30" i="19"/>
  <c r="M51" i="19"/>
  <c r="L30" i="19"/>
  <c r="L51" i="19"/>
  <c r="K30" i="19"/>
  <c r="K51" i="19"/>
  <c r="J30" i="19"/>
  <c r="J51" i="19"/>
  <c r="I30" i="19"/>
  <c r="I51" i="19"/>
  <c r="H30" i="19"/>
  <c r="H51" i="19"/>
  <c r="G30" i="19"/>
  <c r="G51" i="19"/>
  <c r="F30" i="19"/>
  <c r="F51" i="19"/>
  <c r="E30" i="19"/>
  <c r="E51" i="19"/>
  <c r="D30" i="19"/>
  <c r="D51" i="19"/>
  <c r="C30" i="19"/>
  <c r="C51" i="19"/>
  <c r="T29" i="19"/>
  <c r="T50" i="19"/>
  <c r="S29" i="19"/>
  <c r="S50" i="19"/>
  <c r="R29" i="19"/>
  <c r="R50" i="19"/>
  <c r="Q29" i="19"/>
  <c r="Q50" i="19"/>
  <c r="P29" i="19"/>
  <c r="P50" i="19"/>
  <c r="O29" i="19"/>
  <c r="O50" i="19"/>
  <c r="N29" i="19"/>
  <c r="N50" i="19"/>
  <c r="M29" i="19"/>
  <c r="M50" i="19"/>
  <c r="L29" i="19"/>
  <c r="L50" i="19"/>
  <c r="K29" i="19"/>
  <c r="K50" i="19"/>
  <c r="J29" i="19"/>
  <c r="J50" i="19"/>
  <c r="I29" i="19"/>
  <c r="I50" i="19"/>
  <c r="H29" i="19"/>
  <c r="H50" i="19"/>
  <c r="G29" i="19"/>
  <c r="G50" i="19"/>
  <c r="F29" i="19"/>
  <c r="F50" i="19"/>
  <c r="E29" i="19"/>
  <c r="E50" i="19"/>
  <c r="D29" i="19"/>
  <c r="D50" i="19"/>
  <c r="C29" i="19"/>
  <c r="C50" i="19"/>
  <c r="T28" i="19"/>
  <c r="T49" i="19"/>
  <c r="S28" i="19"/>
  <c r="S49" i="19"/>
  <c r="R28" i="19"/>
  <c r="R49" i="19"/>
  <c r="Q28" i="19"/>
  <c r="Q49" i="19"/>
  <c r="P28" i="19"/>
  <c r="P49" i="19"/>
  <c r="O28" i="19"/>
  <c r="O49" i="19"/>
  <c r="N28" i="19"/>
  <c r="N49" i="19"/>
  <c r="M28" i="19"/>
  <c r="M49" i="19"/>
  <c r="L28" i="19"/>
  <c r="L49" i="19"/>
  <c r="K28" i="19"/>
  <c r="K49" i="19"/>
  <c r="J28" i="19"/>
  <c r="J49" i="19"/>
  <c r="I28" i="19"/>
  <c r="I49" i="19"/>
  <c r="H28" i="19"/>
  <c r="H49" i="19"/>
  <c r="G28" i="19"/>
  <c r="G49" i="19"/>
  <c r="F28" i="19"/>
  <c r="F49" i="19"/>
  <c r="E28" i="19"/>
  <c r="E49" i="19"/>
  <c r="D28" i="19"/>
  <c r="D49" i="19"/>
  <c r="C28" i="19"/>
  <c r="C49" i="19"/>
  <c r="T27" i="19"/>
  <c r="T48" i="19"/>
  <c r="S27" i="19"/>
  <c r="S48" i="19"/>
  <c r="R27" i="19"/>
  <c r="R48" i="19"/>
  <c r="Q27" i="19"/>
  <c r="Q48" i="19"/>
  <c r="P27" i="19"/>
  <c r="P48" i="19"/>
  <c r="O27" i="19"/>
  <c r="O48" i="19"/>
  <c r="N27" i="19"/>
  <c r="N48" i="19"/>
  <c r="M27" i="19"/>
  <c r="M48" i="19"/>
  <c r="L27" i="19"/>
  <c r="L48" i="19"/>
  <c r="K27" i="19"/>
  <c r="K48" i="19"/>
  <c r="J27" i="19"/>
  <c r="J48" i="19"/>
  <c r="I27" i="19"/>
  <c r="I48" i="19"/>
  <c r="H27" i="19"/>
  <c r="H48" i="19"/>
  <c r="G27" i="19"/>
  <c r="G48" i="19"/>
  <c r="F27" i="19"/>
  <c r="F48" i="19"/>
  <c r="D27" i="19"/>
  <c r="D48" i="19"/>
  <c r="C27" i="19"/>
  <c r="C48" i="19"/>
  <c r="I25" i="19"/>
  <c r="H25" i="19"/>
  <c r="G25" i="19"/>
  <c r="F25" i="19"/>
  <c r="E25" i="19"/>
  <c r="T23" i="19"/>
  <c r="S23" i="19"/>
  <c r="R23" i="19"/>
  <c r="Q23" i="19"/>
  <c r="P23" i="19"/>
  <c r="O23" i="19"/>
  <c r="N23" i="19"/>
  <c r="M23" i="19"/>
  <c r="L23" i="19"/>
  <c r="K23" i="19"/>
  <c r="J23" i="19"/>
  <c r="I23" i="19"/>
  <c r="H23" i="19"/>
  <c r="G23" i="19"/>
  <c r="F23" i="19"/>
  <c r="E23" i="19"/>
  <c r="D23" i="19"/>
  <c r="C23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S20" i="19"/>
  <c r="R20" i="19"/>
  <c r="Q20" i="19"/>
  <c r="P20" i="19"/>
  <c r="O20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S19" i="19"/>
  <c r="R19" i="19"/>
  <c r="Q19" i="19"/>
  <c r="P19" i="19"/>
  <c r="O19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S18" i="19"/>
  <c r="R18" i="19"/>
  <c r="Q18" i="19"/>
  <c r="P18" i="19"/>
  <c r="O18" i="19"/>
  <c r="N18" i="19"/>
  <c r="M18" i="19"/>
  <c r="L18" i="19"/>
  <c r="K18" i="19"/>
  <c r="U18" i="19"/>
  <c r="J18" i="19"/>
  <c r="I18" i="19"/>
  <c r="H18" i="19"/>
  <c r="G18" i="19"/>
  <c r="F18" i="19"/>
  <c r="E18" i="19"/>
  <c r="D18" i="19"/>
  <c r="C18" i="19"/>
  <c r="S17" i="19"/>
  <c r="R17" i="19"/>
  <c r="Q17" i="19"/>
  <c r="P17" i="19"/>
  <c r="O17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S16" i="19"/>
  <c r="R16" i="19"/>
  <c r="Q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S15" i="19"/>
  <c r="R15" i="19"/>
  <c r="Q15" i="19"/>
  <c r="P15" i="19"/>
  <c r="O15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S12" i="19"/>
  <c r="R12" i="19"/>
  <c r="Q12" i="19"/>
  <c r="P12" i="19"/>
  <c r="O12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S11" i="19"/>
  <c r="R11" i="19"/>
  <c r="Q11" i="19"/>
  <c r="P11" i="19"/>
  <c r="O11" i="19"/>
  <c r="N11" i="19"/>
  <c r="M11" i="19"/>
  <c r="L11" i="19"/>
  <c r="K11" i="19"/>
  <c r="J11" i="19"/>
  <c r="I11" i="19"/>
  <c r="H11" i="19"/>
  <c r="G11" i="19"/>
  <c r="F11" i="19"/>
  <c r="E11" i="19"/>
  <c r="D11" i="19"/>
  <c r="A11" i="19" s="1"/>
  <c r="C11" i="19"/>
  <c r="S10" i="19"/>
  <c r="R10" i="19"/>
  <c r="Q10" i="19"/>
  <c r="P10" i="19"/>
  <c r="O10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S9" i="19"/>
  <c r="R9" i="19"/>
  <c r="Q9" i="19"/>
  <c r="P9" i="19"/>
  <c r="O9" i="19"/>
  <c r="N9" i="19"/>
  <c r="M9" i="19"/>
  <c r="L9" i="19"/>
  <c r="K9" i="19"/>
  <c r="J9" i="19"/>
  <c r="I9" i="19"/>
  <c r="H9" i="19"/>
  <c r="G9" i="19"/>
  <c r="G4" i="19" s="1"/>
  <c r="F9" i="19"/>
  <c r="E9" i="19"/>
  <c r="D9" i="19"/>
  <c r="C9" i="19"/>
  <c r="S8" i="19"/>
  <c r="R8" i="19"/>
  <c r="Q8" i="19"/>
  <c r="P8" i="19"/>
  <c r="O8" i="19"/>
  <c r="N8" i="19"/>
  <c r="M8" i="19"/>
  <c r="L8" i="19"/>
  <c r="K8" i="19"/>
  <c r="J8" i="19"/>
  <c r="I8" i="19"/>
  <c r="I4" i="19"/>
  <c r="H8" i="19"/>
  <c r="G8" i="19"/>
  <c r="F8" i="19"/>
  <c r="E8" i="19"/>
  <c r="D8" i="19"/>
  <c r="C8" i="19"/>
  <c r="S7" i="19"/>
  <c r="R7" i="19"/>
  <c r="Q7" i="19"/>
  <c r="P7" i="19"/>
  <c r="O7" i="19"/>
  <c r="N7" i="19"/>
  <c r="M7" i="19"/>
  <c r="L7" i="19"/>
  <c r="K7" i="19"/>
  <c r="J7" i="19"/>
  <c r="I7" i="19"/>
  <c r="H7" i="19"/>
  <c r="G7" i="19"/>
  <c r="F7" i="19"/>
  <c r="E7" i="19"/>
  <c r="D7" i="19"/>
  <c r="C7" i="19"/>
  <c r="S6" i="19"/>
  <c r="R6" i="19"/>
  <c r="Q6" i="19"/>
  <c r="P6" i="19"/>
  <c r="O6" i="19"/>
  <c r="N6" i="19"/>
  <c r="N69" i="19"/>
  <c r="M6" i="19"/>
  <c r="L6" i="19"/>
  <c r="K6" i="19"/>
  <c r="J6" i="19"/>
  <c r="J69" i="19"/>
  <c r="I6" i="19"/>
  <c r="H6" i="19"/>
  <c r="G6" i="19"/>
  <c r="F6" i="19"/>
  <c r="D6" i="19"/>
  <c r="C6" i="19"/>
  <c r="M120" i="18"/>
  <c r="M119" i="18"/>
  <c r="M118" i="18"/>
  <c r="M117" i="18"/>
  <c r="M116" i="18"/>
  <c r="M115" i="18"/>
  <c r="M113" i="18"/>
  <c r="M112" i="18"/>
  <c r="T44" i="18"/>
  <c r="T65" i="18"/>
  <c r="S44" i="18"/>
  <c r="S65" i="18"/>
  <c r="R44" i="18"/>
  <c r="R65" i="18"/>
  <c r="Q44" i="18"/>
  <c r="Q65" i="18"/>
  <c r="P44" i="18"/>
  <c r="P65" i="18"/>
  <c r="O44" i="18"/>
  <c r="O65" i="18"/>
  <c r="N44" i="18"/>
  <c r="N65" i="18"/>
  <c r="M44" i="18"/>
  <c r="M65" i="18"/>
  <c r="L44" i="18"/>
  <c r="L65" i="18"/>
  <c r="K44" i="18"/>
  <c r="K65" i="18"/>
  <c r="J44" i="18"/>
  <c r="J65" i="18"/>
  <c r="I44" i="18"/>
  <c r="I65" i="18"/>
  <c r="H44" i="18"/>
  <c r="H65" i="18"/>
  <c r="G44" i="18"/>
  <c r="G65" i="18"/>
  <c r="F44" i="18"/>
  <c r="F65" i="18"/>
  <c r="E44" i="18"/>
  <c r="E65" i="18"/>
  <c r="D44" i="18"/>
  <c r="D65" i="18"/>
  <c r="C44" i="18"/>
  <c r="C65" i="18"/>
  <c r="T43" i="18"/>
  <c r="T64" i="18"/>
  <c r="S43" i="18"/>
  <c r="S64" i="18"/>
  <c r="R43" i="18"/>
  <c r="R64" i="18"/>
  <c r="Q43" i="18"/>
  <c r="Q64" i="18"/>
  <c r="P43" i="18"/>
  <c r="P64" i="18"/>
  <c r="O43" i="18"/>
  <c r="O64" i="18"/>
  <c r="N43" i="18"/>
  <c r="N64" i="18"/>
  <c r="M43" i="18"/>
  <c r="M64" i="18"/>
  <c r="L43" i="18"/>
  <c r="L64" i="18"/>
  <c r="K43" i="18"/>
  <c r="K64" i="18"/>
  <c r="J43" i="18"/>
  <c r="J64" i="18"/>
  <c r="I43" i="18"/>
  <c r="I64" i="18"/>
  <c r="H43" i="18"/>
  <c r="H64" i="18"/>
  <c r="G43" i="18"/>
  <c r="G64" i="18"/>
  <c r="F43" i="18"/>
  <c r="F64" i="18"/>
  <c r="E43" i="18"/>
  <c r="E64" i="18"/>
  <c r="D43" i="18"/>
  <c r="D64" i="18"/>
  <c r="C43" i="18"/>
  <c r="C64" i="18"/>
  <c r="T42" i="18"/>
  <c r="T63" i="18"/>
  <c r="S42" i="18"/>
  <c r="S63" i="18"/>
  <c r="R42" i="18"/>
  <c r="R63" i="18"/>
  <c r="Q42" i="18"/>
  <c r="Q63" i="18"/>
  <c r="P42" i="18"/>
  <c r="P63" i="18"/>
  <c r="O42" i="18"/>
  <c r="O63" i="18"/>
  <c r="N42" i="18"/>
  <c r="N63" i="18"/>
  <c r="M42" i="18"/>
  <c r="M63" i="18"/>
  <c r="L42" i="18"/>
  <c r="L63" i="18"/>
  <c r="K42" i="18"/>
  <c r="K63" i="18"/>
  <c r="J42" i="18"/>
  <c r="J63" i="18"/>
  <c r="I42" i="18"/>
  <c r="I63" i="18"/>
  <c r="H42" i="18"/>
  <c r="H63" i="18"/>
  <c r="G42" i="18"/>
  <c r="G63" i="18"/>
  <c r="F42" i="18"/>
  <c r="F63" i="18"/>
  <c r="E42" i="18"/>
  <c r="E63" i="18"/>
  <c r="D42" i="18"/>
  <c r="D63" i="18"/>
  <c r="C42" i="18"/>
  <c r="C63" i="18"/>
  <c r="T41" i="18"/>
  <c r="T62" i="18"/>
  <c r="S41" i="18"/>
  <c r="S62" i="18"/>
  <c r="R41" i="18"/>
  <c r="R62" i="18"/>
  <c r="Q41" i="18"/>
  <c r="Q62" i="18"/>
  <c r="P41" i="18"/>
  <c r="P62" i="18"/>
  <c r="O41" i="18"/>
  <c r="O62" i="18"/>
  <c r="N41" i="18"/>
  <c r="N62" i="18"/>
  <c r="M41" i="18"/>
  <c r="M62" i="18"/>
  <c r="L41" i="18"/>
  <c r="L62" i="18"/>
  <c r="K41" i="18"/>
  <c r="K62" i="18"/>
  <c r="J41" i="18"/>
  <c r="J62" i="18"/>
  <c r="I41" i="18"/>
  <c r="I62" i="18"/>
  <c r="H41" i="18"/>
  <c r="H62" i="18"/>
  <c r="G41" i="18"/>
  <c r="G62" i="18"/>
  <c r="F41" i="18"/>
  <c r="F62" i="18"/>
  <c r="E41" i="18"/>
  <c r="E62" i="18"/>
  <c r="D41" i="18"/>
  <c r="D62" i="18"/>
  <c r="C41" i="18"/>
  <c r="C62" i="18"/>
  <c r="T40" i="18"/>
  <c r="T61" i="18"/>
  <c r="S40" i="18"/>
  <c r="S61" i="18"/>
  <c r="R40" i="18"/>
  <c r="R61" i="18"/>
  <c r="Q40" i="18"/>
  <c r="Q61" i="18"/>
  <c r="P40" i="18"/>
  <c r="P61" i="18"/>
  <c r="O40" i="18"/>
  <c r="O61" i="18"/>
  <c r="N40" i="18"/>
  <c r="N61" i="18"/>
  <c r="M40" i="18"/>
  <c r="M61" i="18"/>
  <c r="L40" i="18"/>
  <c r="L61" i="18"/>
  <c r="K40" i="18"/>
  <c r="K61" i="18"/>
  <c r="J40" i="18"/>
  <c r="J61" i="18"/>
  <c r="I40" i="18"/>
  <c r="I61" i="18"/>
  <c r="H40" i="18"/>
  <c r="H61" i="18"/>
  <c r="G40" i="18"/>
  <c r="G61" i="18"/>
  <c r="F40" i="18"/>
  <c r="F61" i="18"/>
  <c r="E40" i="18"/>
  <c r="E61" i="18"/>
  <c r="D40" i="18"/>
  <c r="D61" i="18"/>
  <c r="C40" i="18"/>
  <c r="C61" i="18"/>
  <c r="T39" i="18"/>
  <c r="T60" i="18"/>
  <c r="S39" i="18"/>
  <c r="S60" i="18"/>
  <c r="R39" i="18"/>
  <c r="R60" i="18"/>
  <c r="Q39" i="18"/>
  <c r="Q60" i="18"/>
  <c r="P39" i="18"/>
  <c r="P60" i="18"/>
  <c r="O39" i="18"/>
  <c r="O60" i="18"/>
  <c r="N39" i="18"/>
  <c r="N60" i="18"/>
  <c r="M39" i="18"/>
  <c r="M60" i="18"/>
  <c r="L39" i="18"/>
  <c r="L60" i="18"/>
  <c r="K39" i="18"/>
  <c r="K60" i="18"/>
  <c r="J39" i="18"/>
  <c r="J60" i="18"/>
  <c r="I39" i="18"/>
  <c r="I60" i="18"/>
  <c r="H39" i="18"/>
  <c r="H60" i="18"/>
  <c r="G39" i="18"/>
  <c r="G60" i="18"/>
  <c r="F39" i="18"/>
  <c r="F60" i="18"/>
  <c r="E39" i="18"/>
  <c r="E60" i="18"/>
  <c r="D39" i="18"/>
  <c r="D60" i="18"/>
  <c r="C39" i="18"/>
  <c r="C60" i="18"/>
  <c r="T38" i="18"/>
  <c r="T59" i="18"/>
  <c r="S38" i="18"/>
  <c r="S59" i="18"/>
  <c r="R38" i="18"/>
  <c r="R59" i="18"/>
  <c r="Q38" i="18"/>
  <c r="Q59" i="18"/>
  <c r="P38" i="18"/>
  <c r="P59" i="18"/>
  <c r="O38" i="18"/>
  <c r="O59" i="18"/>
  <c r="N38" i="18"/>
  <c r="N59" i="18"/>
  <c r="M38" i="18"/>
  <c r="M59" i="18"/>
  <c r="L38" i="18"/>
  <c r="L59" i="18"/>
  <c r="K38" i="18"/>
  <c r="K59" i="18"/>
  <c r="J38" i="18"/>
  <c r="J59" i="18"/>
  <c r="I38" i="18"/>
  <c r="I59" i="18"/>
  <c r="H38" i="18"/>
  <c r="H59" i="18"/>
  <c r="G38" i="18"/>
  <c r="G59" i="18"/>
  <c r="F38" i="18"/>
  <c r="F59" i="18"/>
  <c r="E38" i="18"/>
  <c r="E59" i="18"/>
  <c r="D38" i="18"/>
  <c r="D59" i="18"/>
  <c r="C38" i="18"/>
  <c r="C59" i="18"/>
  <c r="T37" i="18"/>
  <c r="T58" i="18"/>
  <c r="S37" i="18"/>
  <c r="S58" i="18"/>
  <c r="R37" i="18"/>
  <c r="R58" i="18"/>
  <c r="Q37" i="18"/>
  <c r="Q58" i="18"/>
  <c r="P37" i="18"/>
  <c r="P58" i="18"/>
  <c r="O37" i="18"/>
  <c r="O58" i="18"/>
  <c r="N37" i="18"/>
  <c r="N58" i="18"/>
  <c r="M37" i="18"/>
  <c r="M58" i="18"/>
  <c r="L37" i="18"/>
  <c r="L58" i="18"/>
  <c r="K37" i="18"/>
  <c r="K58" i="18"/>
  <c r="J37" i="18"/>
  <c r="J58" i="18"/>
  <c r="I37" i="18"/>
  <c r="I58" i="18"/>
  <c r="H37" i="18"/>
  <c r="H58" i="18"/>
  <c r="G37" i="18"/>
  <c r="G58" i="18"/>
  <c r="F37" i="18"/>
  <c r="F58" i="18"/>
  <c r="E37" i="18"/>
  <c r="E58" i="18"/>
  <c r="D37" i="18"/>
  <c r="D58" i="18"/>
  <c r="C37" i="18"/>
  <c r="C58" i="18"/>
  <c r="T36" i="18"/>
  <c r="T57" i="18"/>
  <c r="S36" i="18"/>
  <c r="S57" i="18"/>
  <c r="R36" i="18"/>
  <c r="R57" i="18"/>
  <c r="Q36" i="18"/>
  <c r="Q57" i="18"/>
  <c r="P36" i="18"/>
  <c r="P57" i="18"/>
  <c r="O36" i="18"/>
  <c r="O57" i="18"/>
  <c r="N36" i="18"/>
  <c r="N57" i="18"/>
  <c r="M36" i="18"/>
  <c r="M57" i="18"/>
  <c r="L36" i="18"/>
  <c r="L57" i="18"/>
  <c r="K36" i="18"/>
  <c r="K57" i="18"/>
  <c r="J36" i="18"/>
  <c r="J57" i="18"/>
  <c r="I36" i="18"/>
  <c r="I57" i="18"/>
  <c r="H36" i="18"/>
  <c r="H57" i="18"/>
  <c r="G36" i="18"/>
  <c r="G57" i="18"/>
  <c r="F36" i="18"/>
  <c r="F57" i="18"/>
  <c r="E36" i="18"/>
  <c r="E57" i="18"/>
  <c r="D36" i="18"/>
  <c r="D57" i="18"/>
  <c r="C36" i="18"/>
  <c r="C57" i="18"/>
  <c r="T35" i="18"/>
  <c r="T56" i="18"/>
  <c r="S35" i="18"/>
  <c r="S56" i="18"/>
  <c r="R35" i="18"/>
  <c r="R56" i="18"/>
  <c r="Q35" i="18"/>
  <c r="Q56" i="18"/>
  <c r="P35" i="18"/>
  <c r="P56" i="18"/>
  <c r="O35" i="18"/>
  <c r="O56" i="18"/>
  <c r="N35" i="18"/>
  <c r="N56" i="18"/>
  <c r="M35" i="18"/>
  <c r="M56" i="18"/>
  <c r="L35" i="18"/>
  <c r="L56" i="18"/>
  <c r="K35" i="18"/>
  <c r="K56" i="18"/>
  <c r="J35" i="18"/>
  <c r="J56" i="18"/>
  <c r="I35" i="18"/>
  <c r="I56" i="18"/>
  <c r="H35" i="18"/>
  <c r="H56" i="18"/>
  <c r="G35" i="18"/>
  <c r="G56" i="18"/>
  <c r="F35" i="18"/>
  <c r="F56" i="18"/>
  <c r="E35" i="18"/>
  <c r="E56" i="18"/>
  <c r="D35" i="18"/>
  <c r="D56" i="18"/>
  <c r="C35" i="18"/>
  <c r="C56" i="18"/>
  <c r="T34" i="18"/>
  <c r="T55" i="18"/>
  <c r="S34" i="18"/>
  <c r="S55" i="18"/>
  <c r="R34" i="18"/>
  <c r="R55" i="18"/>
  <c r="Q34" i="18"/>
  <c r="Q55" i="18"/>
  <c r="P34" i="18"/>
  <c r="P55" i="18"/>
  <c r="O34" i="18"/>
  <c r="O55" i="18"/>
  <c r="N34" i="18"/>
  <c r="N55" i="18"/>
  <c r="M34" i="18"/>
  <c r="M55" i="18"/>
  <c r="L34" i="18"/>
  <c r="L55" i="18"/>
  <c r="K34" i="18"/>
  <c r="K55" i="18"/>
  <c r="J34" i="18"/>
  <c r="J55" i="18"/>
  <c r="I34" i="18"/>
  <c r="I55" i="18"/>
  <c r="H34" i="18"/>
  <c r="H55" i="18"/>
  <c r="G34" i="18"/>
  <c r="G55" i="18"/>
  <c r="F34" i="18"/>
  <c r="F55" i="18"/>
  <c r="E34" i="18"/>
  <c r="E55" i="18"/>
  <c r="D34" i="18"/>
  <c r="D55" i="18"/>
  <c r="C34" i="18"/>
  <c r="C55" i="18"/>
  <c r="T33" i="18"/>
  <c r="T54" i="18"/>
  <c r="S33" i="18"/>
  <c r="S54" i="18"/>
  <c r="R33" i="18"/>
  <c r="R54" i="18"/>
  <c r="Q33" i="18"/>
  <c r="Q54" i="18"/>
  <c r="P33" i="18"/>
  <c r="P54" i="18"/>
  <c r="O33" i="18"/>
  <c r="O54" i="18"/>
  <c r="N33" i="18"/>
  <c r="N54" i="18"/>
  <c r="M33" i="18"/>
  <c r="M54" i="18"/>
  <c r="L33" i="18"/>
  <c r="L54" i="18"/>
  <c r="K33" i="18"/>
  <c r="K54" i="18"/>
  <c r="J33" i="18"/>
  <c r="J54" i="18"/>
  <c r="I33" i="18"/>
  <c r="I54" i="18"/>
  <c r="H33" i="18"/>
  <c r="H54" i="18"/>
  <c r="G33" i="18"/>
  <c r="G54" i="18"/>
  <c r="F33" i="18"/>
  <c r="F54" i="18"/>
  <c r="E33" i="18"/>
  <c r="E54" i="18"/>
  <c r="D33" i="18"/>
  <c r="D54" i="18"/>
  <c r="C33" i="18"/>
  <c r="C54" i="18"/>
  <c r="T32" i="18"/>
  <c r="T53" i="18"/>
  <c r="S32" i="18"/>
  <c r="S53" i="18"/>
  <c r="R32" i="18"/>
  <c r="R53" i="18"/>
  <c r="Q32" i="18"/>
  <c r="Q53" i="18"/>
  <c r="P32" i="18"/>
  <c r="P53" i="18"/>
  <c r="O32" i="18"/>
  <c r="O53" i="18"/>
  <c r="N32" i="18"/>
  <c r="N53" i="18"/>
  <c r="M32" i="18"/>
  <c r="M53" i="18"/>
  <c r="L32" i="18"/>
  <c r="L53" i="18"/>
  <c r="K32" i="18"/>
  <c r="K53" i="18"/>
  <c r="J32" i="18"/>
  <c r="J53" i="18"/>
  <c r="I32" i="18"/>
  <c r="I53" i="18"/>
  <c r="H32" i="18"/>
  <c r="H53" i="18"/>
  <c r="G32" i="18"/>
  <c r="G53" i="18"/>
  <c r="F32" i="18"/>
  <c r="F53" i="18"/>
  <c r="E32" i="18"/>
  <c r="E53" i="18"/>
  <c r="D32" i="18"/>
  <c r="D53" i="18"/>
  <c r="C32" i="18"/>
  <c r="C53" i="18"/>
  <c r="T31" i="18"/>
  <c r="T52" i="18"/>
  <c r="S31" i="18"/>
  <c r="S52" i="18"/>
  <c r="R31" i="18"/>
  <c r="R52" i="18"/>
  <c r="Q31" i="18"/>
  <c r="Q52" i="18"/>
  <c r="P31" i="18"/>
  <c r="P52" i="18"/>
  <c r="O31" i="18"/>
  <c r="O52" i="18"/>
  <c r="N31" i="18"/>
  <c r="N52" i="18"/>
  <c r="M31" i="18"/>
  <c r="M52" i="18"/>
  <c r="L31" i="18"/>
  <c r="L52" i="18"/>
  <c r="K31" i="18"/>
  <c r="K52" i="18"/>
  <c r="J31" i="18"/>
  <c r="J52" i="18"/>
  <c r="I31" i="18"/>
  <c r="I52" i="18"/>
  <c r="H31" i="18"/>
  <c r="H52" i="18"/>
  <c r="G31" i="18"/>
  <c r="G52" i="18"/>
  <c r="F31" i="18"/>
  <c r="F52" i="18"/>
  <c r="E31" i="18"/>
  <c r="E52" i="18"/>
  <c r="D31" i="18"/>
  <c r="D52" i="18"/>
  <c r="C31" i="18"/>
  <c r="C52" i="18"/>
  <c r="T30" i="18"/>
  <c r="T51" i="18"/>
  <c r="S30" i="18"/>
  <c r="S51" i="18"/>
  <c r="R30" i="18"/>
  <c r="R51" i="18"/>
  <c r="Q30" i="18"/>
  <c r="Q51" i="18"/>
  <c r="P30" i="18"/>
  <c r="P51" i="18"/>
  <c r="O30" i="18"/>
  <c r="O51" i="18"/>
  <c r="N30" i="18"/>
  <c r="N51" i="18"/>
  <c r="M30" i="18"/>
  <c r="M51" i="18"/>
  <c r="L30" i="18"/>
  <c r="L51" i="18"/>
  <c r="K30" i="18"/>
  <c r="K51" i="18"/>
  <c r="J30" i="18"/>
  <c r="J51" i="18"/>
  <c r="I30" i="18"/>
  <c r="I51" i="18"/>
  <c r="H30" i="18"/>
  <c r="H51" i="18"/>
  <c r="G30" i="18"/>
  <c r="G51" i="18"/>
  <c r="F30" i="18"/>
  <c r="F51" i="18"/>
  <c r="E30" i="18"/>
  <c r="E51" i="18"/>
  <c r="D30" i="18"/>
  <c r="D51" i="18"/>
  <c r="C30" i="18"/>
  <c r="C51" i="18"/>
  <c r="T29" i="18"/>
  <c r="T50" i="18"/>
  <c r="S29" i="18"/>
  <c r="S50" i="18"/>
  <c r="R29" i="18"/>
  <c r="R50" i="18"/>
  <c r="Q29" i="18"/>
  <c r="Q50" i="18"/>
  <c r="P29" i="18"/>
  <c r="P50" i="18"/>
  <c r="O29" i="18"/>
  <c r="O50" i="18"/>
  <c r="N29" i="18"/>
  <c r="N50" i="18"/>
  <c r="M29" i="18"/>
  <c r="M50" i="18"/>
  <c r="L29" i="18"/>
  <c r="L50" i="18"/>
  <c r="K29" i="18"/>
  <c r="K50" i="18"/>
  <c r="J29" i="18"/>
  <c r="J50" i="18"/>
  <c r="I29" i="18"/>
  <c r="I50" i="18"/>
  <c r="H29" i="18"/>
  <c r="H50" i="18" s="1"/>
  <c r="G29" i="18"/>
  <c r="G50" i="18" s="1"/>
  <c r="F29" i="18"/>
  <c r="F50" i="18"/>
  <c r="E29" i="18"/>
  <c r="E50" i="18" s="1"/>
  <c r="E46" i="18" s="1"/>
  <c r="D29" i="18"/>
  <c r="D50" i="18"/>
  <c r="C29" i="18"/>
  <c r="C50" i="18"/>
  <c r="T28" i="18"/>
  <c r="T49" i="18" s="1"/>
  <c r="S28" i="18"/>
  <c r="S49" i="18"/>
  <c r="R28" i="18"/>
  <c r="R49" i="18"/>
  <c r="Q28" i="18"/>
  <c r="Q49" i="18"/>
  <c r="P28" i="18"/>
  <c r="P49" i="18" s="1"/>
  <c r="O28" i="18"/>
  <c r="O49" i="18"/>
  <c r="N28" i="18"/>
  <c r="N49" i="18"/>
  <c r="M28" i="18"/>
  <c r="M49" i="18"/>
  <c r="L28" i="18"/>
  <c r="L49" i="18" s="1"/>
  <c r="K28" i="18"/>
  <c r="K49" i="18"/>
  <c r="J28" i="18"/>
  <c r="J49" i="18"/>
  <c r="I28" i="18"/>
  <c r="I49" i="18"/>
  <c r="H28" i="18"/>
  <c r="H49" i="18" s="1"/>
  <c r="G28" i="18"/>
  <c r="G49" i="18"/>
  <c r="F28" i="18"/>
  <c r="F49" i="18"/>
  <c r="E28" i="18"/>
  <c r="E49" i="18"/>
  <c r="D28" i="18"/>
  <c r="D49" i="18" s="1"/>
  <c r="C28" i="18"/>
  <c r="C49" i="18"/>
  <c r="T27" i="18"/>
  <c r="T48" i="18"/>
  <c r="S27" i="18"/>
  <c r="S48" i="18"/>
  <c r="R27" i="18"/>
  <c r="R48" i="18" s="1"/>
  <c r="Q27" i="18"/>
  <c r="Q48" i="18"/>
  <c r="P27" i="18"/>
  <c r="P48" i="18"/>
  <c r="O27" i="18"/>
  <c r="O48" i="18"/>
  <c r="N27" i="18"/>
  <c r="N48" i="18" s="1"/>
  <c r="M27" i="18"/>
  <c r="M48" i="18"/>
  <c r="L27" i="18"/>
  <c r="L48" i="18"/>
  <c r="K27" i="18"/>
  <c r="K48" i="18"/>
  <c r="J27" i="18"/>
  <c r="J48" i="18" s="1"/>
  <c r="I27" i="18"/>
  <c r="I48" i="18"/>
  <c r="H27" i="18"/>
  <c r="H48" i="18"/>
  <c r="G27" i="18"/>
  <c r="G48" i="18"/>
  <c r="F27" i="18"/>
  <c r="F48" i="18" s="1"/>
  <c r="E27" i="18"/>
  <c r="E48" i="18"/>
  <c r="D27" i="18"/>
  <c r="D48" i="18"/>
  <c r="C27" i="18"/>
  <c r="C48" i="18"/>
  <c r="I25" i="18"/>
  <c r="H25" i="18"/>
  <c r="G25" i="18"/>
  <c r="F25" i="18"/>
  <c r="E25" i="18"/>
  <c r="T23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S22" i="18"/>
  <c r="R22" i="18"/>
  <c r="Q22" i="18"/>
  <c r="P22" i="18"/>
  <c r="O22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S21" i="18"/>
  <c r="S84" i="18" s="1"/>
  <c r="S105" i="18" s="1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S17" i="18"/>
  <c r="R17" i="18"/>
  <c r="Q17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S16" i="18"/>
  <c r="R16" i="18"/>
  <c r="Q16" i="18"/>
  <c r="P16" i="18"/>
  <c r="P79" i="18" s="1"/>
  <c r="P100" i="18" s="1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S13" i="18"/>
  <c r="S76" i="18" s="1"/>
  <c r="S97" i="18" s="1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S10" i="18"/>
  <c r="R10" i="18"/>
  <c r="Q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S9" i="18"/>
  <c r="R9" i="18"/>
  <c r="Q9" i="18"/>
  <c r="P9" i="18"/>
  <c r="O9" i="18"/>
  <c r="N9" i="18"/>
  <c r="M9" i="18"/>
  <c r="L9" i="18"/>
  <c r="K9" i="18"/>
  <c r="J9" i="18"/>
  <c r="I9" i="18"/>
  <c r="H9" i="18"/>
  <c r="G9" i="18"/>
  <c r="F9" i="18"/>
  <c r="E9" i="18"/>
  <c r="D9" i="18"/>
  <c r="C9" i="18"/>
  <c r="S8" i="18"/>
  <c r="R8" i="18"/>
  <c r="Q8" i="18"/>
  <c r="P8" i="18"/>
  <c r="O8" i="18"/>
  <c r="N8" i="18"/>
  <c r="M8" i="18"/>
  <c r="L8" i="18"/>
  <c r="K8" i="18"/>
  <c r="J8" i="18"/>
  <c r="I8" i="18"/>
  <c r="H8" i="18"/>
  <c r="G8" i="18"/>
  <c r="F8" i="18"/>
  <c r="E8" i="18"/>
  <c r="D8" i="18"/>
  <c r="C8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C7" i="18"/>
  <c r="S6" i="18"/>
  <c r="R6" i="18"/>
  <c r="Q6" i="18"/>
  <c r="P6" i="18"/>
  <c r="O6" i="18"/>
  <c r="N6" i="18"/>
  <c r="M6" i="18"/>
  <c r="L6" i="18"/>
  <c r="K6" i="18"/>
  <c r="J6" i="18"/>
  <c r="I6" i="18"/>
  <c r="H6" i="18"/>
  <c r="G6" i="18"/>
  <c r="F6" i="18"/>
  <c r="E6" i="18"/>
  <c r="D6" i="18"/>
  <c r="C6" i="18"/>
  <c r="A8" i="16"/>
  <c r="A12" i="16"/>
  <c r="A10" i="16"/>
  <c r="T23" i="16"/>
  <c r="T86" i="16" s="1"/>
  <c r="E25" i="16"/>
  <c r="F25" i="16"/>
  <c r="G25" i="16"/>
  <c r="H25" i="16"/>
  <c r="I25" i="16"/>
  <c r="D48" i="16"/>
  <c r="E48" i="16"/>
  <c r="F69" i="16"/>
  <c r="G48" i="16"/>
  <c r="G69" i="16"/>
  <c r="H69" i="16"/>
  <c r="I48" i="16"/>
  <c r="J48" i="16"/>
  <c r="J69" i="16"/>
  <c r="K48" i="16"/>
  <c r="K69" i="16"/>
  <c r="L48" i="16"/>
  <c r="L69" i="16"/>
  <c r="N48" i="16"/>
  <c r="N69" i="16" s="1"/>
  <c r="P48" i="16"/>
  <c r="P69" i="16"/>
  <c r="R48" i="16"/>
  <c r="R69" i="16"/>
  <c r="T48" i="16"/>
  <c r="E49" i="16"/>
  <c r="E70" i="16"/>
  <c r="G49" i="16"/>
  <c r="G70" i="16" s="1"/>
  <c r="I49" i="16"/>
  <c r="I70" i="16" s="1"/>
  <c r="D71" i="16"/>
  <c r="D92" i="16" s="1"/>
  <c r="E50" i="16"/>
  <c r="E71" i="16"/>
  <c r="F71" i="16"/>
  <c r="G50" i="16"/>
  <c r="G71" i="16" s="1"/>
  <c r="H71" i="16"/>
  <c r="J71" i="16"/>
  <c r="K50" i="16"/>
  <c r="K71" i="16" s="1"/>
  <c r="L71" i="16"/>
  <c r="N71" i="16"/>
  <c r="O50" i="16"/>
  <c r="P50" i="16"/>
  <c r="P71" i="16"/>
  <c r="R50" i="16"/>
  <c r="R71" i="16"/>
  <c r="S50" i="16"/>
  <c r="S71" i="16"/>
  <c r="S92" i="16" s="1"/>
  <c r="T50" i="16"/>
  <c r="F51" i="16"/>
  <c r="F72" i="16" s="1"/>
  <c r="H51" i="16"/>
  <c r="H72" i="16" s="1"/>
  <c r="J51" i="16"/>
  <c r="J72" i="16" s="1"/>
  <c r="L51" i="16"/>
  <c r="P51" i="16"/>
  <c r="P72" i="16" s="1"/>
  <c r="T51" i="16"/>
  <c r="D73" i="16"/>
  <c r="G52" i="16"/>
  <c r="G73" i="16" s="1"/>
  <c r="H52" i="16"/>
  <c r="H73" i="16" s="1"/>
  <c r="J52" i="16"/>
  <c r="J73" i="16"/>
  <c r="K52" i="16"/>
  <c r="L52" i="16"/>
  <c r="L73" i="16"/>
  <c r="N52" i="16"/>
  <c r="P73" i="16"/>
  <c r="R73" i="16"/>
  <c r="G53" i="16"/>
  <c r="G74" i="16"/>
  <c r="I53" i="16"/>
  <c r="I74" i="16" s="1"/>
  <c r="D54" i="16"/>
  <c r="D75" i="16" s="1"/>
  <c r="E54" i="16"/>
  <c r="E75" i="16" s="1"/>
  <c r="F75" i="16"/>
  <c r="G54" i="16"/>
  <c r="H54" i="16"/>
  <c r="H75" i="16" s="1"/>
  <c r="J54" i="16"/>
  <c r="J75" i="16"/>
  <c r="K54" i="16"/>
  <c r="L75" i="16"/>
  <c r="N75" i="16"/>
  <c r="O54" i="16"/>
  <c r="P54" i="16"/>
  <c r="P75" i="16" s="1"/>
  <c r="R54" i="16"/>
  <c r="R75" i="16"/>
  <c r="S54" i="16"/>
  <c r="S75" i="16"/>
  <c r="D55" i="16"/>
  <c r="D76" i="16"/>
  <c r="F55" i="16"/>
  <c r="F76" i="16" s="1"/>
  <c r="F97" i="16" s="1"/>
  <c r="F118" i="16" s="1"/>
  <c r="H55" i="16"/>
  <c r="H76" i="16"/>
  <c r="J55" i="16"/>
  <c r="N55" i="16"/>
  <c r="N76" i="16" s="1"/>
  <c r="R55" i="16"/>
  <c r="R76" i="16" s="1"/>
  <c r="D56" i="16"/>
  <c r="D77" i="16"/>
  <c r="F56" i="16"/>
  <c r="F77" i="16"/>
  <c r="H56" i="16"/>
  <c r="H77" i="16"/>
  <c r="J56" i="16"/>
  <c r="J77" i="16"/>
  <c r="L56" i="16"/>
  <c r="N56" i="16"/>
  <c r="N77" i="16" s="1"/>
  <c r="O56" i="16"/>
  <c r="O77" i="16" s="1"/>
  <c r="P77" i="16"/>
  <c r="Q56" i="16"/>
  <c r="R56" i="16"/>
  <c r="R77" i="16"/>
  <c r="T56" i="16"/>
  <c r="D78" i="16"/>
  <c r="F78" i="16"/>
  <c r="H78" i="16"/>
  <c r="J78" i="16"/>
  <c r="L78" i="16"/>
  <c r="N78" i="16"/>
  <c r="R78" i="16"/>
  <c r="D58" i="16"/>
  <c r="D79" i="16"/>
  <c r="H58" i="16"/>
  <c r="D80" i="16"/>
  <c r="F80" i="16"/>
  <c r="H80" i="16"/>
  <c r="J80" i="16"/>
  <c r="L80" i="16"/>
  <c r="P80" i="16"/>
  <c r="R80" i="16"/>
  <c r="D60" i="16"/>
  <c r="D81" i="16"/>
  <c r="H60" i="16"/>
  <c r="H81" i="16" s="1"/>
  <c r="D82" i="16"/>
  <c r="F82" i="16"/>
  <c r="H82" i="16"/>
  <c r="J82" i="16"/>
  <c r="L82" i="16"/>
  <c r="N82" i="16"/>
  <c r="P82" i="16"/>
  <c r="R82" i="16"/>
  <c r="D62" i="16"/>
  <c r="D83" i="16"/>
  <c r="H62" i="16"/>
  <c r="F84" i="16"/>
  <c r="H84" i="16"/>
  <c r="J84" i="16"/>
  <c r="L84" i="16"/>
  <c r="L105" i="16" s="1"/>
  <c r="N84" i="16"/>
  <c r="P84" i="16"/>
  <c r="R84" i="16"/>
  <c r="D64" i="16"/>
  <c r="D85" i="16" s="1"/>
  <c r="H64" i="16"/>
  <c r="D86" i="16"/>
  <c r="F86" i="16"/>
  <c r="H86" i="16"/>
  <c r="H107" i="16" s="1"/>
  <c r="H128" i="16" s="1"/>
  <c r="Q121" i="16" s="1"/>
  <c r="J86" i="16"/>
  <c r="L86" i="16"/>
  <c r="N86" i="16"/>
  <c r="P86" i="16"/>
  <c r="R86" i="16"/>
  <c r="E51" i="16"/>
  <c r="E72" i="16"/>
  <c r="E52" i="16"/>
  <c r="E73" i="16" s="1"/>
  <c r="E94" i="16" s="1"/>
  <c r="E115" i="16" s="1"/>
  <c r="N114" i="16" s="1"/>
  <c r="E53" i="16"/>
  <c r="E74" i="16"/>
  <c r="G51" i="16"/>
  <c r="G72" i="16"/>
  <c r="H53" i="16"/>
  <c r="H74" i="16"/>
  <c r="I50" i="16"/>
  <c r="I51" i="16"/>
  <c r="I52" i="16"/>
  <c r="I54" i="16"/>
  <c r="I75" i="16"/>
  <c r="C48" i="16"/>
  <c r="C69" i="16"/>
  <c r="M48" i="16"/>
  <c r="O48" i="16"/>
  <c r="O69" i="16"/>
  <c r="O90" i="16" s="1"/>
  <c r="Q48" i="16"/>
  <c r="Q69" i="16"/>
  <c r="S48" i="16"/>
  <c r="D49" i="16"/>
  <c r="D70" i="16"/>
  <c r="H49" i="16"/>
  <c r="H70" i="16" s="1"/>
  <c r="C49" i="16"/>
  <c r="C70" i="16" s="1"/>
  <c r="K49" i="16"/>
  <c r="K70" i="16" s="1"/>
  <c r="K91" i="16" s="1"/>
  <c r="L49" i="16"/>
  <c r="L70" i="16"/>
  <c r="M49" i="16"/>
  <c r="M70" i="16"/>
  <c r="O49" i="16"/>
  <c r="O70" i="16"/>
  <c r="P49" i="16"/>
  <c r="P70" i="16"/>
  <c r="P91" i="16" s="1"/>
  <c r="Q49" i="16"/>
  <c r="Q70" i="16"/>
  <c r="S49" i="16"/>
  <c r="S70" i="16"/>
  <c r="T49" i="16"/>
  <c r="C50" i="16"/>
  <c r="C71" i="16" s="1"/>
  <c r="M50" i="16"/>
  <c r="M71" i="16"/>
  <c r="M92" i="16" s="1"/>
  <c r="Q50" i="16"/>
  <c r="Q71" i="16"/>
  <c r="C51" i="16"/>
  <c r="C72" i="16" s="1"/>
  <c r="K51" i="16"/>
  <c r="K72" i="16" s="1"/>
  <c r="M51" i="16"/>
  <c r="O51" i="16"/>
  <c r="O72" i="16"/>
  <c r="Q51" i="16"/>
  <c r="Q72" i="16" s="1"/>
  <c r="Q93" i="16" s="1"/>
  <c r="S51" i="16"/>
  <c r="S72" i="16"/>
  <c r="C52" i="16"/>
  <c r="M52" i="16"/>
  <c r="M73" i="16" s="1"/>
  <c r="O52" i="16"/>
  <c r="Q52" i="16"/>
  <c r="Q73" i="16" s="1"/>
  <c r="S52" i="16"/>
  <c r="C53" i="16"/>
  <c r="C74" i="16" s="1"/>
  <c r="K53" i="16"/>
  <c r="L53" i="16"/>
  <c r="L74" i="16" s="1"/>
  <c r="M53" i="16"/>
  <c r="M74" i="16"/>
  <c r="O53" i="16"/>
  <c r="O74" i="16"/>
  <c r="P53" i="16"/>
  <c r="P74" i="16"/>
  <c r="Q53" i="16"/>
  <c r="Q74" i="16" s="1"/>
  <c r="S53" i="16"/>
  <c r="S74" i="16"/>
  <c r="T53" i="16"/>
  <c r="C54" i="16"/>
  <c r="M54" i="16"/>
  <c r="M75" i="16"/>
  <c r="Q54" i="16"/>
  <c r="Q75" i="16" s="1"/>
  <c r="Q96" i="16" s="1"/>
  <c r="E55" i="16"/>
  <c r="E76" i="16" s="1"/>
  <c r="G55" i="16"/>
  <c r="G76" i="16" s="1"/>
  <c r="I55" i="16"/>
  <c r="C55" i="16"/>
  <c r="K55" i="16"/>
  <c r="K76" i="16"/>
  <c r="M55" i="16"/>
  <c r="M76" i="16" s="1"/>
  <c r="O55" i="16"/>
  <c r="O76" i="16"/>
  <c r="Q55" i="16"/>
  <c r="Q76" i="16" s="1"/>
  <c r="S55" i="16"/>
  <c r="S76" i="16" s="1"/>
  <c r="E56" i="16"/>
  <c r="G56" i="16"/>
  <c r="G77" i="16"/>
  <c r="I56" i="16"/>
  <c r="I77" i="16" s="1"/>
  <c r="C56" i="16"/>
  <c r="C77" i="16"/>
  <c r="K56" i="16"/>
  <c r="K77" i="16" s="1"/>
  <c r="M56" i="16"/>
  <c r="S56" i="16"/>
  <c r="S77" i="16" s="1"/>
  <c r="E57" i="16"/>
  <c r="G57" i="16"/>
  <c r="G78" i="16" s="1"/>
  <c r="I57" i="16"/>
  <c r="C57" i="16"/>
  <c r="C78" i="16" s="1"/>
  <c r="C99" i="16" s="1"/>
  <c r="K57" i="16"/>
  <c r="K78" i="16" s="1"/>
  <c r="M57" i="16"/>
  <c r="O57" i="16"/>
  <c r="O78" i="16" s="1"/>
  <c r="Q57" i="16"/>
  <c r="Q78" i="16" s="1"/>
  <c r="S57" i="16"/>
  <c r="E58" i="16"/>
  <c r="E79" i="16"/>
  <c r="G58" i="16"/>
  <c r="G79" i="16"/>
  <c r="I58" i="16"/>
  <c r="I79" i="16"/>
  <c r="C58" i="16"/>
  <c r="C79" i="16" s="1"/>
  <c r="J58" i="16"/>
  <c r="J79" i="16"/>
  <c r="K58" i="16"/>
  <c r="K79" i="16" s="1"/>
  <c r="L58" i="16"/>
  <c r="L79" i="16"/>
  <c r="M58" i="16"/>
  <c r="N58" i="16"/>
  <c r="N79" i="16"/>
  <c r="O58" i="16"/>
  <c r="O79" i="16" s="1"/>
  <c r="P58" i="16"/>
  <c r="P79" i="16"/>
  <c r="Q58" i="16"/>
  <c r="R58" i="16"/>
  <c r="R79" i="16" s="1"/>
  <c r="S58" i="16"/>
  <c r="T58" i="16"/>
  <c r="E59" i="16"/>
  <c r="G59" i="16"/>
  <c r="G80" i="16"/>
  <c r="I59" i="16"/>
  <c r="C59" i="16"/>
  <c r="C80" i="16" s="1"/>
  <c r="C101" i="16" s="1"/>
  <c r="K59" i="16"/>
  <c r="M59" i="16"/>
  <c r="M80" i="16" s="1"/>
  <c r="O59" i="16"/>
  <c r="O80" i="16" s="1"/>
  <c r="Q59" i="16"/>
  <c r="Q80" i="16" s="1"/>
  <c r="S59" i="16"/>
  <c r="S80" i="16" s="1"/>
  <c r="E60" i="16"/>
  <c r="E81" i="16"/>
  <c r="G60" i="16"/>
  <c r="G81" i="16"/>
  <c r="I60" i="16"/>
  <c r="I81" i="16" s="1"/>
  <c r="C60" i="16"/>
  <c r="J60" i="16"/>
  <c r="J81" i="16" s="1"/>
  <c r="K60" i="16"/>
  <c r="L60" i="16"/>
  <c r="M60" i="16"/>
  <c r="M81" i="16" s="1"/>
  <c r="N60" i="16"/>
  <c r="N81" i="16" s="1"/>
  <c r="O60" i="16"/>
  <c r="O81" i="16" s="1"/>
  <c r="P60" i="16"/>
  <c r="P81" i="16" s="1"/>
  <c r="Q60" i="16"/>
  <c r="Q81" i="16" s="1"/>
  <c r="R60" i="16"/>
  <c r="R81" i="16"/>
  <c r="S60" i="16"/>
  <c r="S81" i="16" s="1"/>
  <c r="T60" i="16"/>
  <c r="E61" i="16"/>
  <c r="G61" i="16"/>
  <c r="G82" i="16" s="1"/>
  <c r="I61" i="16"/>
  <c r="C61" i="16"/>
  <c r="C82" i="16"/>
  <c r="K61" i="16"/>
  <c r="K82" i="16" s="1"/>
  <c r="M61" i="16"/>
  <c r="O61" i="16"/>
  <c r="O82" i="16" s="1"/>
  <c r="Q61" i="16"/>
  <c r="Q82" i="16" s="1"/>
  <c r="Q103" i="16" s="1"/>
  <c r="S61" i="16"/>
  <c r="E62" i="16"/>
  <c r="E83" i="16" s="1"/>
  <c r="G62" i="16"/>
  <c r="G83" i="16"/>
  <c r="I62" i="16"/>
  <c r="I83" i="16"/>
  <c r="C62" i="16"/>
  <c r="C83" i="16" s="1"/>
  <c r="J62" i="16"/>
  <c r="J83" i="16"/>
  <c r="K62" i="16"/>
  <c r="L62" i="16"/>
  <c r="L83" i="16"/>
  <c r="M62" i="16"/>
  <c r="N62" i="16"/>
  <c r="N83" i="16"/>
  <c r="O62" i="16"/>
  <c r="P62" i="16"/>
  <c r="P83" i="16" s="1"/>
  <c r="Q62" i="16"/>
  <c r="R62" i="16"/>
  <c r="R83" i="16" s="1"/>
  <c r="S62" i="16"/>
  <c r="S83" i="16" s="1"/>
  <c r="T62" i="16"/>
  <c r="E63" i="16"/>
  <c r="G63" i="16"/>
  <c r="G84" i="16" s="1"/>
  <c r="I63" i="16"/>
  <c r="C63" i="16"/>
  <c r="C84" i="16" s="1"/>
  <c r="K63" i="16"/>
  <c r="K84" i="16" s="1"/>
  <c r="M63" i="16"/>
  <c r="M84" i="16" s="1"/>
  <c r="O63" i="16"/>
  <c r="Q63" i="16"/>
  <c r="Q84" i="16" s="1"/>
  <c r="S63" i="16"/>
  <c r="E64" i="16"/>
  <c r="E85" i="16"/>
  <c r="E106" i="16" s="1"/>
  <c r="E127" i="16" s="1"/>
  <c r="G64" i="16"/>
  <c r="G85" i="16"/>
  <c r="I64" i="16"/>
  <c r="I85" i="16" s="1"/>
  <c r="C64" i="16"/>
  <c r="C85" i="16" s="1"/>
  <c r="J64" i="16"/>
  <c r="J85" i="16"/>
  <c r="K64" i="16"/>
  <c r="K85" i="16" s="1"/>
  <c r="L64" i="16"/>
  <c r="M64" i="16"/>
  <c r="N64" i="16"/>
  <c r="N85" i="16" s="1"/>
  <c r="O64" i="16"/>
  <c r="P64" i="16"/>
  <c r="P85" i="16"/>
  <c r="Q64" i="16"/>
  <c r="Q85" i="16" s="1"/>
  <c r="R64" i="16"/>
  <c r="R85" i="16"/>
  <c r="S64" i="16"/>
  <c r="S85" i="16" s="1"/>
  <c r="T64" i="16"/>
  <c r="E65" i="16"/>
  <c r="E86" i="16" s="1"/>
  <c r="G65" i="16"/>
  <c r="G86" i="16"/>
  <c r="I65" i="16"/>
  <c r="I86" i="16" s="1"/>
  <c r="C65" i="16"/>
  <c r="C86" i="16"/>
  <c r="K65" i="16"/>
  <c r="M65" i="16"/>
  <c r="O65" i="16"/>
  <c r="Q65" i="16"/>
  <c r="S65" i="16"/>
  <c r="S86" i="16" s="1"/>
  <c r="E69" i="16"/>
  <c r="I69" i="16"/>
  <c r="M69" i="16"/>
  <c r="S69" i="16"/>
  <c r="F70" i="16"/>
  <c r="J70" i="16"/>
  <c r="N70" i="16"/>
  <c r="R70" i="16"/>
  <c r="O71" i="16"/>
  <c r="D72" i="16"/>
  <c r="I72" i="16"/>
  <c r="M72" i="16"/>
  <c r="R72" i="16"/>
  <c r="C73" i="16"/>
  <c r="I73" i="16"/>
  <c r="N73" i="16"/>
  <c r="O73" i="16"/>
  <c r="S73" i="16"/>
  <c r="F74" i="16"/>
  <c r="J74" i="16"/>
  <c r="R74" i="16"/>
  <c r="C75" i="16"/>
  <c r="G75" i="16"/>
  <c r="K75" i="16"/>
  <c r="O75" i="16"/>
  <c r="C76" i="16"/>
  <c r="I76" i="16"/>
  <c r="I97" i="16" s="1"/>
  <c r="I118" i="16" s="1"/>
  <c r="J76" i="16"/>
  <c r="P76" i="16"/>
  <c r="E77" i="16"/>
  <c r="M77" i="16"/>
  <c r="Q77" i="16"/>
  <c r="E78" i="16"/>
  <c r="I78" i="16"/>
  <c r="M78" i="16"/>
  <c r="S78" i="16"/>
  <c r="F79" i="16"/>
  <c r="H79" i="16"/>
  <c r="M79" i="16"/>
  <c r="Q79" i="16"/>
  <c r="S79" i="16"/>
  <c r="E80" i="16"/>
  <c r="I80" i="16"/>
  <c r="K80" i="16"/>
  <c r="C81" i="16"/>
  <c r="F81" i="16"/>
  <c r="K81" i="16"/>
  <c r="E82" i="16"/>
  <c r="I82" i="16"/>
  <c r="M82" i="16"/>
  <c r="S82" i="16"/>
  <c r="F83" i="16"/>
  <c r="H83" i="16"/>
  <c r="K83" i="16"/>
  <c r="M83" i="16"/>
  <c r="O83" i="16"/>
  <c r="Q83" i="16"/>
  <c r="E84" i="16"/>
  <c r="I84" i="16"/>
  <c r="O84" i="16"/>
  <c r="S84" i="16"/>
  <c r="F85" i="16"/>
  <c r="H85" i="16"/>
  <c r="M85" i="16"/>
  <c r="O85" i="16"/>
  <c r="K86" i="16"/>
  <c r="M86" i="16"/>
  <c r="O86" i="16"/>
  <c r="Q86" i="16"/>
  <c r="C6" i="6"/>
  <c r="D6" i="6"/>
  <c r="E6" i="6"/>
  <c r="F6" i="6"/>
  <c r="A6" i="6" s="1"/>
  <c r="G6" i="6"/>
  <c r="H6" i="6"/>
  <c r="I6" i="6"/>
  <c r="J6" i="6"/>
  <c r="K6" i="6"/>
  <c r="L6" i="6"/>
  <c r="M6" i="6"/>
  <c r="N6" i="6"/>
  <c r="O6" i="6"/>
  <c r="P6" i="6"/>
  <c r="Q6" i="6"/>
  <c r="R6" i="6"/>
  <c r="S6" i="6"/>
  <c r="C7" i="6"/>
  <c r="D7" i="6"/>
  <c r="E7" i="6"/>
  <c r="A7" i="6" s="1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C9" i="6"/>
  <c r="D9" i="6"/>
  <c r="A9" i="6" s="1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C10" i="6"/>
  <c r="D10" i="6"/>
  <c r="A10" i="6" s="1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C11" i="6"/>
  <c r="D11" i="6"/>
  <c r="E11" i="6"/>
  <c r="F11" i="6"/>
  <c r="G11" i="6"/>
  <c r="H11" i="6"/>
  <c r="I11" i="6"/>
  <c r="A11" i="6" s="1"/>
  <c r="J11" i="6"/>
  <c r="K11" i="6"/>
  <c r="L11" i="6"/>
  <c r="M11" i="6"/>
  <c r="N11" i="6"/>
  <c r="O11" i="6"/>
  <c r="P11" i="6"/>
  <c r="Q11" i="6"/>
  <c r="R11" i="6"/>
  <c r="S11" i="6"/>
  <c r="C12" i="6"/>
  <c r="D12" i="6"/>
  <c r="E12" i="6"/>
  <c r="F12" i="6"/>
  <c r="G12" i="6"/>
  <c r="H12" i="6"/>
  <c r="A12" i="6" s="1"/>
  <c r="I12" i="6"/>
  <c r="J12" i="6"/>
  <c r="K12" i="6"/>
  <c r="L12" i="6"/>
  <c r="M12" i="6"/>
  <c r="N12" i="6"/>
  <c r="O12" i="6"/>
  <c r="P12" i="6"/>
  <c r="Q12" i="6"/>
  <c r="R12" i="6"/>
  <c r="S12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C14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C15" i="6"/>
  <c r="D15" i="6"/>
  <c r="E15" i="6"/>
  <c r="F15" i="6"/>
  <c r="G15" i="6"/>
  <c r="H15" i="6"/>
  <c r="I15" i="6"/>
  <c r="J15" i="6"/>
  <c r="K15" i="6"/>
  <c r="L15" i="6"/>
  <c r="M15" i="6"/>
  <c r="N15" i="6"/>
  <c r="O15" i="6"/>
  <c r="O78" i="6" s="1"/>
  <c r="P15" i="6"/>
  <c r="Q15" i="6"/>
  <c r="R15" i="6"/>
  <c r="S15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C17" i="6"/>
  <c r="D17" i="6"/>
  <c r="E17" i="6"/>
  <c r="F17" i="6"/>
  <c r="G17" i="6"/>
  <c r="H17" i="6"/>
  <c r="I17" i="6"/>
  <c r="J17" i="6"/>
  <c r="K17" i="6"/>
  <c r="L17" i="6"/>
  <c r="M17" i="6"/>
  <c r="U17" i="6" s="1"/>
  <c r="N17" i="6"/>
  <c r="O17" i="6"/>
  <c r="P17" i="6"/>
  <c r="Q17" i="6"/>
  <c r="R17" i="6"/>
  <c r="S17" i="6"/>
  <c r="C18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C19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C20" i="6"/>
  <c r="D20" i="6"/>
  <c r="E20" i="6"/>
  <c r="F20" i="6"/>
  <c r="G20" i="6"/>
  <c r="A20" i="6" s="1"/>
  <c r="H20" i="6"/>
  <c r="I20" i="6"/>
  <c r="J20" i="6"/>
  <c r="K20" i="6"/>
  <c r="L20" i="6"/>
  <c r="M20" i="6"/>
  <c r="N20" i="6"/>
  <c r="O20" i="6"/>
  <c r="P20" i="6"/>
  <c r="Q20" i="6"/>
  <c r="R20" i="6"/>
  <c r="U20" i="6" s="1"/>
  <c r="S20" i="6"/>
  <c r="C21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U21" i="6" s="1"/>
  <c r="R21" i="6"/>
  <c r="S21" i="6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U22" i="6" s="1"/>
  <c r="Q22" i="6"/>
  <c r="R22" i="6"/>
  <c r="S22" i="6"/>
  <c r="M111" i="16"/>
  <c r="M112" i="16"/>
  <c r="A8" i="6"/>
  <c r="M114" i="16"/>
  <c r="M115" i="16"/>
  <c r="M116" i="16"/>
  <c r="M117" i="16"/>
  <c r="M118" i="16"/>
  <c r="M119" i="16"/>
  <c r="M120" i="16"/>
  <c r="D44" i="12"/>
  <c r="D65" i="12"/>
  <c r="E44" i="12"/>
  <c r="E65" i="12"/>
  <c r="F44" i="12"/>
  <c r="F65" i="12" s="1"/>
  <c r="G44" i="12"/>
  <c r="G65" i="12"/>
  <c r="H44" i="12"/>
  <c r="H65" i="12"/>
  <c r="I44" i="12"/>
  <c r="I65" i="12"/>
  <c r="D23" i="12"/>
  <c r="E23" i="12"/>
  <c r="F23" i="12"/>
  <c r="G23" i="12"/>
  <c r="H23" i="12"/>
  <c r="I23" i="12"/>
  <c r="D43" i="12"/>
  <c r="D64" i="12"/>
  <c r="E43" i="12"/>
  <c r="E64" i="12" s="1"/>
  <c r="F43" i="12"/>
  <c r="F64" i="12"/>
  <c r="G43" i="12"/>
  <c r="G64" i="12"/>
  <c r="H43" i="12"/>
  <c r="H64" i="12"/>
  <c r="I43" i="12"/>
  <c r="I64" i="12" s="1"/>
  <c r="D22" i="12"/>
  <c r="E22" i="12"/>
  <c r="F22" i="12"/>
  <c r="G22" i="12"/>
  <c r="H22" i="12"/>
  <c r="I22" i="12"/>
  <c r="D42" i="12"/>
  <c r="D63" i="12" s="1"/>
  <c r="D84" i="12" s="1"/>
  <c r="E42" i="12"/>
  <c r="E63" i="12"/>
  <c r="F42" i="12"/>
  <c r="F63" i="12"/>
  <c r="G42" i="12"/>
  <c r="G63" i="12"/>
  <c r="H42" i="12"/>
  <c r="H63" i="12" s="1"/>
  <c r="H84" i="12" s="1"/>
  <c r="H21" i="12"/>
  <c r="I42" i="12"/>
  <c r="I63" i="12"/>
  <c r="D21" i="12"/>
  <c r="E21" i="12"/>
  <c r="F21" i="12"/>
  <c r="G21" i="12"/>
  <c r="I21" i="12"/>
  <c r="D41" i="12"/>
  <c r="D62" i="12" s="1"/>
  <c r="E41" i="12"/>
  <c r="E62" i="12" s="1"/>
  <c r="F41" i="12"/>
  <c r="F62" i="12"/>
  <c r="F83" i="12" s="1"/>
  <c r="G41" i="12"/>
  <c r="G62" i="12"/>
  <c r="H41" i="12"/>
  <c r="H62" i="12" s="1"/>
  <c r="H83" i="12" s="1"/>
  <c r="I41" i="12"/>
  <c r="I62" i="12" s="1"/>
  <c r="D20" i="12"/>
  <c r="E20" i="12"/>
  <c r="F20" i="12"/>
  <c r="G20" i="12"/>
  <c r="H20" i="12"/>
  <c r="I20" i="12"/>
  <c r="D40" i="12"/>
  <c r="D61" i="12"/>
  <c r="E40" i="12"/>
  <c r="E61" i="12"/>
  <c r="F40" i="12"/>
  <c r="F61" i="12" s="1"/>
  <c r="G40" i="12"/>
  <c r="G61" i="12" s="1"/>
  <c r="H40" i="12"/>
  <c r="H61" i="12"/>
  <c r="I40" i="12"/>
  <c r="I61" i="12"/>
  <c r="D19" i="12"/>
  <c r="E19" i="12"/>
  <c r="F19" i="12"/>
  <c r="G19" i="12"/>
  <c r="H19" i="12"/>
  <c r="I19" i="12"/>
  <c r="D39" i="12"/>
  <c r="D60" i="12"/>
  <c r="E39" i="12"/>
  <c r="E60" i="12" s="1"/>
  <c r="F39" i="12"/>
  <c r="F60" i="12" s="1"/>
  <c r="F18" i="12"/>
  <c r="F81" i="12"/>
  <c r="G39" i="12"/>
  <c r="G60" i="12"/>
  <c r="H39" i="12"/>
  <c r="H60" i="12" s="1"/>
  <c r="I39" i="12"/>
  <c r="I60" i="12" s="1"/>
  <c r="D18" i="12"/>
  <c r="E18" i="12"/>
  <c r="G18" i="12"/>
  <c r="H18" i="12"/>
  <c r="I18" i="12"/>
  <c r="D38" i="12"/>
  <c r="D59" i="12"/>
  <c r="E38" i="12"/>
  <c r="E59" i="12"/>
  <c r="F38" i="12"/>
  <c r="F59" i="12" s="1"/>
  <c r="G38" i="12"/>
  <c r="G59" i="12"/>
  <c r="H38" i="12"/>
  <c r="H59" i="12"/>
  <c r="I38" i="12"/>
  <c r="I59" i="12"/>
  <c r="D17" i="12"/>
  <c r="E17" i="12"/>
  <c r="F17" i="12"/>
  <c r="G17" i="12"/>
  <c r="H17" i="12"/>
  <c r="I17" i="12"/>
  <c r="D37" i="12"/>
  <c r="D58" i="12"/>
  <c r="E37" i="12"/>
  <c r="E58" i="12"/>
  <c r="E79" i="12" s="1"/>
  <c r="F37" i="12"/>
  <c r="F58" i="12" s="1"/>
  <c r="G37" i="12"/>
  <c r="G58" i="12" s="1"/>
  <c r="H37" i="12"/>
  <c r="H58" i="12"/>
  <c r="I37" i="12"/>
  <c r="I58" i="12"/>
  <c r="D16" i="12"/>
  <c r="E16" i="12"/>
  <c r="F16" i="12"/>
  <c r="G16" i="12"/>
  <c r="H16" i="12"/>
  <c r="I16" i="12"/>
  <c r="D36" i="12"/>
  <c r="D57" i="12"/>
  <c r="E36" i="12"/>
  <c r="E57" i="12" s="1"/>
  <c r="E78" i="12" s="1"/>
  <c r="F36" i="12"/>
  <c r="F57" i="12" s="1"/>
  <c r="G36" i="12"/>
  <c r="G57" i="12"/>
  <c r="G78" i="12" s="1"/>
  <c r="H36" i="12"/>
  <c r="H57" i="12"/>
  <c r="H78" i="12" s="1"/>
  <c r="I36" i="12"/>
  <c r="I57" i="12" s="1"/>
  <c r="I78" i="12" s="1"/>
  <c r="D15" i="12"/>
  <c r="E15" i="12"/>
  <c r="F15" i="12"/>
  <c r="G15" i="12"/>
  <c r="H15" i="12"/>
  <c r="I15" i="12"/>
  <c r="D35" i="12"/>
  <c r="D56" i="12" s="1"/>
  <c r="E35" i="12"/>
  <c r="E56" i="12" s="1"/>
  <c r="F35" i="12"/>
  <c r="F56" i="12"/>
  <c r="G35" i="12"/>
  <c r="G56" i="12"/>
  <c r="H35" i="12"/>
  <c r="H56" i="12" s="1"/>
  <c r="I35" i="12"/>
  <c r="I56" i="12" s="1"/>
  <c r="D14" i="12"/>
  <c r="A14" i="12" s="1"/>
  <c r="E14" i="12"/>
  <c r="F14" i="12"/>
  <c r="G14" i="12"/>
  <c r="H14" i="12"/>
  <c r="I14" i="12"/>
  <c r="D34" i="12"/>
  <c r="D55" i="12"/>
  <c r="D13" i="12"/>
  <c r="D76" i="12" s="1"/>
  <c r="E34" i="12"/>
  <c r="E55" i="12"/>
  <c r="E76" i="12" s="1"/>
  <c r="E13" i="12"/>
  <c r="F34" i="12"/>
  <c r="F55" i="12"/>
  <c r="F13" i="12"/>
  <c r="F76" i="12" s="1"/>
  <c r="G34" i="12"/>
  <c r="G55" i="12"/>
  <c r="H34" i="12"/>
  <c r="H55" i="12"/>
  <c r="I34" i="12"/>
  <c r="I55" i="12"/>
  <c r="I13" i="12"/>
  <c r="I76" i="12" s="1"/>
  <c r="G13" i="12"/>
  <c r="H13" i="12"/>
  <c r="D33" i="12"/>
  <c r="D54" i="12"/>
  <c r="E33" i="12"/>
  <c r="E54" i="12"/>
  <c r="F33" i="12"/>
  <c r="F54" i="12" s="1"/>
  <c r="G33" i="12"/>
  <c r="G54" i="12"/>
  <c r="H33" i="12"/>
  <c r="H54" i="12"/>
  <c r="I33" i="12"/>
  <c r="I54" i="12"/>
  <c r="D12" i="12"/>
  <c r="E12" i="12"/>
  <c r="F12" i="12"/>
  <c r="G12" i="12"/>
  <c r="H12" i="12"/>
  <c r="I12" i="12"/>
  <c r="D32" i="12"/>
  <c r="D53" i="12"/>
  <c r="E32" i="12"/>
  <c r="E53" i="12"/>
  <c r="F32" i="12"/>
  <c r="F53" i="12" s="1"/>
  <c r="G32" i="12"/>
  <c r="G53" i="12" s="1"/>
  <c r="H32" i="12"/>
  <c r="H53" i="12"/>
  <c r="H46" i="12" s="1"/>
  <c r="I32" i="12"/>
  <c r="I53" i="12"/>
  <c r="D11" i="12"/>
  <c r="E11" i="12"/>
  <c r="F11" i="12"/>
  <c r="G11" i="12"/>
  <c r="H11" i="12"/>
  <c r="I11" i="12"/>
  <c r="I4" i="12" s="1"/>
  <c r="D31" i="12"/>
  <c r="D52" i="12"/>
  <c r="E31" i="12"/>
  <c r="E52" i="12" s="1"/>
  <c r="F31" i="12"/>
  <c r="F52" i="12" s="1"/>
  <c r="F73" i="12" s="1"/>
  <c r="G31" i="12"/>
  <c r="G52" i="12"/>
  <c r="G73" i="12" s="1"/>
  <c r="H31" i="12"/>
  <c r="H52" i="12"/>
  <c r="I31" i="12"/>
  <c r="I52" i="12" s="1"/>
  <c r="D10" i="12"/>
  <c r="E10" i="12"/>
  <c r="F10" i="12"/>
  <c r="G10" i="12"/>
  <c r="H10" i="12"/>
  <c r="I10" i="12"/>
  <c r="D30" i="12"/>
  <c r="D51" i="12" s="1"/>
  <c r="E30" i="12"/>
  <c r="E51" i="12" s="1"/>
  <c r="F30" i="12"/>
  <c r="F51" i="12"/>
  <c r="G30" i="12"/>
  <c r="G51" i="12"/>
  <c r="H30" i="12"/>
  <c r="H51" i="12" s="1"/>
  <c r="I30" i="12"/>
  <c r="I51" i="12" s="1"/>
  <c r="D9" i="12"/>
  <c r="E9" i="12"/>
  <c r="F9" i="12"/>
  <c r="G9" i="12"/>
  <c r="H9" i="12"/>
  <c r="I9" i="12"/>
  <c r="D29" i="12"/>
  <c r="D50" i="12" s="1"/>
  <c r="E29" i="12"/>
  <c r="E50" i="12"/>
  <c r="F29" i="12"/>
  <c r="F50" i="12"/>
  <c r="G29" i="12"/>
  <c r="G50" i="12" s="1"/>
  <c r="H29" i="12"/>
  <c r="H50" i="12" s="1"/>
  <c r="H71" i="12" s="1"/>
  <c r="I29" i="12"/>
  <c r="I50" i="12"/>
  <c r="I71" i="12" s="1"/>
  <c r="D8" i="12"/>
  <c r="E8" i="12"/>
  <c r="F8" i="12"/>
  <c r="G8" i="12"/>
  <c r="H8" i="12"/>
  <c r="I8" i="12"/>
  <c r="D28" i="12"/>
  <c r="D49" i="12"/>
  <c r="D70" i="12" s="1"/>
  <c r="E28" i="12"/>
  <c r="E49" i="12"/>
  <c r="F28" i="12"/>
  <c r="F49" i="12" s="1"/>
  <c r="F70" i="12" s="1"/>
  <c r="G28" i="12"/>
  <c r="G49" i="12" s="1"/>
  <c r="H28" i="12"/>
  <c r="H49" i="12"/>
  <c r="H70" i="12" s="1"/>
  <c r="I28" i="12"/>
  <c r="I49" i="12"/>
  <c r="I70" i="12" s="1"/>
  <c r="D7" i="12"/>
  <c r="E7" i="12"/>
  <c r="F7" i="12"/>
  <c r="G7" i="12"/>
  <c r="H7" i="12"/>
  <c r="I7" i="12"/>
  <c r="D27" i="12"/>
  <c r="D48" i="12"/>
  <c r="E27" i="12"/>
  <c r="E48" i="12" s="1"/>
  <c r="F27" i="12"/>
  <c r="F48" i="12" s="1"/>
  <c r="G27" i="12"/>
  <c r="G48" i="12"/>
  <c r="H27" i="12"/>
  <c r="H48" i="12"/>
  <c r="I27" i="12"/>
  <c r="I48" i="12" s="1"/>
  <c r="D6" i="12"/>
  <c r="E6" i="12"/>
  <c r="F6" i="12"/>
  <c r="G6" i="12"/>
  <c r="H6" i="12"/>
  <c r="I6" i="12"/>
  <c r="K44" i="12"/>
  <c r="K65" i="12" s="1"/>
  <c r="L44" i="12"/>
  <c r="L65" i="12" s="1"/>
  <c r="M44" i="12"/>
  <c r="M65" i="12"/>
  <c r="N44" i="12"/>
  <c r="N65" i="12"/>
  <c r="O44" i="12"/>
  <c r="O65" i="12" s="1"/>
  <c r="P44" i="12"/>
  <c r="P65" i="12" s="1"/>
  <c r="Q44" i="12"/>
  <c r="Q65" i="12"/>
  <c r="R44" i="12"/>
  <c r="R65" i="12"/>
  <c r="S44" i="12"/>
  <c r="S65" i="12" s="1"/>
  <c r="K23" i="12"/>
  <c r="L23" i="12"/>
  <c r="M23" i="12"/>
  <c r="N23" i="12"/>
  <c r="O23" i="12"/>
  <c r="P23" i="12"/>
  <c r="Q23" i="12"/>
  <c r="R23" i="12"/>
  <c r="S23" i="12"/>
  <c r="T44" i="12"/>
  <c r="T65" i="12"/>
  <c r="T23" i="12"/>
  <c r="J44" i="12"/>
  <c r="J65" i="12"/>
  <c r="J23" i="12"/>
  <c r="C44" i="12"/>
  <c r="C65" i="12"/>
  <c r="C23" i="12"/>
  <c r="K43" i="12"/>
  <c r="K64" i="12"/>
  <c r="L43" i="12"/>
  <c r="L64" i="12"/>
  <c r="L85" i="12" s="1"/>
  <c r="L22" i="12"/>
  <c r="M43" i="12"/>
  <c r="M64" i="12" s="1"/>
  <c r="N43" i="12"/>
  <c r="N64" i="12"/>
  <c r="O43" i="12"/>
  <c r="O64" i="12"/>
  <c r="P43" i="12"/>
  <c r="P64" i="12" s="1"/>
  <c r="Q43" i="12"/>
  <c r="Q64" i="12" s="1"/>
  <c r="R43" i="12"/>
  <c r="R64" i="12"/>
  <c r="S43" i="12"/>
  <c r="S64" i="12"/>
  <c r="K22" i="12"/>
  <c r="M22" i="12"/>
  <c r="N22" i="12"/>
  <c r="O22" i="12"/>
  <c r="P22" i="12"/>
  <c r="Q22" i="12"/>
  <c r="R22" i="12"/>
  <c r="S22" i="12"/>
  <c r="T43" i="12"/>
  <c r="T64" i="12" s="1"/>
  <c r="C22" i="12"/>
  <c r="J22" i="12"/>
  <c r="J43" i="12"/>
  <c r="J64" i="12"/>
  <c r="J85" i="12" s="1"/>
  <c r="H85" i="12"/>
  <c r="D85" i="12"/>
  <c r="C43" i="12"/>
  <c r="C64" i="12"/>
  <c r="C85" i="12" s="1"/>
  <c r="K42" i="12"/>
  <c r="K63" i="12"/>
  <c r="L42" i="12"/>
  <c r="L63" i="12"/>
  <c r="M42" i="12"/>
  <c r="M63" i="12" s="1"/>
  <c r="N42" i="12"/>
  <c r="N63" i="12" s="1"/>
  <c r="O42" i="12"/>
  <c r="O63" i="12"/>
  <c r="P42" i="12"/>
  <c r="P63" i="12"/>
  <c r="Q42" i="12"/>
  <c r="Q63" i="12" s="1"/>
  <c r="R42" i="12"/>
  <c r="R63" i="12" s="1"/>
  <c r="S42" i="12"/>
  <c r="S63" i="12"/>
  <c r="K21" i="12"/>
  <c r="L21" i="12"/>
  <c r="M21" i="12"/>
  <c r="N21" i="12"/>
  <c r="O21" i="12"/>
  <c r="P21" i="12"/>
  <c r="Q21" i="12"/>
  <c r="R21" i="12"/>
  <c r="S21" i="12"/>
  <c r="T42" i="12"/>
  <c r="T63" i="12"/>
  <c r="C21" i="12"/>
  <c r="J21" i="12"/>
  <c r="J42" i="12"/>
  <c r="J63" i="12"/>
  <c r="J84" i="12"/>
  <c r="C42" i="12"/>
  <c r="C63" i="12"/>
  <c r="C84" i="12" s="1"/>
  <c r="K41" i="12"/>
  <c r="K62" i="12" s="1"/>
  <c r="L41" i="12"/>
  <c r="L62" i="12"/>
  <c r="L83" i="12" s="1"/>
  <c r="M41" i="12"/>
  <c r="M62" i="12"/>
  <c r="N41" i="12"/>
  <c r="N62" i="12" s="1"/>
  <c r="O41" i="12"/>
  <c r="O62" i="12" s="1"/>
  <c r="P41" i="12"/>
  <c r="P62" i="12"/>
  <c r="P83" i="12" s="1"/>
  <c r="P20" i="12"/>
  <c r="Q41" i="12"/>
  <c r="Q62" i="12" s="1"/>
  <c r="R41" i="12"/>
  <c r="R62" i="12" s="1"/>
  <c r="S41" i="12"/>
  <c r="S62" i="12"/>
  <c r="K20" i="12"/>
  <c r="L20" i="12"/>
  <c r="M20" i="12"/>
  <c r="N20" i="12"/>
  <c r="O20" i="12"/>
  <c r="Q20" i="12"/>
  <c r="R20" i="12"/>
  <c r="S20" i="12"/>
  <c r="T41" i="12"/>
  <c r="T62" i="12"/>
  <c r="C20" i="12"/>
  <c r="J20" i="12"/>
  <c r="J41" i="12"/>
  <c r="J62" i="12"/>
  <c r="J83" i="12"/>
  <c r="D83" i="12"/>
  <c r="C41" i="12"/>
  <c r="C62" i="12"/>
  <c r="K40" i="12"/>
  <c r="K61" i="12"/>
  <c r="L40" i="12"/>
  <c r="L61" i="12" s="1"/>
  <c r="M40" i="12"/>
  <c r="M61" i="12"/>
  <c r="N40" i="12"/>
  <c r="N61" i="12"/>
  <c r="O40" i="12"/>
  <c r="O61" i="12"/>
  <c r="P40" i="12"/>
  <c r="P61" i="12" s="1"/>
  <c r="Q40" i="12"/>
  <c r="Q61" i="12"/>
  <c r="R40" i="12"/>
  <c r="R61" i="12"/>
  <c r="S40" i="12"/>
  <c r="S61" i="12"/>
  <c r="K19" i="12"/>
  <c r="L19" i="12"/>
  <c r="M19" i="12"/>
  <c r="N19" i="12"/>
  <c r="O19" i="12"/>
  <c r="P19" i="12"/>
  <c r="Q19" i="12"/>
  <c r="R19" i="12"/>
  <c r="S19" i="12"/>
  <c r="T40" i="12"/>
  <c r="T61" i="12"/>
  <c r="C19" i="12"/>
  <c r="J19" i="12"/>
  <c r="J40" i="12"/>
  <c r="J61" i="12" s="1"/>
  <c r="J82" i="12" s="1"/>
  <c r="C40" i="12"/>
  <c r="C61" i="12" s="1"/>
  <c r="K39" i="12"/>
  <c r="K60" i="12" s="1"/>
  <c r="L39" i="12"/>
  <c r="L60" i="12" s="1"/>
  <c r="M39" i="12"/>
  <c r="M60" i="12"/>
  <c r="N39" i="12"/>
  <c r="N60" i="12"/>
  <c r="O39" i="12"/>
  <c r="O60" i="12" s="1"/>
  <c r="O81" i="12" s="1"/>
  <c r="O18" i="12"/>
  <c r="P39" i="12"/>
  <c r="P60" i="12"/>
  <c r="Q39" i="12"/>
  <c r="Q60" i="12"/>
  <c r="Q81" i="12" s="1"/>
  <c r="Q18" i="12"/>
  <c r="R39" i="12"/>
  <c r="R60" i="12" s="1"/>
  <c r="S39" i="12"/>
  <c r="S60" i="12"/>
  <c r="K18" i="12"/>
  <c r="L18" i="12"/>
  <c r="M18" i="12"/>
  <c r="N18" i="12"/>
  <c r="P18" i="12"/>
  <c r="R18" i="12"/>
  <c r="S18" i="12"/>
  <c r="T39" i="12"/>
  <c r="T60" i="12" s="1"/>
  <c r="C18" i="12"/>
  <c r="J18" i="12"/>
  <c r="J39" i="12"/>
  <c r="J60" i="12"/>
  <c r="J81" i="12" s="1"/>
  <c r="C39" i="12"/>
  <c r="C60" i="12"/>
  <c r="K38" i="12"/>
  <c r="K59" i="12"/>
  <c r="L38" i="12"/>
  <c r="L59" i="12" s="1"/>
  <c r="M38" i="12"/>
  <c r="M59" i="12" s="1"/>
  <c r="N38" i="12"/>
  <c r="N59" i="12"/>
  <c r="O38" i="12"/>
  <c r="O59" i="12"/>
  <c r="P38" i="12"/>
  <c r="P59" i="12" s="1"/>
  <c r="Q38" i="12"/>
  <c r="Q59" i="12" s="1"/>
  <c r="R38" i="12"/>
  <c r="R59" i="12"/>
  <c r="S38" i="12"/>
  <c r="S59" i="12"/>
  <c r="K17" i="12"/>
  <c r="L17" i="12"/>
  <c r="M17" i="12"/>
  <c r="N17" i="12"/>
  <c r="O17" i="12"/>
  <c r="P17" i="12"/>
  <c r="Q17" i="12"/>
  <c r="R17" i="12"/>
  <c r="S17" i="12"/>
  <c r="T38" i="12"/>
  <c r="T59" i="12"/>
  <c r="C17" i="12"/>
  <c r="J17" i="12"/>
  <c r="J38" i="12"/>
  <c r="J59" i="12" s="1"/>
  <c r="J80" i="12" s="1"/>
  <c r="C38" i="12"/>
  <c r="C59" i="12" s="1"/>
  <c r="K37" i="12"/>
  <c r="K58" i="12" s="1"/>
  <c r="L37" i="12"/>
  <c r="L58" i="12"/>
  <c r="M37" i="12"/>
  <c r="M58" i="12"/>
  <c r="N37" i="12"/>
  <c r="N58" i="12" s="1"/>
  <c r="O37" i="12"/>
  <c r="O58" i="12" s="1"/>
  <c r="P37" i="12"/>
  <c r="P58" i="12"/>
  <c r="Q37" i="12"/>
  <c r="Q58" i="12"/>
  <c r="R37" i="12"/>
  <c r="R58" i="12" s="1"/>
  <c r="S37" i="12"/>
  <c r="S58" i="12" s="1"/>
  <c r="K16" i="12"/>
  <c r="L16" i="12"/>
  <c r="M16" i="12"/>
  <c r="N16" i="12"/>
  <c r="O16" i="12"/>
  <c r="P16" i="12"/>
  <c r="Q16" i="12"/>
  <c r="R16" i="12"/>
  <c r="S16" i="12"/>
  <c r="T37" i="12"/>
  <c r="T58" i="12" s="1"/>
  <c r="C16" i="12"/>
  <c r="J16" i="12"/>
  <c r="J37" i="12"/>
  <c r="J58" i="12" s="1"/>
  <c r="C37" i="12"/>
  <c r="C58" i="12" s="1"/>
  <c r="C79" i="12" s="1"/>
  <c r="K36" i="12"/>
  <c r="K57" i="12" s="1"/>
  <c r="L36" i="12"/>
  <c r="L57" i="12" s="1"/>
  <c r="M36" i="12"/>
  <c r="M57" i="12"/>
  <c r="N36" i="12"/>
  <c r="N57" i="12"/>
  <c r="O36" i="12"/>
  <c r="O57" i="12" s="1"/>
  <c r="P36" i="12"/>
  <c r="P57" i="12" s="1"/>
  <c r="Q36" i="12"/>
  <c r="Q57" i="12"/>
  <c r="R36" i="12"/>
  <c r="R57" i="12"/>
  <c r="S36" i="12"/>
  <c r="S57" i="12" s="1"/>
  <c r="K15" i="12"/>
  <c r="L15" i="12"/>
  <c r="M15" i="12"/>
  <c r="N15" i="12"/>
  <c r="O15" i="12"/>
  <c r="P15" i="12"/>
  <c r="Q15" i="12"/>
  <c r="R15" i="12"/>
  <c r="S15" i="12"/>
  <c r="T36" i="12"/>
  <c r="T57" i="12"/>
  <c r="C15" i="12"/>
  <c r="J15" i="12"/>
  <c r="J36" i="12"/>
  <c r="J57" i="12"/>
  <c r="J78" i="12" s="1"/>
  <c r="F78" i="12"/>
  <c r="D78" i="12"/>
  <c r="C36" i="12"/>
  <c r="C57" i="12" s="1"/>
  <c r="K35" i="12"/>
  <c r="K56" i="12" s="1"/>
  <c r="K77" i="12" s="1"/>
  <c r="K14" i="12"/>
  <c r="L35" i="12"/>
  <c r="L56" i="12"/>
  <c r="M35" i="12"/>
  <c r="M56" i="12" s="1"/>
  <c r="N35" i="12"/>
  <c r="N56" i="12" s="1"/>
  <c r="O35" i="12"/>
  <c r="O56" i="12"/>
  <c r="P35" i="12"/>
  <c r="P56" i="12"/>
  <c r="Q35" i="12"/>
  <c r="Q56" i="12" s="1"/>
  <c r="Q77" i="12" s="1"/>
  <c r="Q14" i="12"/>
  <c r="R35" i="12"/>
  <c r="R56" i="12"/>
  <c r="S35" i="12"/>
  <c r="S56" i="12"/>
  <c r="S77" i="12" s="1"/>
  <c r="S14" i="12"/>
  <c r="L14" i="12"/>
  <c r="M14" i="12"/>
  <c r="N14" i="12"/>
  <c r="O14" i="12"/>
  <c r="P14" i="12"/>
  <c r="R14" i="12"/>
  <c r="T35" i="12"/>
  <c r="T56" i="12" s="1"/>
  <c r="C14" i="12"/>
  <c r="J14" i="12"/>
  <c r="J35" i="12"/>
  <c r="J56" i="12"/>
  <c r="J77" i="12" s="1"/>
  <c r="C35" i="12"/>
  <c r="C56" i="12" s="1"/>
  <c r="K34" i="12"/>
  <c r="K55" i="12"/>
  <c r="L34" i="12"/>
  <c r="L55" i="12"/>
  <c r="M34" i="12"/>
  <c r="M55" i="12" s="1"/>
  <c r="N34" i="12"/>
  <c r="N55" i="12"/>
  <c r="O34" i="12"/>
  <c r="O55" i="12"/>
  <c r="P34" i="12"/>
  <c r="P55" i="12"/>
  <c r="Q34" i="12"/>
  <c r="Q55" i="12" s="1"/>
  <c r="R34" i="12"/>
  <c r="R55" i="12"/>
  <c r="S34" i="12"/>
  <c r="S55" i="12"/>
  <c r="K13" i="12"/>
  <c r="L13" i="12"/>
  <c r="M13" i="12"/>
  <c r="N13" i="12"/>
  <c r="O13" i="12"/>
  <c r="P13" i="12"/>
  <c r="Q13" i="12"/>
  <c r="R13" i="12"/>
  <c r="S13" i="12"/>
  <c r="T34" i="12"/>
  <c r="T55" i="12"/>
  <c r="C13" i="12"/>
  <c r="J13" i="12"/>
  <c r="J34" i="12"/>
  <c r="J55" i="12" s="1"/>
  <c r="J76" i="12" s="1"/>
  <c r="C34" i="12"/>
  <c r="C55" i="12"/>
  <c r="C76" i="12"/>
  <c r="K33" i="12"/>
  <c r="K54" i="12"/>
  <c r="L33" i="12"/>
  <c r="L54" i="12" s="1"/>
  <c r="M33" i="12"/>
  <c r="M54" i="12" s="1"/>
  <c r="N33" i="12"/>
  <c r="N54" i="12"/>
  <c r="O33" i="12"/>
  <c r="O54" i="12"/>
  <c r="P33" i="12"/>
  <c r="P54" i="12" s="1"/>
  <c r="Q33" i="12"/>
  <c r="Q54" i="12" s="1"/>
  <c r="R33" i="12"/>
  <c r="R54" i="12"/>
  <c r="S33" i="12"/>
  <c r="S54" i="12"/>
  <c r="K12" i="12"/>
  <c r="L12" i="12"/>
  <c r="M12" i="12"/>
  <c r="N12" i="12"/>
  <c r="O12" i="12"/>
  <c r="P12" i="12"/>
  <c r="Q12" i="12"/>
  <c r="R12" i="12"/>
  <c r="S12" i="12"/>
  <c r="T33" i="12"/>
  <c r="T54" i="12"/>
  <c r="C12" i="12"/>
  <c r="J12" i="12"/>
  <c r="J33" i="12"/>
  <c r="J54" i="12" s="1"/>
  <c r="J75" i="12"/>
  <c r="C33" i="12"/>
  <c r="C54" i="12" s="1"/>
  <c r="K32" i="12"/>
  <c r="K53" i="12" s="1"/>
  <c r="K74" i="12" s="1"/>
  <c r="K11" i="12"/>
  <c r="L32" i="12"/>
  <c r="L53" i="12"/>
  <c r="L11" i="12"/>
  <c r="M32" i="12"/>
  <c r="M53" i="12" s="1"/>
  <c r="M11" i="12"/>
  <c r="M74" i="12"/>
  <c r="N32" i="12"/>
  <c r="N53" i="12"/>
  <c r="O32" i="12"/>
  <c r="O53" i="12" s="1"/>
  <c r="P32" i="12"/>
  <c r="P53" i="12" s="1"/>
  <c r="P11" i="12"/>
  <c r="P74" i="12"/>
  <c r="Q32" i="12"/>
  <c r="Q53" i="12"/>
  <c r="R32" i="12"/>
  <c r="R53" i="12" s="1"/>
  <c r="S32" i="12"/>
  <c r="S53" i="12" s="1"/>
  <c r="N11" i="12"/>
  <c r="O11" i="12"/>
  <c r="Q11" i="12"/>
  <c r="R11" i="12"/>
  <c r="S11" i="12"/>
  <c r="T32" i="12"/>
  <c r="T53" i="12"/>
  <c r="C11" i="12"/>
  <c r="J11" i="12"/>
  <c r="J32" i="12"/>
  <c r="J53" i="12" s="1"/>
  <c r="J74" i="12"/>
  <c r="C32" i="12"/>
  <c r="C53" i="12" s="1"/>
  <c r="K31" i="12"/>
  <c r="K52" i="12" s="1"/>
  <c r="K10" i="12"/>
  <c r="K73" i="12"/>
  <c r="L31" i="12"/>
  <c r="L52" i="12"/>
  <c r="M31" i="12"/>
  <c r="M52" i="12" s="1"/>
  <c r="N31" i="12"/>
  <c r="N52" i="12" s="1"/>
  <c r="O31" i="12"/>
  <c r="O52" i="12"/>
  <c r="P31" i="12"/>
  <c r="P52" i="12"/>
  <c r="Q31" i="12"/>
  <c r="Q52" i="12" s="1"/>
  <c r="R31" i="12"/>
  <c r="R52" i="12" s="1"/>
  <c r="S31" i="12"/>
  <c r="S52" i="12"/>
  <c r="L10" i="12"/>
  <c r="M10" i="12"/>
  <c r="N10" i="12"/>
  <c r="O10" i="12"/>
  <c r="P10" i="12"/>
  <c r="Q10" i="12"/>
  <c r="R10" i="12"/>
  <c r="S10" i="12"/>
  <c r="T31" i="12"/>
  <c r="T52" i="12"/>
  <c r="C10" i="12"/>
  <c r="J10" i="12"/>
  <c r="J31" i="12"/>
  <c r="J52" i="12" s="1"/>
  <c r="J73" i="12" s="1"/>
  <c r="E73" i="12"/>
  <c r="D73" i="12"/>
  <c r="C31" i="12"/>
  <c r="C52" i="12"/>
  <c r="C73" i="12" s="1"/>
  <c r="K30" i="12"/>
  <c r="K51" i="12"/>
  <c r="L30" i="12"/>
  <c r="L51" i="12"/>
  <c r="M30" i="12"/>
  <c r="M51" i="12" s="1"/>
  <c r="N30" i="12"/>
  <c r="N51" i="12" s="1"/>
  <c r="O30" i="12"/>
  <c r="O51" i="12"/>
  <c r="P30" i="12"/>
  <c r="P51" i="12"/>
  <c r="P72" i="12" s="1"/>
  <c r="P93" i="12" s="1"/>
  <c r="Q30" i="12"/>
  <c r="Q51" i="12" s="1"/>
  <c r="R30" i="12"/>
  <c r="R51" i="12" s="1"/>
  <c r="S30" i="12"/>
  <c r="S51" i="12"/>
  <c r="K9" i="12"/>
  <c r="L9" i="12"/>
  <c r="M9" i="12"/>
  <c r="N9" i="12"/>
  <c r="O9" i="12"/>
  <c r="P9" i="12"/>
  <c r="Q9" i="12"/>
  <c r="R9" i="12"/>
  <c r="S9" i="12"/>
  <c r="T30" i="12"/>
  <c r="T51" i="12" s="1"/>
  <c r="C9" i="12"/>
  <c r="J9" i="12"/>
  <c r="J30" i="12"/>
  <c r="J51" i="12"/>
  <c r="J72" i="12"/>
  <c r="C30" i="12"/>
  <c r="C51" i="12"/>
  <c r="K29" i="12"/>
  <c r="K50" i="12" s="1"/>
  <c r="L29" i="12"/>
  <c r="L50" i="12" s="1"/>
  <c r="M29" i="12"/>
  <c r="M50" i="12"/>
  <c r="N29" i="12"/>
  <c r="N50" i="12"/>
  <c r="O29" i="12"/>
  <c r="O50" i="12" s="1"/>
  <c r="O71" i="12" s="1"/>
  <c r="O8" i="12"/>
  <c r="P29" i="12"/>
  <c r="P50" i="12"/>
  <c r="Q29" i="12"/>
  <c r="Q50" i="12"/>
  <c r="R29" i="12"/>
  <c r="R50" i="12" s="1"/>
  <c r="S29" i="12"/>
  <c r="S50" i="12" s="1"/>
  <c r="K8" i="12"/>
  <c r="L8" i="12"/>
  <c r="M8" i="12"/>
  <c r="N8" i="12"/>
  <c r="P8" i="12"/>
  <c r="Q8" i="12"/>
  <c r="R8" i="12"/>
  <c r="S8" i="12"/>
  <c r="T29" i="12"/>
  <c r="T50" i="12"/>
  <c r="C8" i="12"/>
  <c r="J8" i="12"/>
  <c r="T8" i="12" s="1"/>
  <c r="J29" i="12"/>
  <c r="J50" i="12"/>
  <c r="G71" i="12"/>
  <c r="C29" i="12"/>
  <c r="C50" i="12" s="1"/>
  <c r="K28" i="12"/>
  <c r="K49" i="12" s="1"/>
  <c r="L28" i="12"/>
  <c r="L49" i="12"/>
  <c r="M28" i="12"/>
  <c r="M49" i="12"/>
  <c r="N28" i="12"/>
  <c r="N49" i="12" s="1"/>
  <c r="O28" i="12"/>
  <c r="O49" i="12" s="1"/>
  <c r="P28" i="12"/>
  <c r="P49" i="12"/>
  <c r="Q28" i="12"/>
  <c r="Q49" i="12"/>
  <c r="R28" i="12"/>
  <c r="R49" i="12" s="1"/>
  <c r="S28" i="12"/>
  <c r="S49" i="12" s="1"/>
  <c r="K7" i="12"/>
  <c r="L7" i="12"/>
  <c r="M7" i="12"/>
  <c r="N7" i="12"/>
  <c r="O7" i="12"/>
  <c r="P7" i="12"/>
  <c r="Q7" i="12"/>
  <c r="R7" i="12"/>
  <c r="S7" i="12"/>
  <c r="T28" i="12"/>
  <c r="T49" i="12" s="1"/>
  <c r="C7" i="12"/>
  <c r="J7" i="12"/>
  <c r="J28" i="12"/>
  <c r="J49" i="12"/>
  <c r="G70" i="12"/>
  <c r="E70" i="12"/>
  <c r="C28" i="12"/>
  <c r="C49" i="12"/>
  <c r="C70" i="12" s="1"/>
  <c r="K27" i="12"/>
  <c r="K48" i="12"/>
  <c r="L27" i="12"/>
  <c r="L48" i="12"/>
  <c r="M27" i="12"/>
  <c r="M48" i="12" s="1"/>
  <c r="N27" i="12"/>
  <c r="N48" i="12" s="1"/>
  <c r="O27" i="12"/>
  <c r="O48" i="12"/>
  <c r="P27" i="12"/>
  <c r="P48" i="12"/>
  <c r="Q27" i="12"/>
  <c r="Q48" i="12" s="1"/>
  <c r="R27" i="12"/>
  <c r="R48" i="12" s="1"/>
  <c r="S27" i="12"/>
  <c r="S48" i="12"/>
  <c r="K6" i="12"/>
  <c r="L6" i="12"/>
  <c r="M6" i="12"/>
  <c r="N6" i="12"/>
  <c r="O6" i="12"/>
  <c r="P6" i="12"/>
  <c r="Q6" i="12"/>
  <c r="R6" i="12"/>
  <c r="S6" i="12"/>
  <c r="T27" i="12"/>
  <c r="T48" i="12" s="1"/>
  <c r="C6" i="12"/>
  <c r="J6" i="12"/>
  <c r="J27" i="12"/>
  <c r="J48" i="12"/>
  <c r="J69" i="12"/>
  <c r="C27" i="12"/>
  <c r="C48" i="12"/>
  <c r="D44" i="10"/>
  <c r="D65" i="10" s="1"/>
  <c r="D86" i="10" s="1"/>
  <c r="D23" i="10"/>
  <c r="E44" i="10"/>
  <c r="E65" i="10"/>
  <c r="F44" i="10"/>
  <c r="F65" i="10"/>
  <c r="G44" i="10"/>
  <c r="G65" i="10" s="1"/>
  <c r="G86" i="10" s="1"/>
  <c r="G23" i="10"/>
  <c r="H44" i="10"/>
  <c r="H65" i="10"/>
  <c r="I44" i="10"/>
  <c r="I65" i="10"/>
  <c r="I23" i="10"/>
  <c r="E23" i="10"/>
  <c r="F23" i="10"/>
  <c r="H23" i="10"/>
  <c r="D43" i="10"/>
  <c r="D64" i="10" s="1"/>
  <c r="E43" i="10"/>
  <c r="E64" i="10" s="1"/>
  <c r="F43" i="10"/>
  <c r="F64" i="10"/>
  <c r="F22" i="10"/>
  <c r="F85" i="10"/>
  <c r="G43" i="10"/>
  <c r="G64" i="10" s="1"/>
  <c r="H43" i="10"/>
  <c r="H64" i="10"/>
  <c r="I43" i="10"/>
  <c r="I64" i="10"/>
  <c r="D22" i="10"/>
  <c r="E22" i="10"/>
  <c r="G22" i="10"/>
  <c r="H22" i="10"/>
  <c r="I22" i="10"/>
  <c r="I42" i="10"/>
  <c r="I63" i="10" s="1"/>
  <c r="I84" i="10" s="1"/>
  <c r="I21" i="10"/>
  <c r="D42" i="10"/>
  <c r="D63" i="10"/>
  <c r="E42" i="10"/>
  <c r="E63" i="10"/>
  <c r="E21" i="10"/>
  <c r="F42" i="10"/>
  <c r="F63" i="10" s="1"/>
  <c r="F84" i="10" s="1"/>
  <c r="F21" i="10"/>
  <c r="G42" i="10"/>
  <c r="G63" i="10"/>
  <c r="H42" i="10"/>
  <c r="H63" i="10"/>
  <c r="H21" i="10"/>
  <c r="H84" i="10" s="1"/>
  <c r="H105" i="10"/>
  <c r="H126" i="10" s="1"/>
  <c r="D21" i="10"/>
  <c r="G21" i="10"/>
  <c r="E41" i="10"/>
  <c r="E62" i="10"/>
  <c r="E20" i="10"/>
  <c r="E83" i="10"/>
  <c r="F41" i="10"/>
  <c r="F62" i="10" s="1"/>
  <c r="F83" i="10" s="1"/>
  <c r="F20" i="10"/>
  <c r="G41" i="10"/>
  <c r="G62" i="10"/>
  <c r="G20" i="10"/>
  <c r="G83" i="10"/>
  <c r="H41" i="10"/>
  <c r="H62" i="10" s="1"/>
  <c r="H83" i="10" s="1"/>
  <c r="H20" i="10"/>
  <c r="D41" i="10"/>
  <c r="D62" i="10"/>
  <c r="I41" i="10"/>
  <c r="I62" i="10"/>
  <c r="D20" i="10"/>
  <c r="I20" i="10"/>
  <c r="D40" i="10"/>
  <c r="D61" i="10" s="1"/>
  <c r="E40" i="10"/>
  <c r="E61" i="10"/>
  <c r="F40" i="10"/>
  <c r="F61" i="10"/>
  <c r="G40" i="10"/>
  <c r="G61" i="10" s="1"/>
  <c r="H40" i="10"/>
  <c r="H61" i="10" s="1"/>
  <c r="H82" i="10" s="1"/>
  <c r="I40" i="10"/>
  <c r="I61" i="10"/>
  <c r="D19" i="10"/>
  <c r="E19" i="10"/>
  <c r="F19" i="10"/>
  <c r="G19" i="10"/>
  <c r="H19" i="10"/>
  <c r="I19" i="10"/>
  <c r="D39" i="10"/>
  <c r="D60" i="10" s="1"/>
  <c r="E39" i="10"/>
  <c r="E60" i="10"/>
  <c r="F39" i="10"/>
  <c r="F60" i="10"/>
  <c r="G39" i="10"/>
  <c r="G60" i="10"/>
  <c r="H39" i="10"/>
  <c r="H60" i="10" s="1"/>
  <c r="I39" i="10"/>
  <c r="I60" i="10"/>
  <c r="D18" i="10"/>
  <c r="E18" i="10"/>
  <c r="F18" i="10"/>
  <c r="G18" i="10"/>
  <c r="H18" i="10"/>
  <c r="I18" i="10"/>
  <c r="D38" i="10"/>
  <c r="D59" i="10"/>
  <c r="E38" i="10"/>
  <c r="E59" i="10"/>
  <c r="F38" i="10"/>
  <c r="F59" i="10"/>
  <c r="G38" i="10"/>
  <c r="G59" i="10" s="1"/>
  <c r="H38" i="10"/>
  <c r="H59" i="10"/>
  <c r="I38" i="10"/>
  <c r="I59" i="10"/>
  <c r="D17" i="10"/>
  <c r="E17" i="10"/>
  <c r="F17" i="10"/>
  <c r="G17" i="10"/>
  <c r="G80" i="10"/>
  <c r="H17" i="10"/>
  <c r="I17" i="10"/>
  <c r="D37" i="10"/>
  <c r="D58" i="10" s="1"/>
  <c r="E37" i="10"/>
  <c r="E58" i="10"/>
  <c r="F37" i="10"/>
  <c r="F58" i="10"/>
  <c r="G37" i="10"/>
  <c r="G58" i="10" s="1"/>
  <c r="H37" i="10"/>
  <c r="H58" i="10" s="1"/>
  <c r="I37" i="10"/>
  <c r="I58" i="10"/>
  <c r="D16" i="10"/>
  <c r="E16" i="10"/>
  <c r="F16" i="10"/>
  <c r="G16" i="10"/>
  <c r="H16" i="10"/>
  <c r="I16" i="10"/>
  <c r="D36" i="10"/>
  <c r="D57" i="10"/>
  <c r="D78" i="10" s="1"/>
  <c r="E36" i="10"/>
  <c r="E57" i="10"/>
  <c r="F36" i="10"/>
  <c r="F57" i="10" s="1"/>
  <c r="F78" i="10" s="1"/>
  <c r="G36" i="10"/>
  <c r="G57" i="10" s="1"/>
  <c r="G78" i="10" s="1"/>
  <c r="H36" i="10"/>
  <c r="H57" i="10"/>
  <c r="I36" i="10"/>
  <c r="I57" i="10"/>
  <c r="I78" i="10" s="1"/>
  <c r="D15" i="10"/>
  <c r="E15" i="10"/>
  <c r="F15" i="10"/>
  <c r="G15" i="10"/>
  <c r="H15" i="10"/>
  <c r="I15" i="10"/>
  <c r="E35" i="10"/>
  <c r="E56" i="10"/>
  <c r="E77" i="10" s="1"/>
  <c r="E14" i="10"/>
  <c r="D35" i="10"/>
  <c r="D56" i="10" s="1"/>
  <c r="F35" i="10"/>
  <c r="F56" i="10"/>
  <c r="G35" i="10"/>
  <c r="G56" i="10"/>
  <c r="H35" i="10"/>
  <c r="H56" i="10" s="1"/>
  <c r="I35" i="10"/>
  <c r="I56" i="10" s="1"/>
  <c r="D14" i="10"/>
  <c r="F14" i="10"/>
  <c r="G14" i="10"/>
  <c r="H14" i="10"/>
  <c r="I14" i="10"/>
  <c r="D34" i="10"/>
  <c r="D55" i="10"/>
  <c r="E34" i="10"/>
  <c r="E55" i="10"/>
  <c r="F34" i="10"/>
  <c r="F55" i="10" s="1"/>
  <c r="G34" i="10"/>
  <c r="G55" i="10" s="1"/>
  <c r="G76" i="10" s="1"/>
  <c r="H34" i="10"/>
  <c r="H55" i="10"/>
  <c r="I34" i="10"/>
  <c r="I55" i="10"/>
  <c r="D13" i="10"/>
  <c r="E13" i="10"/>
  <c r="F13" i="10"/>
  <c r="G13" i="10"/>
  <c r="H13" i="10"/>
  <c r="I13" i="10"/>
  <c r="D33" i="10"/>
  <c r="D54" i="10"/>
  <c r="E33" i="10"/>
  <c r="E54" i="10"/>
  <c r="F33" i="10"/>
  <c r="F54" i="10" s="1"/>
  <c r="G33" i="10"/>
  <c r="G54" i="10" s="1"/>
  <c r="H33" i="10"/>
  <c r="H54" i="10"/>
  <c r="I33" i="10"/>
  <c r="I54" i="10"/>
  <c r="D12" i="10"/>
  <c r="E12" i="10"/>
  <c r="F12" i="10"/>
  <c r="G12" i="10"/>
  <c r="H12" i="10"/>
  <c r="I12" i="10"/>
  <c r="D32" i="10"/>
  <c r="D53" i="10"/>
  <c r="E32" i="10"/>
  <c r="E53" i="10" s="1"/>
  <c r="F32" i="10"/>
  <c r="F53" i="10" s="1"/>
  <c r="F74" i="10" s="1"/>
  <c r="G32" i="10"/>
  <c r="G53" i="10"/>
  <c r="H32" i="10"/>
  <c r="H53" i="10"/>
  <c r="I32" i="10"/>
  <c r="I53" i="10" s="1"/>
  <c r="D11" i="10"/>
  <c r="E11" i="10"/>
  <c r="F11" i="10"/>
  <c r="G11" i="10"/>
  <c r="H11" i="10"/>
  <c r="I11" i="10"/>
  <c r="D31" i="10"/>
  <c r="D52" i="10" s="1"/>
  <c r="E31" i="10"/>
  <c r="E52" i="10" s="1"/>
  <c r="F31" i="10"/>
  <c r="F52" i="10"/>
  <c r="G31" i="10"/>
  <c r="G52" i="10"/>
  <c r="H31" i="10"/>
  <c r="H52" i="10" s="1"/>
  <c r="I31" i="10"/>
  <c r="I52" i="10" s="1"/>
  <c r="D10" i="10"/>
  <c r="E10" i="10"/>
  <c r="F10" i="10"/>
  <c r="G10" i="10"/>
  <c r="H10" i="10"/>
  <c r="H4" i="10" s="1"/>
  <c r="I10" i="10"/>
  <c r="D30" i="10"/>
  <c r="D51" i="10" s="1"/>
  <c r="E30" i="10"/>
  <c r="E51" i="10"/>
  <c r="F30" i="10"/>
  <c r="F51" i="10"/>
  <c r="G30" i="10"/>
  <c r="G51" i="10" s="1"/>
  <c r="H30" i="10"/>
  <c r="H51" i="10" s="1"/>
  <c r="I30" i="10"/>
  <c r="I51" i="10"/>
  <c r="D9" i="10"/>
  <c r="E9" i="10"/>
  <c r="F9" i="10"/>
  <c r="G9" i="10"/>
  <c r="H9" i="10"/>
  <c r="I9" i="10"/>
  <c r="D29" i="10"/>
  <c r="D50" i="10"/>
  <c r="E29" i="10"/>
  <c r="E50" i="10"/>
  <c r="F29" i="10"/>
  <c r="F50" i="10" s="1"/>
  <c r="G29" i="10"/>
  <c r="G50" i="10" s="1"/>
  <c r="H29" i="10"/>
  <c r="H50" i="10"/>
  <c r="I29" i="10"/>
  <c r="I50" i="10"/>
  <c r="D8" i="10"/>
  <c r="E8" i="10"/>
  <c r="F8" i="10"/>
  <c r="G8" i="10"/>
  <c r="H8" i="10"/>
  <c r="I8" i="10"/>
  <c r="I4" i="10" s="1"/>
  <c r="D28" i="10"/>
  <c r="D49" i="10" s="1"/>
  <c r="E28" i="10"/>
  <c r="E49" i="10"/>
  <c r="F28" i="10"/>
  <c r="F49" i="10"/>
  <c r="G28" i="10"/>
  <c r="G49" i="10" s="1"/>
  <c r="H28" i="10"/>
  <c r="H49" i="10" s="1"/>
  <c r="I28" i="10"/>
  <c r="I49" i="10"/>
  <c r="D7" i="10"/>
  <c r="E7" i="10"/>
  <c r="F7" i="10"/>
  <c r="F70" i="10" s="1"/>
  <c r="G7" i="10"/>
  <c r="H7" i="10"/>
  <c r="I7" i="10"/>
  <c r="D27" i="10"/>
  <c r="D48" i="10"/>
  <c r="F27" i="10"/>
  <c r="F48" i="10"/>
  <c r="G27" i="10"/>
  <c r="G48" i="10" s="1"/>
  <c r="H27" i="10"/>
  <c r="H48" i="10"/>
  <c r="I27" i="10"/>
  <c r="I48" i="10"/>
  <c r="D6" i="10"/>
  <c r="D69" i="10"/>
  <c r="F6" i="10"/>
  <c r="G6" i="10"/>
  <c r="H6" i="10"/>
  <c r="H69" i="10"/>
  <c r="I6" i="10"/>
  <c r="M44" i="10"/>
  <c r="M65" i="10" s="1"/>
  <c r="M23" i="10"/>
  <c r="M86" i="10"/>
  <c r="K44" i="10"/>
  <c r="K65" i="10"/>
  <c r="L44" i="10"/>
  <c r="L65" i="10" s="1"/>
  <c r="L86" i="10" s="1"/>
  <c r="L23" i="10"/>
  <c r="N44" i="10"/>
  <c r="N65" i="10" s="1"/>
  <c r="O44" i="10"/>
  <c r="O65" i="10"/>
  <c r="P44" i="10"/>
  <c r="P65" i="10"/>
  <c r="Q44" i="10"/>
  <c r="Q65" i="10"/>
  <c r="Q23" i="10"/>
  <c r="Q86" i="10" s="1"/>
  <c r="R44" i="10"/>
  <c r="R65" i="10" s="1"/>
  <c r="S44" i="10"/>
  <c r="S65" i="10"/>
  <c r="K23" i="10"/>
  <c r="N23" i="10"/>
  <c r="O23" i="10"/>
  <c r="P23" i="10"/>
  <c r="R23" i="10"/>
  <c r="S23" i="10"/>
  <c r="T44" i="10"/>
  <c r="T65" i="10"/>
  <c r="T23" i="10"/>
  <c r="T86" i="10"/>
  <c r="J44" i="10"/>
  <c r="J65" i="10"/>
  <c r="J23" i="10"/>
  <c r="C44" i="10"/>
  <c r="C65" i="10" s="1"/>
  <c r="C86" i="10" s="1"/>
  <c r="C23" i="10"/>
  <c r="K43" i="10"/>
  <c r="K64" i="10"/>
  <c r="L43" i="10"/>
  <c r="L64" i="10" s="1"/>
  <c r="M43" i="10"/>
  <c r="M64" i="10" s="1"/>
  <c r="N43" i="10"/>
  <c r="N64" i="10" s="1"/>
  <c r="O43" i="10"/>
  <c r="O64" i="10"/>
  <c r="P43" i="10"/>
  <c r="P64" i="10"/>
  <c r="Q43" i="10"/>
  <c r="Q64" i="10" s="1"/>
  <c r="R43" i="10"/>
  <c r="R64" i="10" s="1"/>
  <c r="S43" i="10"/>
  <c r="S64" i="10"/>
  <c r="K22" i="10"/>
  <c r="L22" i="10"/>
  <c r="M22" i="10"/>
  <c r="N22" i="10"/>
  <c r="O22" i="10"/>
  <c r="P22" i="10"/>
  <c r="Q22" i="10"/>
  <c r="R22" i="10"/>
  <c r="S22" i="10"/>
  <c r="T43" i="10"/>
  <c r="T64" i="10"/>
  <c r="C22" i="10"/>
  <c r="J22" i="10"/>
  <c r="J43" i="10"/>
  <c r="J64" i="10"/>
  <c r="C43" i="10"/>
  <c r="C64" i="10"/>
  <c r="C85" i="10"/>
  <c r="K42" i="10"/>
  <c r="K63" i="10" s="1"/>
  <c r="L42" i="10"/>
  <c r="L63" i="10" s="1"/>
  <c r="M42" i="10"/>
  <c r="M63" i="10" s="1"/>
  <c r="N42" i="10"/>
  <c r="N63" i="10"/>
  <c r="O42" i="10"/>
  <c r="O63" i="10" s="1"/>
  <c r="P42" i="10"/>
  <c r="P63" i="10" s="1"/>
  <c r="Q42" i="10"/>
  <c r="Q63" i="10" s="1"/>
  <c r="R42" i="10"/>
  <c r="R63" i="10"/>
  <c r="S42" i="10"/>
  <c r="S63" i="10" s="1"/>
  <c r="K21" i="10"/>
  <c r="L21" i="10"/>
  <c r="M21" i="10"/>
  <c r="N21" i="10"/>
  <c r="O21" i="10"/>
  <c r="P21" i="10"/>
  <c r="Q21" i="10"/>
  <c r="R21" i="10"/>
  <c r="S21" i="10"/>
  <c r="T42" i="10"/>
  <c r="T63" i="10"/>
  <c r="C21" i="10"/>
  <c r="J21" i="10"/>
  <c r="J42" i="10"/>
  <c r="J63" i="10"/>
  <c r="J84" i="10" s="1"/>
  <c r="C42" i="10"/>
  <c r="C63" i="10" s="1"/>
  <c r="C84" i="10" s="1"/>
  <c r="K41" i="10"/>
  <c r="K62" i="10"/>
  <c r="L41" i="10"/>
  <c r="L62" i="10" s="1"/>
  <c r="M41" i="10"/>
  <c r="M62" i="10"/>
  <c r="N41" i="10"/>
  <c r="N62" i="10"/>
  <c r="O41" i="10"/>
  <c r="O62" i="10"/>
  <c r="P41" i="10"/>
  <c r="P62" i="10" s="1"/>
  <c r="Q41" i="10"/>
  <c r="Q62" i="10"/>
  <c r="R41" i="10"/>
  <c r="R62" i="10"/>
  <c r="S41" i="10"/>
  <c r="S62" i="10"/>
  <c r="K20" i="10"/>
  <c r="L20" i="10"/>
  <c r="M20" i="10"/>
  <c r="N20" i="10"/>
  <c r="O20" i="10"/>
  <c r="P20" i="10"/>
  <c r="Q20" i="10"/>
  <c r="R20" i="10"/>
  <c r="S20" i="10"/>
  <c r="T41" i="10"/>
  <c r="T62" i="10" s="1"/>
  <c r="C20" i="10"/>
  <c r="J20" i="10"/>
  <c r="J41" i="10"/>
  <c r="J62" i="10"/>
  <c r="J83" i="10" s="1"/>
  <c r="C41" i="10"/>
  <c r="C62" i="10" s="1"/>
  <c r="C83" i="10" s="1"/>
  <c r="K40" i="10"/>
  <c r="K61" i="10"/>
  <c r="L40" i="10"/>
  <c r="L61" i="10"/>
  <c r="M40" i="10"/>
  <c r="M61" i="10"/>
  <c r="N40" i="10"/>
  <c r="N61" i="10"/>
  <c r="O40" i="10"/>
  <c r="O61" i="10"/>
  <c r="P40" i="10"/>
  <c r="P61" i="10"/>
  <c r="Q40" i="10"/>
  <c r="Q61" i="10"/>
  <c r="R40" i="10"/>
  <c r="R61" i="10"/>
  <c r="S40" i="10"/>
  <c r="S61" i="10"/>
  <c r="K19" i="10"/>
  <c r="L19" i="10"/>
  <c r="M19" i="10"/>
  <c r="N19" i="10"/>
  <c r="O19" i="10"/>
  <c r="P19" i="10"/>
  <c r="Q19" i="10"/>
  <c r="R19" i="10"/>
  <c r="S19" i="10"/>
  <c r="T40" i="10"/>
  <c r="T61" i="10" s="1"/>
  <c r="C19" i="10"/>
  <c r="J19" i="10"/>
  <c r="J40" i="10"/>
  <c r="J61" i="10" s="1"/>
  <c r="C40" i="10"/>
  <c r="C61" i="10"/>
  <c r="K39" i="10"/>
  <c r="K60" i="10"/>
  <c r="L39" i="10"/>
  <c r="L60" i="10" s="1"/>
  <c r="L81" i="10" s="1"/>
  <c r="L18" i="10"/>
  <c r="M39" i="10"/>
  <c r="M60" i="10"/>
  <c r="M81" i="10" s="1"/>
  <c r="M18" i="10"/>
  <c r="N39" i="10"/>
  <c r="N60" i="10" s="1"/>
  <c r="N18" i="10"/>
  <c r="N81" i="10"/>
  <c r="O39" i="10"/>
  <c r="O60" i="10" s="1"/>
  <c r="P39" i="10"/>
  <c r="P60" i="10" s="1"/>
  <c r="Q39" i="10"/>
  <c r="Q60" i="10"/>
  <c r="R39" i="10"/>
  <c r="R60" i="10"/>
  <c r="S39" i="10"/>
  <c r="S60" i="10" s="1"/>
  <c r="K18" i="10"/>
  <c r="O18" i="10"/>
  <c r="P18" i="10"/>
  <c r="Q18" i="10"/>
  <c r="R18" i="10"/>
  <c r="S18" i="10"/>
  <c r="T39" i="10"/>
  <c r="T60" i="10" s="1"/>
  <c r="T81" i="10" s="1"/>
  <c r="T102" i="19" s="1"/>
  <c r="L123" i="19" s="1"/>
  <c r="C18" i="10"/>
  <c r="T18" i="10" s="1"/>
  <c r="J18" i="10"/>
  <c r="T18" i="19"/>
  <c r="T81" i="19"/>
  <c r="J39" i="10"/>
  <c r="J60" i="10" s="1"/>
  <c r="J81" i="10" s="1"/>
  <c r="C39" i="10"/>
  <c r="C60" i="10" s="1"/>
  <c r="K38" i="10"/>
  <c r="K59" i="10" s="1"/>
  <c r="L38" i="10"/>
  <c r="L59" i="10"/>
  <c r="M38" i="10"/>
  <c r="M59" i="10"/>
  <c r="N38" i="10"/>
  <c r="N59" i="10" s="1"/>
  <c r="O38" i="10"/>
  <c r="O59" i="10" s="1"/>
  <c r="P38" i="10"/>
  <c r="P59" i="10"/>
  <c r="Q38" i="10"/>
  <c r="Q59" i="10"/>
  <c r="R38" i="10"/>
  <c r="R59" i="10" s="1"/>
  <c r="S38" i="10"/>
  <c r="S59" i="10" s="1"/>
  <c r="K17" i="10"/>
  <c r="L17" i="10"/>
  <c r="M17" i="10"/>
  <c r="N17" i="10"/>
  <c r="O17" i="10"/>
  <c r="P17" i="10"/>
  <c r="Q17" i="10"/>
  <c r="T17" i="10" s="1"/>
  <c r="T80" i="10" s="1"/>
  <c r="R17" i="10"/>
  <c r="S17" i="10"/>
  <c r="T38" i="10"/>
  <c r="T59" i="10" s="1"/>
  <c r="C17" i="10"/>
  <c r="J17" i="10"/>
  <c r="J38" i="10"/>
  <c r="J59" i="10" s="1"/>
  <c r="J80" i="10" s="1"/>
  <c r="C38" i="10"/>
  <c r="C59" i="10" s="1"/>
  <c r="C80" i="10" s="1"/>
  <c r="L37" i="10"/>
  <c r="L58" i="10"/>
  <c r="L16" i="10"/>
  <c r="L79" i="10"/>
  <c r="M37" i="10"/>
  <c r="M58" i="10" s="1"/>
  <c r="M79" i="10" s="1"/>
  <c r="M16" i="10"/>
  <c r="N37" i="10"/>
  <c r="N58" i="10"/>
  <c r="N16" i="10"/>
  <c r="N79" i="10" s="1"/>
  <c r="K37" i="10"/>
  <c r="K58" i="10" s="1"/>
  <c r="O37" i="10"/>
  <c r="O58" i="10"/>
  <c r="P37" i="10"/>
  <c r="P58" i="10"/>
  <c r="Q37" i="10"/>
  <c r="Q58" i="10" s="1"/>
  <c r="R37" i="10"/>
  <c r="R58" i="10" s="1"/>
  <c r="S37" i="10"/>
  <c r="S58" i="10"/>
  <c r="K16" i="10"/>
  <c r="O16" i="10"/>
  <c r="P16" i="10"/>
  <c r="Q16" i="10"/>
  <c r="R16" i="10"/>
  <c r="S16" i="10"/>
  <c r="T37" i="10"/>
  <c r="T58" i="10"/>
  <c r="C16" i="10"/>
  <c r="J16" i="10"/>
  <c r="J37" i="10"/>
  <c r="J58" i="10" s="1"/>
  <c r="J79" i="10" s="1"/>
  <c r="C37" i="10"/>
  <c r="C58" i="10" s="1"/>
  <c r="C79" i="10" s="1"/>
  <c r="K36" i="10"/>
  <c r="K57" i="10"/>
  <c r="L36" i="10"/>
  <c r="L57" i="10"/>
  <c r="M36" i="10"/>
  <c r="M57" i="10"/>
  <c r="N36" i="10"/>
  <c r="N57" i="10"/>
  <c r="O36" i="10"/>
  <c r="O57" i="10"/>
  <c r="P36" i="10"/>
  <c r="P57" i="10"/>
  <c r="Q36" i="10"/>
  <c r="Q57" i="10"/>
  <c r="R36" i="10"/>
  <c r="R57" i="10"/>
  <c r="S36" i="10"/>
  <c r="S57" i="10"/>
  <c r="K15" i="10"/>
  <c r="L15" i="10"/>
  <c r="M15" i="10"/>
  <c r="N15" i="10"/>
  <c r="O15" i="10"/>
  <c r="P15" i="10"/>
  <c r="Q15" i="10"/>
  <c r="R15" i="10"/>
  <c r="S15" i="10"/>
  <c r="T36" i="10"/>
  <c r="T57" i="10" s="1"/>
  <c r="C15" i="10"/>
  <c r="J15" i="10"/>
  <c r="J36" i="10"/>
  <c r="J57" i="10"/>
  <c r="J78" i="10"/>
  <c r="H78" i="10"/>
  <c r="C36" i="10"/>
  <c r="C57" i="10"/>
  <c r="C78" i="10"/>
  <c r="K35" i="10"/>
  <c r="K56" i="10" s="1"/>
  <c r="L35" i="10"/>
  <c r="L56" i="10"/>
  <c r="M35" i="10"/>
  <c r="M56" i="10"/>
  <c r="N35" i="10"/>
  <c r="N56" i="10"/>
  <c r="O35" i="10"/>
  <c r="O56" i="10" s="1"/>
  <c r="P35" i="10"/>
  <c r="P56" i="10"/>
  <c r="P14" i="10"/>
  <c r="P77" i="10"/>
  <c r="P77" i="19"/>
  <c r="P98" i="19"/>
  <c r="Q35" i="10"/>
  <c r="Q56" i="10" s="1"/>
  <c r="R35" i="10"/>
  <c r="R56" i="10"/>
  <c r="R14" i="10"/>
  <c r="R77" i="10"/>
  <c r="S35" i="10"/>
  <c r="S56" i="10"/>
  <c r="K14" i="10"/>
  <c r="L14" i="10"/>
  <c r="M14" i="10"/>
  <c r="N14" i="10"/>
  <c r="O14" i="10"/>
  <c r="Q14" i="10"/>
  <c r="S14" i="10"/>
  <c r="T35" i="10"/>
  <c r="T56" i="10" s="1"/>
  <c r="C14" i="10"/>
  <c r="J14" i="10"/>
  <c r="J35" i="10"/>
  <c r="J56" i="10"/>
  <c r="J77" i="10" s="1"/>
  <c r="C35" i="10"/>
  <c r="C56" i="10" s="1"/>
  <c r="C77" i="10" s="1"/>
  <c r="K34" i="10"/>
  <c r="K55" i="10"/>
  <c r="L34" i="10"/>
  <c r="L55" i="10"/>
  <c r="M34" i="10"/>
  <c r="M55" i="10"/>
  <c r="N34" i="10"/>
  <c r="N55" i="10" s="1"/>
  <c r="O34" i="10"/>
  <c r="O55" i="10"/>
  <c r="P34" i="10"/>
  <c r="P55" i="10"/>
  <c r="Q34" i="10"/>
  <c r="Q55" i="10"/>
  <c r="R34" i="10"/>
  <c r="R55" i="10" s="1"/>
  <c r="S34" i="10"/>
  <c r="S55" i="10"/>
  <c r="K13" i="10"/>
  <c r="L13" i="10"/>
  <c r="M13" i="10"/>
  <c r="N13" i="10"/>
  <c r="O13" i="10"/>
  <c r="P13" i="10"/>
  <c r="Q13" i="10"/>
  <c r="R13" i="10"/>
  <c r="S13" i="10"/>
  <c r="T34" i="10"/>
  <c r="T55" i="10" s="1"/>
  <c r="C13" i="10"/>
  <c r="J13" i="10"/>
  <c r="J76" i="10" s="1"/>
  <c r="J34" i="10"/>
  <c r="J55" i="10" s="1"/>
  <c r="C34" i="10"/>
  <c r="C55" i="10"/>
  <c r="K33" i="10"/>
  <c r="K54" i="10" s="1"/>
  <c r="L33" i="10"/>
  <c r="L54" i="10" s="1"/>
  <c r="M33" i="10"/>
  <c r="M54" i="10"/>
  <c r="N33" i="10"/>
  <c r="N54" i="10"/>
  <c r="O33" i="10"/>
  <c r="O54" i="10" s="1"/>
  <c r="O75" i="10" s="1"/>
  <c r="P33" i="10"/>
  <c r="P54" i="10" s="1"/>
  <c r="Q33" i="10"/>
  <c r="Q54" i="10"/>
  <c r="R33" i="10"/>
  <c r="R54" i="10"/>
  <c r="S33" i="10"/>
  <c r="S54" i="10" s="1"/>
  <c r="K12" i="10"/>
  <c r="T12" i="10" s="1"/>
  <c r="L12" i="10"/>
  <c r="M12" i="10"/>
  <c r="N12" i="10"/>
  <c r="O12" i="10"/>
  <c r="P12" i="10"/>
  <c r="Q12" i="10"/>
  <c r="R12" i="10"/>
  <c r="S12" i="10"/>
  <c r="T33" i="10"/>
  <c r="T54" i="10"/>
  <c r="C12" i="10"/>
  <c r="J12" i="10"/>
  <c r="J33" i="10"/>
  <c r="J54" i="10"/>
  <c r="J75" i="10" s="1"/>
  <c r="C33" i="10"/>
  <c r="C54" i="10"/>
  <c r="C75" i="10" s="1"/>
  <c r="K32" i="10"/>
  <c r="K53" i="10" s="1"/>
  <c r="L32" i="10"/>
  <c r="L53" i="10" s="1"/>
  <c r="M32" i="10"/>
  <c r="M53" i="10" s="1"/>
  <c r="N32" i="10"/>
  <c r="N53" i="10" s="1"/>
  <c r="O32" i="10"/>
  <c r="O53" i="10"/>
  <c r="P32" i="10"/>
  <c r="P53" i="10" s="1"/>
  <c r="Q32" i="10"/>
  <c r="Q53" i="10" s="1"/>
  <c r="R32" i="10"/>
  <c r="R53" i="10" s="1"/>
  <c r="S32" i="10"/>
  <c r="S53" i="10" s="1"/>
  <c r="K11" i="10"/>
  <c r="L11" i="10"/>
  <c r="M11" i="10"/>
  <c r="N11" i="10"/>
  <c r="O11" i="10"/>
  <c r="P11" i="10"/>
  <c r="Q11" i="10"/>
  <c r="R11" i="10"/>
  <c r="S11" i="10"/>
  <c r="T32" i="10"/>
  <c r="T53" i="10"/>
  <c r="C11" i="10"/>
  <c r="J11" i="10"/>
  <c r="J32" i="10"/>
  <c r="J53" i="10" s="1"/>
  <c r="I74" i="10"/>
  <c r="H74" i="10"/>
  <c r="G74" i="10"/>
  <c r="E74" i="10"/>
  <c r="D74" i="10"/>
  <c r="C32" i="10"/>
  <c r="C53" i="10"/>
  <c r="C74" i="10" s="1"/>
  <c r="K31" i="10"/>
  <c r="K52" i="10"/>
  <c r="L31" i="10"/>
  <c r="L52" i="10"/>
  <c r="L10" i="10"/>
  <c r="L73" i="10" s="1"/>
  <c r="M31" i="10"/>
  <c r="M52" i="10"/>
  <c r="M10" i="10"/>
  <c r="M73" i="10"/>
  <c r="N31" i="10"/>
  <c r="N52" i="10" s="1"/>
  <c r="O31" i="10"/>
  <c r="O52" i="10"/>
  <c r="P31" i="10"/>
  <c r="P52" i="10" s="1"/>
  <c r="Q31" i="10"/>
  <c r="Q52" i="10" s="1"/>
  <c r="R31" i="10"/>
  <c r="R52" i="10" s="1"/>
  <c r="R73" i="10" s="1"/>
  <c r="R10" i="10"/>
  <c r="R73" i="19"/>
  <c r="R94" i="19" s="1"/>
  <c r="S31" i="10"/>
  <c r="S52" i="10" s="1"/>
  <c r="S73" i="10" s="1"/>
  <c r="S10" i="10"/>
  <c r="K10" i="10"/>
  <c r="N10" i="10"/>
  <c r="O10" i="10"/>
  <c r="P10" i="10"/>
  <c r="Q10" i="10"/>
  <c r="T31" i="10"/>
  <c r="T52" i="10" s="1"/>
  <c r="C10" i="10"/>
  <c r="J10" i="10"/>
  <c r="J31" i="10"/>
  <c r="J52" i="10"/>
  <c r="J73" i="10" s="1"/>
  <c r="C31" i="10"/>
  <c r="C52" i="10" s="1"/>
  <c r="C73" i="10" s="1"/>
  <c r="K30" i="10"/>
  <c r="K51" i="10"/>
  <c r="L30" i="10"/>
  <c r="L51" i="10"/>
  <c r="M30" i="10"/>
  <c r="M51" i="10"/>
  <c r="N30" i="10"/>
  <c r="N51" i="10" s="1"/>
  <c r="O30" i="10"/>
  <c r="O51" i="10"/>
  <c r="P30" i="10"/>
  <c r="P51" i="10"/>
  <c r="Q30" i="10"/>
  <c r="Q51" i="10"/>
  <c r="R30" i="10"/>
  <c r="R51" i="10" s="1"/>
  <c r="S30" i="10"/>
  <c r="S51" i="10"/>
  <c r="K9" i="10"/>
  <c r="L9" i="10"/>
  <c r="M9" i="10"/>
  <c r="N9" i="10"/>
  <c r="O9" i="10"/>
  <c r="P9" i="10"/>
  <c r="Q9" i="10"/>
  <c r="R9" i="10"/>
  <c r="S9" i="10"/>
  <c r="T30" i="10"/>
  <c r="T51" i="10" s="1"/>
  <c r="C9" i="10"/>
  <c r="J9" i="10"/>
  <c r="J72" i="10" s="1"/>
  <c r="J30" i="10"/>
  <c r="J51" i="10"/>
  <c r="C30" i="10"/>
  <c r="C51" i="10"/>
  <c r="K29" i="10"/>
  <c r="K50" i="10"/>
  <c r="L29" i="10"/>
  <c r="L50" i="10" s="1"/>
  <c r="M29" i="10"/>
  <c r="M50" i="10"/>
  <c r="N29" i="10"/>
  <c r="N50" i="10"/>
  <c r="O29" i="10"/>
  <c r="O50" i="10"/>
  <c r="P29" i="10"/>
  <c r="P50" i="10" s="1"/>
  <c r="Q29" i="10"/>
  <c r="Q50" i="10"/>
  <c r="R29" i="10"/>
  <c r="R50" i="10"/>
  <c r="S29" i="10"/>
  <c r="S50" i="10"/>
  <c r="K8" i="10"/>
  <c r="L8" i="10"/>
  <c r="M8" i="10"/>
  <c r="N8" i="10"/>
  <c r="O8" i="10"/>
  <c r="P8" i="10"/>
  <c r="Q8" i="10"/>
  <c r="R8" i="10"/>
  <c r="S8" i="10"/>
  <c r="T29" i="10"/>
  <c r="T50" i="10"/>
  <c r="C8" i="10"/>
  <c r="J8" i="10"/>
  <c r="J29" i="10"/>
  <c r="J50" i="10" s="1"/>
  <c r="G71" i="10"/>
  <c r="D71" i="10"/>
  <c r="C29" i="10"/>
  <c r="C50" i="10"/>
  <c r="C71" i="10"/>
  <c r="K28" i="10"/>
  <c r="K49" i="10"/>
  <c r="L28" i="10"/>
  <c r="L49" i="10"/>
  <c r="M28" i="10"/>
  <c r="M49" i="10" s="1"/>
  <c r="N28" i="10"/>
  <c r="N49" i="10"/>
  <c r="O28" i="10"/>
  <c r="O49" i="10"/>
  <c r="P28" i="10"/>
  <c r="P49" i="10"/>
  <c r="Q28" i="10"/>
  <c r="Q49" i="10" s="1"/>
  <c r="Q70" i="10" s="1"/>
  <c r="Q7" i="10"/>
  <c r="R28" i="10"/>
  <c r="R49" i="10"/>
  <c r="R7" i="10"/>
  <c r="R70" i="10"/>
  <c r="S28" i="10"/>
  <c r="S49" i="10"/>
  <c r="S7" i="10"/>
  <c r="S70" i="10"/>
  <c r="K7" i="10"/>
  <c r="L7" i="10"/>
  <c r="M7" i="10"/>
  <c r="N7" i="10"/>
  <c r="O7" i="10"/>
  <c r="P7" i="10"/>
  <c r="T28" i="10"/>
  <c r="T49" i="10"/>
  <c r="C7" i="10"/>
  <c r="J7" i="10"/>
  <c r="J70" i="10" s="1"/>
  <c r="J28" i="10"/>
  <c r="J49" i="10"/>
  <c r="I70" i="10"/>
  <c r="H70" i="10"/>
  <c r="G70" i="10"/>
  <c r="E70" i="10"/>
  <c r="C28" i="10"/>
  <c r="C49" i="10"/>
  <c r="C70" i="10" s="1"/>
  <c r="K27" i="10"/>
  <c r="K48" i="10" s="1"/>
  <c r="L27" i="10"/>
  <c r="L48" i="10"/>
  <c r="M27" i="10"/>
  <c r="M48" i="10" s="1"/>
  <c r="M69" i="10" s="1"/>
  <c r="M6" i="10"/>
  <c r="N27" i="10"/>
  <c r="N48" i="10" s="1"/>
  <c r="O27" i="10"/>
  <c r="O48" i="10"/>
  <c r="P27" i="10"/>
  <c r="P48" i="10" s="1"/>
  <c r="Q27" i="10"/>
  <c r="Q48" i="10" s="1"/>
  <c r="R27" i="10"/>
  <c r="R48" i="10" s="1"/>
  <c r="S27" i="10"/>
  <c r="S48" i="10"/>
  <c r="K6" i="10"/>
  <c r="L6" i="10"/>
  <c r="N6" i="10"/>
  <c r="O6" i="10"/>
  <c r="P6" i="10"/>
  <c r="Q6" i="10"/>
  <c r="R6" i="10"/>
  <c r="S6" i="10"/>
  <c r="T27" i="10"/>
  <c r="T48" i="10" s="1"/>
  <c r="C6" i="10"/>
  <c r="J6" i="10"/>
  <c r="T6" i="10"/>
  <c r="T6" i="6"/>
  <c r="J27" i="10"/>
  <c r="J48" i="10" s="1"/>
  <c r="J69" i="10"/>
  <c r="C27" i="10"/>
  <c r="C48" i="10" s="1"/>
  <c r="C69" i="10" s="1"/>
  <c r="R84" i="6"/>
  <c r="D4" i="12"/>
  <c r="E4" i="12"/>
  <c r="F4" i="12"/>
  <c r="G4" i="12"/>
  <c r="H4" i="12"/>
  <c r="D46" i="12"/>
  <c r="F46" i="12"/>
  <c r="G46" i="12"/>
  <c r="I46" i="12"/>
  <c r="D4" i="10"/>
  <c r="E4" i="10"/>
  <c r="F4" i="10"/>
  <c r="G4" i="10"/>
  <c r="E25" i="10"/>
  <c r="F25" i="10"/>
  <c r="G25" i="10"/>
  <c r="H25" i="10"/>
  <c r="I25" i="10"/>
  <c r="M111" i="10"/>
  <c r="M112" i="10"/>
  <c r="M114" i="10"/>
  <c r="M115" i="10"/>
  <c r="M116" i="10"/>
  <c r="M117" i="10"/>
  <c r="M118" i="10"/>
  <c r="M119" i="10"/>
  <c r="M120" i="10"/>
  <c r="A23" i="6"/>
  <c r="D8" i="7"/>
  <c r="D9" i="7"/>
  <c r="A9" i="7" s="1"/>
  <c r="D10" i="7"/>
  <c r="D11" i="7"/>
  <c r="D12" i="7"/>
  <c r="E8" i="7"/>
  <c r="E9" i="7"/>
  <c r="E10" i="7"/>
  <c r="E11" i="7"/>
  <c r="A11" i="7" s="1"/>
  <c r="E12" i="7"/>
  <c r="A12" i="7" s="1"/>
  <c r="F8" i="7"/>
  <c r="F9" i="7"/>
  <c r="F10" i="7"/>
  <c r="F11" i="7"/>
  <c r="F12" i="7"/>
  <c r="G8" i="7"/>
  <c r="G9" i="7"/>
  <c r="G10" i="7"/>
  <c r="G73" i="7" s="1"/>
  <c r="G11" i="7"/>
  <c r="G12" i="7"/>
  <c r="H8" i="7"/>
  <c r="H9" i="7"/>
  <c r="H10" i="7"/>
  <c r="H11" i="7"/>
  <c r="H12" i="7"/>
  <c r="I8" i="7"/>
  <c r="I9" i="7"/>
  <c r="I10" i="7"/>
  <c r="I11" i="7"/>
  <c r="I12" i="7"/>
  <c r="D6" i="7"/>
  <c r="E6" i="7"/>
  <c r="F6" i="7"/>
  <c r="G6" i="7"/>
  <c r="H6" i="7"/>
  <c r="I6" i="7"/>
  <c r="C6" i="7"/>
  <c r="J6" i="7"/>
  <c r="K6" i="7"/>
  <c r="L6" i="7"/>
  <c r="M6" i="7"/>
  <c r="N6" i="7"/>
  <c r="N69" i="7" s="1"/>
  <c r="O6" i="7"/>
  <c r="P6" i="7"/>
  <c r="Q6" i="7"/>
  <c r="R6" i="7"/>
  <c r="S6" i="7"/>
  <c r="D7" i="7"/>
  <c r="E7" i="7"/>
  <c r="F7" i="7"/>
  <c r="F70" i="7" s="1"/>
  <c r="G7" i="7"/>
  <c r="H7" i="7"/>
  <c r="I7" i="7"/>
  <c r="C7" i="7"/>
  <c r="J7" i="7"/>
  <c r="K7" i="7"/>
  <c r="L7" i="7"/>
  <c r="M7" i="7"/>
  <c r="N7" i="7"/>
  <c r="O7" i="7"/>
  <c r="P7" i="7"/>
  <c r="Q7" i="7"/>
  <c r="R7" i="7"/>
  <c r="S7" i="7"/>
  <c r="C8" i="7"/>
  <c r="J8" i="7"/>
  <c r="K8" i="7"/>
  <c r="L8" i="7"/>
  <c r="M8" i="7"/>
  <c r="N8" i="7"/>
  <c r="O8" i="7"/>
  <c r="P8" i="7"/>
  <c r="Q8" i="7"/>
  <c r="R8" i="7"/>
  <c r="S8" i="7"/>
  <c r="C9" i="7"/>
  <c r="J9" i="7"/>
  <c r="K9" i="7"/>
  <c r="L9" i="7"/>
  <c r="M9" i="7"/>
  <c r="N9" i="7"/>
  <c r="O9" i="7"/>
  <c r="P9" i="7"/>
  <c r="Q9" i="7"/>
  <c r="R9" i="7"/>
  <c r="S9" i="7"/>
  <c r="C10" i="7"/>
  <c r="J10" i="7"/>
  <c r="K10" i="7"/>
  <c r="L10" i="7"/>
  <c r="M10" i="7"/>
  <c r="N10" i="7"/>
  <c r="O10" i="7"/>
  <c r="P10" i="7"/>
  <c r="Q10" i="7"/>
  <c r="R10" i="7"/>
  <c r="S10" i="7"/>
  <c r="C11" i="7"/>
  <c r="J11" i="7"/>
  <c r="K11" i="7"/>
  <c r="L11" i="7"/>
  <c r="M11" i="7"/>
  <c r="N11" i="7"/>
  <c r="O11" i="7"/>
  <c r="P11" i="7"/>
  <c r="Q11" i="7"/>
  <c r="R11" i="7"/>
  <c r="S11" i="7"/>
  <c r="C12" i="7"/>
  <c r="J12" i="7"/>
  <c r="K12" i="7"/>
  <c r="L12" i="7"/>
  <c r="M12" i="7"/>
  <c r="N12" i="7"/>
  <c r="O12" i="7"/>
  <c r="P12" i="7"/>
  <c r="Q12" i="7"/>
  <c r="R12" i="7"/>
  <c r="S12" i="7"/>
  <c r="D13" i="7"/>
  <c r="E13" i="7"/>
  <c r="F13" i="7"/>
  <c r="G13" i="7"/>
  <c r="H13" i="7"/>
  <c r="I13" i="7"/>
  <c r="C13" i="7"/>
  <c r="J13" i="7"/>
  <c r="K13" i="7"/>
  <c r="L13" i="7"/>
  <c r="M13" i="7"/>
  <c r="N13" i="7"/>
  <c r="O13" i="7"/>
  <c r="P13" i="7"/>
  <c r="Q13" i="7"/>
  <c r="R13" i="7"/>
  <c r="S13" i="7"/>
  <c r="D14" i="7"/>
  <c r="E14" i="7"/>
  <c r="F14" i="7"/>
  <c r="G14" i="7"/>
  <c r="H14" i="7"/>
  <c r="I14" i="7"/>
  <c r="C14" i="7"/>
  <c r="J14" i="7"/>
  <c r="K14" i="7"/>
  <c r="L14" i="7"/>
  <c r="M14" i="7"/>
  <c r="N14" i="7"/>
  <c r="O14" i="7"/>
  <c r="P14" i="7"/>
  <c r="Q14" i="7"/>
  <c r="R14" i="7"/>
  <c r="S14" i="7"/>
  <c r="D15" i="7"/>
  <c r="E15" i="7"/>
  <c r="F15" i="7"/>
  <c r="G15" i="7"/>
  <c r="H15" i="7"/>
  <c r="I15" i="7"/>
  <c r="C15" i="7"/>
  <c r="J15" i="7"/>
  <c r="K15" i="7"/>
  <c r="L15" i="7"/>
  <c r="M15" i="7"/>
  <c r="N15" i="7"/>
  <c r="O15" i="7"/>
  <c r="P15" i="7"/>
  <c r="Q15" i="7"/>
  <c r="R15" i="7"/>
  <c r="S15" i="7"/>
  <c r="D16" i="7"/>
  <c r="E16" i="7"/>
  <c r="F16" i="7"/>
  <c r="G16" i="7"/>
  <c r="H16" i="7"/>
  <c r="I16" i="7"/>
  <c r="C16" i="7"/>
  <c r="J16" i="7"/>
  <c r="K16" i="7"/>
  <c r="L16" i="7"/>
  <c r="M16" i="7"/>
  <c r="N16" i="7"/>
  <c r="O16" i="7"/>
  <c r="P16" i="7"/>
  <c r="Q16" i="7"/>
  <c r="R16" i="7"/>
  <c r="S16" i="7"/>
  <c r="S79" i="7" s="1"/>
  <c r="S100" i="7" s="1"/>
  <c r="D17" i="7"/>
  <c r="E17" i="7"/>
  <c r="F17" i="7"/>
  <c r="G17" i="7"/>
  <c r="H17" i="7"/>
  <c r="I17" i="7"/>
  <c r="C17" i="7"/>
  <c r="J17" i="7"/>
  <c r="K17" i="7"/>
  <c r="L17" i="7"/>
  <c r="M17" i="7"/>
  <c r="N17" i="7"/>
  <c r="O17" i="7"/>
  <c r="P17" i="7"/>
  <c r="Q17" i="7"/>
  <c r="R17" i="7"/>
  <c r="U17" i="7" s="1"/>
  <c r="U80" i="7" s="1"/>
  <c r="S17" i="7"/>
  <c r="D18" i="7"/>
  <c r="E18" i="7"/>
  <c r="F18" i="7"/>
  <c r="G18" i="7"/>
  <c r="H18" i="7"/>
  <c r="I18" i="7"/>
  <c r="C18" i="7"/>
  <c r="J18" i="7"/>
  <c r="K18" i="7"/>
  <c r="L18" i="7"/>
  <c r="M18" i="7"/>
  <c r="N18" i="7"/>
  <c r="O18" i="7"/>
  <c r="P18" i="7"/>
  <c r="Q18" i="7"/>
  <c r="R18" i="7"/>
  <c r="S18" i="7"/>
  <c r="D19" i="7"/>
  <c r="E19" i="7"/>
  <c r="F19" i="7"/>
  <c r="G19" i="7"/>
  <c r="H19" i="7"/>
  <c r="I19" i="7"/>
  <c r="C19" i="7"/>
  <c r="J19" i="7"/>
  <c r="K19" i="7"/>
  <c r="L19" i="7"/>
  <c r="M19" i="7"/>
  <c r="N19" i="7"/>
  <c r="O19" i="7"/>
  <c r="P19" i="7"/>
  <c r="Q19" i="7"/>
  <c r="R19" i="7"/>
  <c r="S19" i="7"/>
  <c r="D20" i="7"/>
  <c r="E20" i="7"/>
  <c r="F20" i="7"/>
  <c r="G20" i="7"/>
  <c r="H20" i="7"/>
  <c r="I20" i="7"/>
  <c r="C20" i="7"/>
  <c r="J20" i="7"/>
  <c r="K20" i="7"/>
  <c r="L20" i="7"/>
  <c r="M20" i="7"/>
  <c r="N20" i="7"/>
  <c r="O20" i="7"/>
  <c r="P20" i="7"/>
  <c r="Q20" i="7"/>
  <c r="R20" i="7"/>
  <c r="S20" i="7"/>
  <c r="D21" i="7"/>
  <c r="E21" i="7"/>
  <c r="F21" i="7"/>
  <c r="G21" i="7"/>
  <c r="H21" i="7"/>
  <c r="I21" i="7"/>
  <c r="C21" i="7"/>
  <c r="J21" i="7"/>
  <c r="K21" i="7"/>
  <c r="L21" i="7"/>
  <c r="M21" i="7"/>
  <c r="N21" i="7"/>
  <c r="O21" i="7"/>
  <c r="P21" i="7"/>
  <c r="Q21" i="7"/>
  <c r="R21" i="7"/>
  <c r="S21" i="7"/>
  <c r="D22" i="7"/>
  <c r="E22" i="7"/>
  <c r="F22" i="7"/>
  <c r="G22" i="7"/>
  <c r="H22" i="7"/>
  <c r="I22" i="7"/>
  <c r="C22" i="7"/>
  <c r="J22" i="7"/>
  <c r="K22" i="7"/>
  <c r="L22" i="7"/>
  <c r="M22" i="7"/>
  <c r="N22" i="7"/>
  <c r="O22" i="7"/>
  <c r="P22" i="7"/>
  <c r="Q22" i="7"/>
  <c r="R22" i="7"/>
  <c r="S22" i="7"/>
  <c r="D23" i="7"/>
  <c r="E23" i="7"/>
  <c r="A23" i="7" s="1"/>
  <c r="F23" i="7"/>
  <c r="G23" i="7"/>
  <c r="H23" i="7"/>
  <c r="I23" i="7"/>
  <c r="C23" i="7"/>
  <c r="J23" i="7"/>
  <c r="K23" i="7"/>
  <c r="L23" i="7"/>
  <c r="U23" i="7" s="1"/>
  <c r="U86" i="7" s="1"/>
  <c r="U107" i="7" s="1"/>
  <c r="K127" i="7" s="1"/>
  <c r="T120" i="7" s="1"/>
  <c r="M23" i="7"/>
  <c r="N23" i="7"/>
  <c r="O23" i="7"/>
  <c r="P23" i="7"/>
  <c r="Q23" i="7"/>
  <c r="R23" i="7"/>
  <c r="S23" i="7"/>
  <c r="T23" i="7"/>
  <c r="T86" i="7" s="1"/>
  <c r="T107" i="7" s="1"/>
  <c r="L127" i="7" s="1"/>
  <c r="E25" i="7"/>
  <c r="F25" i="7"/>
  <c r="G25" i="7"/>
  <c r="H25" i="7"/>
  <c r="I25" i="7"/>
  <c r="C27" i="7"/>
  <c r="D27" i="7"/>
  <c r="D48" i="7" s="1"/>
  <c r="D69" i="7" s="1"/>
  <c r="E27" i="7"/>
  <c r="E48" i="7" s="1"/>
  <c r="F27" i="7"/>
  <c r="F48" i="7" s="1"/>
  <c r="F69" i="7" s="1"/>
  <c r="F90" i="7" s="1"/>
  <c r="G27" i="7"/>
  <c r="G48" i="7" s="1"/>
  <c r="H27" i="7"/>
  <c r="I27" i="7"/>
  <c r="J27" i="7"/>
  <c r="K27" i="7"/>
  <c r="L27" i="7"/>
  <c r="L48" i="7" s="1"/>
  <c r="M27" i="7"/>
  <c r="M48" i="7" s="1"/>
  <c r="U48" i="7" s="1"/>
  <c r="U69" i="7" s="1"/>
  <c r="N27" i="7"/>
  <c r="N48" i="7" s="1"/>
  <c r="O27" i="7"/>
  <c r="O48" i="7" s="1"/>
  <c r="O69" i="7" s="1"/>
  <c r="P27" i="7"/>
  <c r="Q27" i="7"/>
  <c r="R27" i="7"/>
  <c r="S27" i="7"/>
  <c r="T27" i="7"/>
  <c r="T48" i="7" s="1"/>
  <c r="C28" i="7"/>
  <c r="C49" i="7" s="1"/>
  <c r="C70" i="7" s="1"/>
  <c r="D28" i="7"/>
  <c r="D49" i="7" s="1"/>
  <c r="E28" i="7"/>
  <c r="E49" i="7" s="1"/>
  <c r="F28" i="7"/>
  <c r="G28" i="7"/>
  <c r="H28" i="7"/>
  <c r="I28" i="7"/>
  <c r="J28" i="7"/>
  <c r="J49" i="7" s="1"/>
  <c r="J70" i="7" s="1"/>
  <c r="K28" i="7"/>
  <c r="K49" i="7" s="1"/>
  <c r="L28" i="7"/>
  <c r="L49" i="7" s="1"/>
  <c r="M28" i="7"/>
  <c r="M49" i="7" s="1"/>
  <c r="N28" i="7"/>
  <c r="O28" i="7"/>
  <c r="P28" i="7"/>
  <c r="Q28" i="7"/>
  <c r="R28" i="7"/>
  <c r="R49" i="7" s="1"/>
  <c r="R70" i="7" s="1"/>
  <c r="S28" i="7"/>
  <c r="S49" i="7" s="1"/>
  <c r="S70" i="7" s="1"/>
  <c r="S91" i="23" s="1"/>
  <c r="T28" i="7"/>
  <c r="T49" i="7" s="1"/>
  <c r="C29" i="7"/>
  <c r="C50" i="7" s="1"/>
  <c r="C71" i="7" s="1"/>
  <c r="D29" i="7"/>
  <c r="D50" i="7" s="1"/>
  <c r="E29" i="7"/>
  <c r="F29" i="7"/>
  <c r="G29" i="7"/>
  <c r="H29" i="7"/>
  <c r="H50" i="7" s="1"/>
  <c r="H71" i="7" s="1"/>
  <c r="I29" i="7"/>
  <c r="I50" i="7" s="1"/>
  <c r="J29" i="7"/>
  <c r="J50" i="7" s="1"/>
  <c r="J71" i="7" s="1"/>
  <c r="J92" i="23" s="1"/>
  <c r="K29" i="7"/>
  <c r="L29" i="7"/>
  <c r="M29" i="7"/>
  <c r="N29" i="7"/>
  <c r="O29" i="7"/>
  <c r="P29" i="7"/>
  <c r="P50" i="7" s="1"/>
  <c r="P71" i="7" s="1"/>
  <c r="Q29" i="7"/>
  <c r="Q50" i="7" s="1"/>
  <c r="R29" i="7"/>
  <c r="R50" i="7" s="1"/>
  <c r="R71" i="7" s="1"/>
  <c r="S29" i="7"/>
  <c r="S50" i="7" s="1"/>
  <c r="S71" i="7" s="1"/>
  <c r="T29" i="7"/>
  <c r="C30" i="7"/>
  <c r="D30" i="7"/>
  <c r="E30" i="7"/>
  <c r="E51" i="7" s="1"/>
  <c r="F30" i="7"/>
  <c r="F51" i="7" s="1"/>
  <c r="F72" i="7" s="1"/>
  <c r="G30" i="7"/>
  <c r="G51" i="7" s="1"/>
  <c r="H30" i="7"/>
  <c r="I30" i="7"/>
  <c r="J30" i="7"/>
  <c r="K30" i="7"/>
  <c r="L30" i="7"/>
  <c r="L51" i="7" s="1"/>
  <c r="M30" i="7"/>
  <c r="N30" i="7"/>
  <c r="N51" i="7" s="1"/>
  <c r="N72" i="7" s="1"/>
  <c r="O30" i="7"/>
  <c r="O51" i="7" s="1"/>
  <c r="O72" i="7" s="1"/>
  <c r="O93" i="7" s="1"/>
  <c r="P30" i="7"/>
  <c r="P51" i="7" s="1"/>
  <c r="P72" i="7" s="1"/>
  <c r="P93" i="7" s="1"/>
  <c r="Q30" i="7"/>
  <c r="R30" i="7"/>
  <c r="S30" i="7"/>
  <c r="T30" i="7"/>
  <c r="T51" i="7" s="1"/>
  <c r="C31" i="7"/>
  <c r="D31" i="7"/>
  <c r="D52" i="7"/>
  <c r="E31" i="7"/>
  <c r="F31" i="7"/>
  <c r="F52" i="7" s="1"/>
  <c r="G31" i="7"/>
  <c r="H31" i="7"/>
  <c r="I31" i="7"/>
  <c r="J31" i="7"/>
  <c r="K31" i="7"/>
  <c r="K52" i="7" s="1"/>
  <c r="K73" i="7" s="1"/>
  <c r="L31" i="7"/>
  <c r="L52" i="7" s="1"/>
  <c r="M31" i="7"/>
  <c r="M52" i="7" s="1"/>
  <c r="M73" i="7" s="1"/>
  <c r="M94" i="7" s="1"/>
  <c r="N31" i="7"/>
  <c r="O31" i="7"/>
  <c r="P31" i="7"/>
  <c r="P52" i="7" s="1"/>
  <c r="Q31" i="7"/>
  <c r="R31" i="7"/>
  <c r="S31" i="7"/>
  <c r="S52" i="7" s="1"/>
  <c r="S73" i="7" s="1"/>
  <c r="T31" i="7"/>
  <c r="T52" i="7" s="1"/>
  <c r="T73" i="7" s="1"/>
  <c r="T94" i="7" s="1"/>
  <c r="L115" i="7" s="1"/>
  <c r="T114" i="7" s="1"/>
  <c r="C32" i="7"/>
  <c r="C53" i="7" s="1"/>
  <c r="C74" i="7" s="1"/>
  <c r="C95" i="7" s="1"/>
  <c r="D32" i="7"/>
  <c r="E32" i="7"/>
  <c r="F32" i="7"/>
  <c r="G32" i="7"/>
  <c r="H32" i="7"/>
  <c r="I32" i="7"/>
  <c r="I53" i="7" s="1"/>
  <c r="I74" i="7" s="1"/>
  <c r="J32" i="7"/>
  <c r="J53" i="7" s="1"/>
  <c r="J74" i="7" s="1"/>
  <c r="J95" i="7" s="1"/>
  <c r="K32" i="7"/>
  <c r="L32" i="7"/>
  <c r="M32" i="7"/>
  <c r="N32" i="7"/>
  <c r="O32" i="7"/>
  <c r="P32" i="7"/>
  <c r="Q32" i="7"/>
  <c r="Q53" i="7" s="1"/>
  <c r="Q74" i="7" s="1"/>
  <c r="R32" i="7"/>
  <c r="R53" i="7" s="1"/>
  <c r="S32" i="7"/>
  <c r="T32" i="7"/>
  <c r="C33" i="7"/>
  <c r="D33" i="7"/>
  <c r="D54" i="7"/>
  <c r="E33" i="7"/>
  <c r="F33" i="7"/>
  <c r="F54" i="7"/>
  <c r="G33" i="7"/>
  <c r="H33" i="7"/>
  <c r="H54" i="7"/>
  <c r="I33" i="7"/>
  <c r="I54" i="7" s="1"/>
  <c r="I75" i="7" s="1"/>
  <c r="J33" i="7"/>
  <c r="K33" i="7"/>
  <c r="K54" i="7" s="1"/>
  <c r="K75" i="7" s="1"/>
  <c r="L33" i="7"/>
  <c r="L54" i="7" s="1"/>
  <c r="L75" i="7" s="1"/>
  <c r="M33" i="7"/>
  <c r="M54" i="7" s="1"/>
  <c r="N33" i="7"/>
  <c r="O33" i="7"/>
  <c r="P33" i="7"/>
  <c r="P54" i="7" s="1"/>
  <c r="Q33" i="7"/>
  <c r="Q54" i="7" s="1"/>
  <c r="Q75" i="7" s="1"/>
  <c r="R33" i="7"/>
  <c r="S33" i="7"/>
  <c r="T33" i="7"/>
  <c r="T54" i="7" s="1"/>
  <c r="C34" i="7"/>
  <c r="D34" i="7"/>
  <c r="E34" i="7"/>
  <c r="F34" i="7"/>
  <c r="G34" i="7"/>
  <c r="G55" i="7" s="1"/>
  <c r="H34" i="7"/>
  <c r="I34" i="7"/>
  <c r="I55" i="7" s="1"/>
  <c r="I76" i="7" s="1"/>
  <c r="J34" i="7"/>
  <c r="J55" i="7" s="1"/>
  <c r="J76" i="7" s="1"/>
  <c r="K34" i="7"/>
  <c r="L34" i="7"/>
  <c r="M34" i="7"/>
  <c r="N34" i="7"/>
  <c r="N55" i="7" s="1"/>
  <c r="O34" i="7"/>
  <c r="P34" i="7"/>
  <c r="Q34" i="7"/>
  <c r="Q55" i="7" s="1"/>
  <c r="Q76" i="7" s="1"/>
  <c r="R34" i="7"/>
  <c r="R55" i="7" s="1"/>
  <c r="R76" i="7" s="1"/>
  <c r="S34" i="7"/>
  <c r="T34" i="7"/>
  <c r="C35" i="7"/>
  <c r="D35" i="7"/>
  <c r="E35" i="7"/>
  <c r="E56" i="7" s="1"/>
  <c r="F35" i="7"/>
  <c r="G35" i="7"/>
  <c r="G56" i="7" s="1"/>
  <c r="G77" i="7" s="1"/>
  <c r="H35" i="7"/>
  <c r="H56" i="7" s="1"/>
  <c r="H77" i="7" s="1"/>
  <c r="I35" i="7"/>
  <c r="I56" i="7" s="1"/>
  <c r="J35" i="7"/>
  <c r="K35" i="7"/>
  <c r="L35" i="7"/>
  <c r="L56" i="7" s="1"/>
  <c r="M35" i="7"/>
  <c r="N35" i="7"/>
  <c r="O35" i="7"/>
  <c r="O56" i="7" s="1"/>
  <c r="O77" i="7" s="1"/>
  <c r="P35" i="7"/>
  <c r="P56" i="7" s="1"/>
  <c r="P77" i="7" s="1"/>
  <c r="Q35" i="7"/>
  <c r="Q56" i="7" s="1"/>
  <c r="R35" i="7"/>
  <c r="S35" i="7"/>
  <c r="T35" i="7"/>
  <c r="T56" i="7" s="1"/>
  <c r="C36" i="7"/>
  <c r="D36" i="7"/>
  <c r="E36" i="7"/>
  <c r="E57" i="7" s="1"/>
  <c r="F36" i="7"/>
  <c r="F57" i="7" s="1"/>
  <c r="F78" i="7" s="1"/>
  <c r="G36" i="7"/>
  <c r="G57" i="7" s="1"/>
  <c r="H36" i="7"/>
  <c r="I36" i="7"/>
  <c r="J36" i="7"/>
  <c r="J57" i="7" s="1"/>
  <c r="K36" i="7"/>
  <c r="L36" i="7"/>
  <c r="M36" i="7"/>
  <c r="M57" i="7" s="1"/>
  <c r="M78" i="7" s="1"/>
  <c r="N36" i="7"/>
  <c r="N57" i="7" s="1"/>
  <c r="N78" i="7" s="1"/>
  <c r="O36" i="7"/>
  <c r="O57" i="7" s="1"/>
  <c r="P36" i="7"/>
  <c r="Q36" i="7"/>
  <c r="R36" i="7"/>
  <c r="R57" i="7" s="1"/>
  <c r="S36" i="7"/>
  <c r="T36" i="7"/>
  <c r="C37" i="7"/>
  <c r="C58" i="7" s="1"/>
  <c r="D37" i="7"/>
  <c r="D58" i="7" s="1"/>
  <c r="E37" i="7"/>
  <c r="F37" i="7"/>
  <c r="G37" i="7"/>
  <c r="H37" i="7"/>
  <c r="I37" i="7"/>
  <c r="I58" i="7" s="1"/>
  <c r="J37" i="7"/>
  <c r="K37" i="7"/>
  <c r="L37" i="7"/>
  <c r="L58" i="7" s="1"/>
  <c r="L79" i="7" s="1"/>
  <c r="M37" i="7"/>
  <c r="N37" i="7"/>
  <c r="O37" i="7"/>
  <c r="P37" i="7"/>
  <c r="P58" i="7" s="1"/>
  <c r="Q37" i="7"/>
  <c r="R37" i="7"/>
  <c r="S37" i="7"/>
  <c r="T37" i="7"/>
  <c r="T58" i="7" s="1"/>
  <c r="C38" i="7"/>
  <c r="C59" i="7" s="1"/>
  <c r="C80" i="7" s="1"/>
  <c r="D38" i="7"/>
  <c r="E38" i="7"/>
  <c r="F38" i="7"/>
  <c r="G38" i="7"/>
  <c r="G59" i="7" s="1"/>
  <c r="H38" i="7"/>
  <c r="I38" i="7"/>
  <c r="I59" i="7" s="1"/>
  <c r="J38" i="7"/>
  <c r="J59" i="7" s="1"/>
  <c r="K38" i="7"/>
  <c r="L38" i="7"/>
  <c r="M38" i="7"/>
  <c r="N38" i="7"/>
  <c r="N59" i="7" s="1"/>
  <c r="O38" i="7"/>
  <c r="O59" i="7" s="1"/>
  <c r="O80" i="7" s="1"/>
  <c r="P38" i="7"/>
  <c r="Q38" i="7"/>
  <c r="Q59" i="7" s="1"/>
  <c r="R38" i="7"/>
  <c r="R59" i="7" s="1"/>
  <c r="S38" i="7"/>
  <c r="T38" i="7"/>
  <c r="C39" i="7"/>
  <c r="D39" i="7"/>
  <c r="E39" i="7"/>
  <c r="E60" i="7" s="1"/>
  <c r="F39" i="7"/>
  <c r="G39" i="7"/>
  <c r="G60" i="7" s="1"/>
  <c r="G81" i="7" s="1"/>
  <c r="H39" i="7"/>
  <c r="H60" i="7" s="1"/>
  <c r="H81" i="7" s="1"/>
  <c r="I39" i="7"/>
  <c r="J39" i="7"/>
  <c r="K39" i="7"/>
  <c r="L39" i="7"/>
  <c r="L60" i="7" s="1"/>
  <c r="M39" i="7"/>
  <c r="N39" i="7"/>
  <c r="O39" i="7"/>
  <c r="O60" i="7" s="1"/>
  <c r="O81" i="7" s="1"/>
  <c r="P39" i="7"/>
  <c r="P60" i="7" s="1"/>
  <c r="P81" i="7" s="1"/>
  <c r="Q39" i="7"/>
  <c r="R39" i="7"/>
  <c r="S39" i="7"/>
  <c r="T39" i="7"/>
  <c r="T60" i="7" s="1"/>
  <c r="C40" i="7"/>
  <c r="C61" i="7" s="1"/>
  <c r="C82" i="7" s="1"/>
  <c r="D40" i="7"/>
  <c r="E40" i="7"/>
  <c r="E61" i="7" s="1"/>
  <c r="E82" i="7" s="1"/>
  <c r="F40" i="7"/>
  <c r="F61" i="7" s="1"/>
  <c r="F82" i="7" s="1"/>
  <c r="G40" i="7"/>
  <c r="G61" i="7" s="1"/>
  <c r="H40" i="7"/>
  <c r="I40" i="7"/>
  <c r="J40" i="7"/>
  <c r="J61" i="7" s="1"/>
  <c r="K40" i="7"/>
  <c r="L40" i="7"/>
  <c r="M40" i="7"/>
  <c r="M61" i="7" s="1"/>
  <c r="M82" i="7" s="1"/>
  <c r="N40" i="7"/>
  <c r="N61" i="7" s="1"/>
  <c r="N82" i="7" s="1"/>
  <c r="O40" i="7"/>
  <c r="O61" i="7" s="1"/>
  <c r="U61" i="7" s="1"/>
  <c r="P40" i="7"/>
  <c r="Q40" i="7"/>
  <c r="R40" i="7"/>
  <c r="R61" i="7" s="1"/>
  <c r="S40" i="7"/>
  <c r="S61" i="7" s="1"/>
  <c r="S82" i="7" s="1"/>
  <c r="T40" i="7"/>
  <c r="C41" i="7"/>
  <c r="C62" i="7" s="1"/>
  <c r="C83" i="7" s="1"/>
  <c r="D41" i="7"/>
  <c r="D62" i="7" s="1"/>
  <c r="D83" i="7" s="1"/>
  <c r="E41" i="7"/>
  <c r="F41" i="7"/>
  <c r="G41" i="7"/>
  <c r="H41" i="7"/>
  <c r="I41" i="7"/>
  <c r="I62" i="7" s="1"/>
  <c r="J41" i="7"/>
  <c r="K41" i="7"/>
  <c r="K62" i="7" s="1"/>
  <c r="K83" i="7" s="1"/>
  <c r="L41" i="7"/>
  <c r="L62" i="7" s="1"/>
  <c r="L83" i="7" s="1"/>
  <c r="M41" i="7"/>
  <c r="N41" i="7"/>
  <c r="O41" i="7"/>
  <c r="P41" i="7"/>
  <c r="P62" i="7" s="1"/>
  <c r="Q41" i="7"/>
  <c r="R41" i="7"/>
  <c r="S41" i="7"/>
  <c r="S62" i="7" s="1"/>
  <c r="S83" i="7" s="1"/>
  <c r="T41" i="7"/>
  <c r="T62" i="7" s="1"/>
  <c r="C42" i="7"/>
  <c r="D42" i="7"/>
  <c r="E42" i="7"/>
  <c r="F42" i="7"/>
  <c r="G42" i="7"/>
  <c r="G63" i="7" s="1"/>
  <c r="H42" i="7"/>
  <c r="I42" i="7"/>
  <c r="I63" i="7" s="1"/>
  <c r="I84" i="7" s="1"/>
  <c r="J42" i="7"/>
  <c r="J63" i="7" s="1"/>
  <c r="J84" i="7" s="1"/>
  <c r="K42" i="7"/>
  <c r="L42" i="7"/>
  <c r="M42" i="7"/>
  <c r="N42" i="7"/>
  <c r="N63" i="7" s="1"/>
  <c r="O42" i="7"/>
  <c r="P42" i="7"/>
  <c r="Q42" i="7"/>
  <c r="Q63" i="7" s="1"/>
  <c r="Q84" i="7" s="1"/>
  <c r="R42" i="7"/>
  <c r="R63" i="7" s="1"/>
  <c r="R84" i="7" s="1"/>
  <c r="S42" i="7"/>
  <c r="S63" i="7" s="1"/>
  <c r="S84" i="7" s="1"/>
  <c r="S105" i="7" s="1"/>
  <c r="T42" i="7"/>
  <c r="C43" i="7"/>
  <c r="D43" i="7"/>
  <c r="E43" i="7"/>
  <c r="E64" i="7" s="1"/>
  <c r="F43" i="7"/>
  <c r="G43" i="7"/>
  <c r="G64" i="7" s="1"/>
  <c r="G85" i="7" s="1"/>
  <c r="H43" i="7"/>
  <c r="H64" i="7" s="1"/>
  <c r="H85" i="7" s="1"/>
  <c r="I43" i="7"/>
  <c r="I64" i="7" s="1"/>
  <c r="I85" i="7" s="1"/>
  <c r="I106" i="7" s="1"/>
  <c r="I126" i="7" s="1"/>
  <c r="J43" i="7"/>
  <c r="K43" i="7"/>
  <c r="L43" i="7"/>
  <c r="L64" i="7" s="1"/>
  <c r="M43" i="7"/>
  <c r="N43" i="7"/>
  <c r="O43" i="7"/>
  <c r="O64" i="7" s="1"/>
  <c r="O85" i="7" s="1"/>
  <c r="P43" i="7"/>
  <c r="P64" i="7" s="1"/>
  <c r="P85" i="7" s="1"/>
  <c r="Q43" i="7"/>
  <c r="Q64" i="7" s="1"/>
  <c r="R43" i="7"/>
  <c r="S43" i="7"/>
  <c r="T43" i="7"/>
  <c r="T64" i="7" s="1"/>
  <c r="C44" i="7"/>
  <c r="D44" i="7"/>
  <c r="E44" i="7"/>
  <c r="F44" i="7"/>
  <c r="F65" i="7" s="1"/>
  <c r="F86" i="7" s="1"/>
  <c r="G44" i="7"/>
  <c r="H44" i="7"/>
  <c r="I44" i="7"/>
  <c r="J44" i="7"/>
  <c r="J65" i="7" s="1"/>
  <c r="K44" i="7"/>
  <c r="K65" i="7" s="1"/>
  <c r="L44" i="7"/>
  <c r="M44" i="7"/>
  <c r="N44" i="7"/>
  <c r="N65" i="7" s="1"/>
  <c r="N86" i="7" s="1"/>
  <c r="O44" i="7"/>
  <c r="P44" i="7"/>
  <c r="Q44" i="7"/>
  <c r="R44" i="7"/>
  <c r="R65" i="7" s="1"/>
  <c r="S44" i="7"/>
  <c r="T44" i="7"/>
  <c r="D51" i="7"/>
  <c r="D53" i="7"/>
  <c r="D74" i="7" s="1"/>
  <c r="E50" i="7"/>
  <c r="E52" i="7"/>
  <c r="E53" i="7"/>
  <c r="E54" i="7"/>
  <c r="F50" i="7"/>
  <c r="F53" i="7"/>
  <c r="F74" i="7" s="1"/>
  <c r="G50" i="7"/>
  <c r="G71" i="7" s="1"/>
  <c r="G52" i="7"/>
  <c r="G53" i="7"/>
  <c r="G54" i="7"/>
  <c r="H51" i="7"/>
  <c r="H72" i="7" s="1"/>
  <c r="H52" i="7"/>
  <c r="H53" i="7"/>
  <c r="H74" i="7" s="1"/>
  <c r="I51" i="7"/>
  <c r="I72" i="7" s="1"/>
  <c r="I52" i="7"/>
  <c r="I73" i="7" s="1"/>
  <c r="H48" i="7"/>
  <c r="H69" i="7" s="1"/>
  <c r="I48" i="7"/>
  <c r="I69" i="7" s="1"/>
  <c r="C48" i="7"/>
  <c r="J48" i="7"/>
  <c r="K48" i="7"/>
  <c r="P48" i="7"/>
  <c r="P69" i="7" s="1"/>
  <c r="Q48" i="7"/>
  <c r="Q69" i="7" s="1"/>
  <c r="R48" i="7"/>
  <c r="R69" i="7" s="1"/>
  <c r="S48" i="7"/>
  <c r="F49" i="7"/>
  <c r="G49" i="7"/>
  <c r="G70" i="7" s="1"/>
  <c r="H49" i="7"/>
  <c r="H70" i="7" s="1"/>
  <c r="I49" i="7"/>
  <c r="I70" i="7" s="1"/>
  <c r="N49" i="7"/>
  <c r="O49" i="7"/>
  <c r="P49" i="7"/>
  <c r="P70" i="7" s="1"/>
  <c r="Q49" i="7"/>
  <c r="Q70" i="7" s="1"/>
  <c r="K50" i="7"/>
  <c r="L50" i="7"/>
  <c r="M50" i="7"/>
  <c r="N50" i="7"/>
  <c r="O50" i="7"/>
  <c r="T50" i="7"/>
  <c r="C51" i="7"/>
  <c r="J51" i="7"/>
  <c r="J72" i="7" s="1"/>
  <c r="K51" i="7"/>
  <c r="M51" i="7"/>
  <c r="Q51" i="7"/>
  <c r="R51" i="7"/>
  <c r="S51" i="7"/>
  <c r="S72" i="7" s="1"/>
  <c r="C52" i="7"/>
  <c r="J52" i="7"/>
  <c r="J73" i="7" s="1"/>
  <c r="N52" i="7"/>
  <c r="O52" i="7"/>
  <c r="Q52" i="7"/>
  <c r="Q73" i="7" s="1"/>
  <c r="R52" i="7"/>
  <c r="R73" i="7" s="1"/>
  <c r="K53" i="7"/>
  <c r="K74" i="7" s="1"/>
  <c r="L53" i="7"/>
  <c r="M53" i="7"/>
  <c r="M74" i="7" s="1"/>
  <c r="N53" i="7"/>
  <c r="N74" i="7" s="1"/>
  <c r="O53" i="7"/>
  <c r="P53" i="7"/>
  <c r="P74" i="7" s="1"/>
  <c r="P95" i="7" s="1"/>
  <c r="S53" i="7"/>
  <c r="S74" i="7" s="1"/>
  <c r="S95" i="7" s="1"/>
  <c r="T53" i="7"/>
  <c r="C54" i="7"/>
  <c r="J54" i="7"/>
  <c r="J75" i="7" s="1"/>
  <c r="N54" i="7"/>
  <c r="O54" i="7"/>
  <c r="R54" i="7"/>
  <c r="R75" i="7" s="1"/>
  <c r="S54" i="7"/>
  <c r="S75" i="7" s="1"/>
  <c r="S96" i="7" s="1"/>
  <c r="D55" i="7"/>
  <c r="D76" i="7" s="1"/>
  <c r="D97" i="7" s="1"/>
  <c r="E55" i="7"/>
  <c r="F55" i="7"/>
  <c r="H55" i="7"/>
  <c r="C55" i="7"/>
  <c r="C76" i="7" s="1"/>
  <c r="K55" i="7"/>
  <c r="L55" i="7"/>
  <c r="L76" i="7" s="1"/>
  <c r="M55" i="7"/>
  <c r="O55" i="7"/>
  <c r="P55" i="7"/>
  <c r="S55" i="7"/>
  <c r="S76" i="7" s="1"/>
  <c r="T55" i="7"/>
  <c r="D56" i="7"/>
  <c r="F56" i="7"/>
  <c r="C56" i="7"/>
  <c r="C77" i="7" s="1"/>
  <c r="J56" i="7"/>
  <c r="J77" i="7" s="1"/>
  <c r="K56" i="7"/>
  <c r="K77" i="7" s="1"/>
  <c r="M56" i="7"/>
  <c r="N56" i="7"/>
  <c r="R56" i="7"/>
  <c r="R77" i="7" s="1"/>
  <c r="S56" i="7"/>
  <c r="S77" i="7" s="1"/>
  <c r="D57" i="7"/>
  <c r="H57" i="7"/>
  <c r="I57" i="7"/>
  <c r="C57" i="7"/>
  <c r="K57" i="7"/>
  <c r="L57" i="7"/>
  <c r="P57" i="7"/>
  <c r="Q57" i="7"/>
  <c r="S57" i="7"/>
  <c r="T57" i="7"/>
  <c r="E58" i="7"/>
  <c r="F58" i="7"/>
  <c r="G58" i="7"/>
  <c r="H58" i="7"/>
  <c r="J58" i="7"/>
  <c r="K58" i="7"/>
  <c r="M58" i="7"/>
  <c r="N58" i="7"/>
  <c r="O58" i="7"/>
  <c r="Q58" i="7"/>
  <c r="Q79" i="7" s="1"/>
  <c r="R58" i="7"/>
  <c r="S58" i="7"/>
  <c r="D59" i="7"/>
  <c r="E59" i="7"/>
  <c r="E80" i="7" s="1"/>
  <c r="F59" i="7"/>
  <c r="H59" i="7"/>
  <c r="K59" i="7"/>
  <c r="K80" i="7" s="1"/>
  <c r="L59" i="7"/>
  <c r="M59" i="7"/>
  <c r="M80" i="7" s="1"/>
  <c r="P59" i="7"/>
  <c r="S59" i="7"/>
  <c r="S80" i="7" s="1"/>
  <c r="T59" i="7"/>
  <c r="D60" i="7"/>
  <c r="D81" i="7" s="1"/>
  <c r="F60" i="7"/>
  <c r="I60" i="7"/>
  <c r="C60" i="7"/>
  <c r="J60" i="7"/>
  <c r="J81" i="7" s="1"/>
  <c r="K60" i="7"/>
  <c r="K81" i="7" s="1"/>
  <c r="M60" i="7"/>
  <c r="N60" i="7"/>
  <c r="Q60" i="7"/>
  <c r="R60" i="7"/>
  <c r="S60" i="7"/>
  <c r="S81" i="7" s="1"/>
  <c r="D61" i="7"/>
  <c r="D82" i="7" s="1"/>
  <c r="H61" i="7"/>
  <c r="I61" i="7"/>
  <c r="K61" i="7"/>
  <c r="K82" i="7" s="1"/>
  <c r="L61" i="7"/>
  <c r="L82" i="7" s="1"/>
  <c r="P61" i="7"/>
  <c r="Q61" i="7"/>
  <c r="T61" i="7"/>
  <c r="E62" i="7"/>
  <c r="E83" i="7" s="1"/>
  <c r="F62" i="7"/>
  <c r="G62" i="7"/>
  <c r="H62" i="7"/>
  <c r="J62" i="7"/>
  <c r="M62" i="7"/>
  <c r="M83" i="7" s="1"/>
  <c r="N62" i="7"/>
  <c r="O62" i="7"/>
  <c r="Q62" i="7"/>
  <c r="R62" i="7"/>
  <c r="R83" i="7" s="1"/>
  <c r="D63" i="7"/>
  <c r="D84" i="7" s="1"/>
  <c r="E63" i="7"/>
  <c r="F63" i="7"/>
  <c r="H63" i="7"/>
  <c r="C63" i="7"/>
  <c r="K63" i="7"/>
  <c r="L63" i="7"/>
  <c r="L84" i="7" s="1"/>
  <c r="L105" i="7" s="1"/>
  <c r="M63" i="7"/>
  <c r="O63" i="7"/>
  <c r="P63" i="7"/>
  <c r="T63" i="7"/>
  <c r="D64" i="7"/>
  <c r="F64" i="7"/>
  <c r="C64" i="7"/>
  <c r="C85" i="7" s="1"/>
  <c r="C106" i="7" s="1"/>
  <c r="J64" i="7"/>
  <c r="K64" i="7"/>
  <c r="K85" i="7" s="1"/>
  <c r="M64" i="7"/>
  <c r="N64" i="7"/>
  <c r="R64" i="7"/>
  <c r="S64" i="7"/>
  <c r="D65" i="7"/>
  <c r="D86" i="7" s="1"/>
  <c r="E65" i="7"/>
  <c r="G65" i="7"/>
  <c r="G86" i="7" s="1"/>
  <c r="G107" i="7" s="1"/>
  <c r="G127" i="7" s="1"/>
  <c r="P120" i="7" s="1"/>
  <c r="H65" i="7"/>
  <c r="I65" i="7"/>
  <c r="C65" i="7"/>
  <c r="L65" i="7"/>
  <c r="M65" i="7"/>
  <c r="M86" i="7" s="1"/>
  <c r="O65" i="7"/>
  <c r="O86" i="7" s="1"/>
  <c r="P65" i="7"/>
  <c r="Q65" i="7"/>
  <c r="S65" i="7"/>
  <c r="T65" i="7"/>
  <c r="C69" i="7"/>
  <c r="J69" i="7"/>
  <c r="K69" i="7"/>
  <c r="L69" i="7"/>
  <c r="M69" i="7"/>
  <c r="M90" i="7" s="1"/>
  <c r="S69" i="7"/>
  <c r="E70" i="7"/>
  <c r="L70" i="7"/>
  <c r="M70" i="7"/>
  <c r="N70" i="7"/>
  <c r="O70" i="7"/>
  <c r="E71" i="7"/>
  <c r="F71" i="7"/>
  <c r="K71" i="7"/>
  <c r="L71" i="7"/>
  <c r="M71" i="7"/>
  <c r="N71" i="7"/>
  <c r="O71" i="7"/>
  <c r="C72" i="7"/>
  <c r="D72" i="7"/>
  <c r="E72" i="7"/>
  <c r="L72" i="7"/>
  <c r="M72" i="7"/>
  <c r="Q72" i="7"/>
  <c r="R72" i="7"/>
  <c r="C73" i="7"/>
  <c r="E73" i="7"/>
  <c r="H73" i="7"/>
  <c r="N73" i="7"/>
  <c r="O73" i="7"/>
  <c r="P73" i="7"/>
  <c r="E74" i="7"/>
  <c r="G74" i="7"/>
  <c r="L74" i="7"/>
  <c r="O74" i="7"/>
  <c r="C75" i="7"/>
  <c r="E75" i="7"/>
  <c r="G75" i="7"/>
  <c r="N75" i="7"/>
  <c r="P75" i="7"/>
  <c r="E76" i="7"/>
  <c r="F76" i="7"/>
  <c r="H76" i="7"/>
  <c r="K76" i="7"/>
  <c r="M76" i="7"/>
  <c r="O76" i="7"/>
  <c r="P76" i="7"/>
  <c r="D77" i="7"/>
  <c r="E77" i="7"/>
  <c r="L77" i="7"/>
  <c r="N77" i="7"/>
  <c r="C78" i="7"/>
  <c r="D78" i="7"/>
  <c r="H78" i="7"/>
  <c r="I78" i="7"/>
  <c r="J78" i="7"/>
  <c r="K78" i="7"/>
  <c r="P78" i="7"/>
  <c r="Q78" i="7"/>
  <c r="R78" i="7"/>
  <c r="S78" i="7"/>
  <c r="C79" i="7"/>
  <c r="E79" i="7"/>
  <c r="F79" i="7"/>
  <c r="G79" i="7"/>
  <c r="H79" i="7"/>
  <c r="I79" i="7"/>
  <c r="J79" i="7"/>
  <c r="K79" i="7"/>
  <c r="K100" i="7" s="1"/>
  <c r="M79" i="7"/>
  <c r="N79" i="7"/>
  <c r="O79" i="7"/>
  <c r="P79" i="7"/>
  <c r="R79" i="7"/>
  <c r="D80" i="7"/>
  <c r="F80" i="7"/>
  <c r="G80" i="7"/>
  <c r="H80" i="7"/>
  <c r="I80" i="7"/>
  <c r="L80" i="7"/>
  <c r="N80" i="7"/>
  <c r="P80" i="7"/>
  <c r="Q80" i="7"/>
  <c r="E81" i="7"/>
  <c r="F81" i="7"/>
  <c r="I81" i="7"/>
  <c r="L81" i="7"/>
  <c r="M81" i="7"/>
  <c r="N81" i="7"/>
  <c r="R81" i="7"/>
  <c r="H82" i="7"/>
  <c r="J82" i="7"/>
  <c r="O82" i="7"/>
  <c r="O103" i="7" s="1"/>
  <c r="Q82" i="7"/>
  <c r="R82" i="7"/>
  <c r="F83" i="7"/>
  <c r="G83" i="7"/>
  <c r="I83" i="7"/>
  <c r="J83" i="7"/>
  <c r="N83" i="7"/>
  <c r="P83" i="7"/>
  <c r="Q83" i="7"/>
  <c r="C84" i="7"/>
  <c r="E84" i="7"/>
  <c r="F84" i="7"/>
  <c r="H84" i="7"/>
  <c r="M84" i="7"/>
  <c r="M105" i="7" s="1"/>
  <c r="O84" i="7"/>
  <c r="P84" i="7"/>
  <c r="D85" i="7"/>
  <c r="E85" i="7"/>
  <c r="J85" i="7"/>
  <c r="L85" i="7"/>
  <c r="N85" i="7"/>
  <c r="R85" i="7"/>
  <c r="S85" i="7"/>
  <c r="C86" i="7"/>
  <c r="H86" i="7"/>
  <c r="I86" i="7"/>
  <c r="J86" i="7"/>
  <c r="K86" i="7"/>
  <c r="P86" i="7"/>
  <c r="Q86" i="7"/>
  <c r="R86" i="7"/>
  <c r="S86" i="7"/>
  <c r="M111" i="7"/>
  <c r="M112" i="7"/>
  <c r="M114" i="7"/>
  <c r="M115" i="7"/>
  <c r="M116" i="7"/>
  <c r="M117" i="7"/>
  <c r="M118" i="7"/>
  <c r="M119" i="7"/>
  <c r="A8" i="4"/>
  <c r="A9" i="4"/>
  <c r="A10" i="4"/>
  <c r="A11" i="4"/>
  <c r="A12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C48" i="4"/>
  <c r="C69" i="4" s="1"/>
  <c r="C90" i="5" s="1"/>
  <c r="D48" i="4"/>
  <c r="E48" i="4"/>
  <c r="F48" i="4"/>
  <c r="G48" i="4"/>
  <c r="H48" i="4"/>
  <c r="H69" i="4" s="1"/>
  <c r="I48" i="4"/>
  <c r="J48" i="4"/>
  <c r="J69" i="4" s="1"/>
  <c r="K48" i="4"/>
  <c r="K69" i="4" s="1"/>
  <c r="L48" i="4"/>
  <c r="M48" i="4"/>
  <c r="N48" i="4"/>
  <c r="O48" i="4"/>
  <c r="P48" i="4"/>
  <c r="P69" i="4" s="1"/>
  <c r="Q48" i="4"/>
  <c r="R48" i="4"/>
  <c r="R69" i="4" s="1"/>
  <c r="S48" i="4"/>
  <c r="S69" i="4" s="1"/>
  <c r="T48" i="4"/>
  <c r="C49" i="4"/>
  <c r="D49" i="4"/>
  <c r="E49" i="4"/>
  <c r="F49" i="4"/>
  <c r="F70" i="4" s="1"/>
  <c r="G49" i="4"/>
  <c r="H49" i="4"/>
  <c r="H70" i="4" s="1"/>
  <c r="H91" i="5" s="1"/>
  <c r="I49" i="4"/>
  <c r="I70" i="4" s="1"/>
  <c r="J49" i="4"/>
  <c r="K49" i="4"/>
  <c r="L49" i="4"/>
  <c r="M49" i="4"/>
  <c r="N49" i="4"/>
  <c r="N70" i="4" s="1"/>
  <c r="O49" i="4"/>
  <c r="P49" i="4"/>
  <c r="P70" i="4" s="1"/>
  <c r="Q49" i="4"/>
  <c r="Q70" i="4" s="1"/>
  <c r="R49" i="4"/>
  <c r="S49" i="4"/>
  <c r="T49" i="4"/>
  <c r="C50" i="4"/>
  <c r="D50" i="4"/>
  <c r="D71" i="4" s="1"/>
  <c r="E50" i="4"/>
  <c r="F50" i="4"/>
  <c r="G50" i="4"/>
  <c r="G71" i="4" s="1"/>
  <c r="H50" i="4"/>
  <c r="I50" i="4"/>
  <c r="J50" i="4"/>
  <c r="K50" i="4"/>
  <c r="L50" i="4"/>
  <c r="L71" i="4" s="1"/>
  <c r="M50" i="4"/>
  <c r="M71" i="4" s="1"/>
  <c r="N50" i="4"/>
  <c r="O50" i="4"/>
  <c r="O71" i="4" s="1"/>
  <c r="P50" i="4"/>
  <c r="Q50" i="4"/>
  <c r="R50" i="4"/>
  <c r="S50" i="4"/>
  <c r="T50" i="4"/>
  <c r="T71" i="4" s="1"/>
  <c r="C51" i="4"/>
  <c r="C72" i="4" s="1"/>
  <c r="D51" i="4"/>
  <c r="E51" i="4"/>
  <c r="E72" i="4" s="1"/>
  <c r="F51" i="4"/>
  <c r="G51" i="4"/>
  <c r="H51" i="4"/>
  <c r="I51" i="4"/>
  <c r="J51" i="4"/>
  <c r="J72" i="4" s="1"/>
  <c r="K51" i="4"/>
  <c r="K72" i="4" s="1"/>
  <c r="L51" i="4"/>
  <c r="M51" i="4"/>
  <c r="M72" i="4" s="1"/>
  <c r="N51" i="4"/>
  <c r="O51" i="4"/>
  <c r="P51" i="4"/>
  <c r="Q51" i="4"/>
  <c r="R51" i="4"/>
  <c r="R72" i="4" s="1"/>
  <c r="S51" i="4"/>
  <c r="S72" i="4" s="1"/>
  <c r="T51" i="4"/>
  <c r="C52" i="4"/>
  <c r="C73" i="4" s="1"/>
  <c r="D52" i="4"/>
  <c r="E52" i="4"/>
  <c r="F52" i="4"/>
  <c r="G52" i="4"/>
  <c r="H52" i="4"/>
  <c r="H73" i="4" s="1"/>
  <c r="I52" i="4"/>
  <c r="I73" i="4" s="1"/>
  <c r="J52" i="4"/>
  <c r="K52" i="4"/>
  <c r="K73" i="4" s="1"/>
  <c r="L52" i="4"/>
  <c r="M52" i="4"/>
  <c r="N52" i="4"/>
  <c r="O52" i="4"/>
  <c r="P52" i="4"/>
  <c r="P73" i="4" s="1"/>
  <c r="Q52" i="4"/>
  <c r="Q73" i="4" s="1"/>
  <c r="R52" i="4"/>
  <c r="S52" i="4"/>
  <c r="S73" i="4" s="1"/>
  <c r="T52" i="4"/>
  <c r="C53" i="4"/>
  <c r="D53" i="4"/>
  <c r="E53" i="4"/>
  <c r="F53" i="4"/>
  <c r="F74" i="4" s="1"/>
  <c r="F95" i="5" s="1"/>
  <c r="G53" i="4"/>
  <c r="G74" i="4" s="1"/>
  <c r="H53" i="4"/>
  <c r="I53" i="4"/>
  <c r="I74" i="4" s="1"/>
  <c r="J53" i="4"/>
  <c r="K53" i="4"/>
  <c r="L53" i="4"/>
  <c r="M53" i="4"/>
  <c r="N53" i="4"/>
  <c r="N74" i="4" s="1"/>
  <c r="O53" i="4"/>
  <c r="O74" i="4" s="1"/>
  <c r="P53" i="4"/>
  <c r="Q53" i="4"/>
  <c r="Q74" i="4" s="1"/>
  <c r="R53" i="4"/>
  <c r="S53" i="4"/>
  <c r="T53" i="4"/>
  <c r="C54" i="4"/>
  <c r="D54" i="4"/>
  <c r="D75" i="4" s="1"/>
  <c r="E54" i="4"/>
  <c r="E75" i="4" s="1"/>
  <c r="F54" i="4"/>
  <c r="G54" i="4"/>
  <c r="G75" i="4" s="1"/>
  <c r="G96" i="5" s="1"/>
  <c r="H54" i="4"/>
  <c r="I54" i="4"/>
  <c r="J54" i="4"/>
  <c r="K54" i="4"/>
  <c r="L54" i="4"/>
  <c r="L75" i="4" s="1"/>
  <c r="M54" i="4"/>
  <c r="M75" i="4" s="1"/>
  <c r="N54" i="4"/>
  <c r="O54" i="4"/>
  <c r="O75" i="4" s="1"/>
  <c r="P54" i="4"/>
  <c r="Q54" i="4"/>
  <c r="R54" i="4"/>
  <c r="S54" i="4"/>
  <c r="T54" i="4"/>
  <c r="T75" i="4" s="1"/>
  <c r="C55" i="4"/>
  <c r="C76" i="4" s="1"/>
  <c r="D55" i="4"/>
  <c r="E55" i="4"/>
  <c r="E76" i="4" s="1"/>
  <c r="F55" i="4"/>
  <c r="G55" i="4"/>
  <c r="H55" i="4"/>
  <c r="I55" i="4"/>
  <c r="J55" i="4"/>
  <c r="J76" i="4" s="1"/>
  <c r="K55" i="4"/>
  <c r="K76" i="4" s="1"/>
  <c r="K97" i="5" s="1"/>
  <c r="L55" i="4"/>
  <c r="M55" i="4"/>
  <c r="M76" i="4" s="1"/>
  <c r="N55" i="4"/>
  <c r="O55" i="4"/>
  <c r="P55" i="4"/>
  <c r="Q55" i="4"/>
  <c r="R55" i="4"/>
  <c r="R76" i="4" s="1"/>
  <c r="S55" i="4"/>
  <c r="S76" i="4" s="1"/>
  <c r="T55" i="4"/>
  <c r="C56" i="4"/>
  <c r="C77" i="4" s="1"/>
  <c r="D56" i="4"/>
  <c r="E56" i="4"/>
  <c r="F56" i="4"/>
  <c r="G56" i="4"/>
  <c r="H56" i="4"/>
  <c r="H77" i="4" s="1"/>
  <c r="I56" i="4"/>
  <c r="I77" i="4" s="1"/>
  <c r="J56" i="4"/>
  <c r="K56" i="4"/>
  <c r="K77" i="4" s="1"/>
  <c r="L56" i="4"/>
  <c r="M56" i="4"/>
  <c r="N56" i="4"/>
  <c r="O56" i="4"/>
  <c r="P56" i="4"/>
  <c r="P77" i="4" s="1"/>
  <c r="Q56" i="4"/>
  <c r="Q77" i="4" s="1"/>
  <c r="R56" i="4"/>
  <c r="S56" i="4"/>
  <c r="S77" i="4" s="1"/>
  <c r="T56" i="4"/>
  <c r="C57" i="4"/>
  <c r="D57" i="4"/>
  <c r="E57" i="4"/>
  <c r="F57" i="4"/>
  <c r="F78" i="4" s="1"/>
  <c r="G57" i="4"/>
  <c r="G78" i="4" s="1"/>
  <c r="H57" i="4"/>
  <c r="I57" i="4"/>
  <c r="I78" i="4" s="1"/>
  <c r="J57" i="4"/>
  <c r="K57" i="4"/>
  <c r="L57" i="4"/>
  <c r="M57" i="4"/>
  <c r="N57" i="4"/>
  <c r="N78" i="4" s="1"/>
  <c r="N99" i="5" s="1"/>
  <c r="O57" i="4"/>
  <c r="O78" i="4" s="1"/>
  <c r="P57" i="4"/>
  <c r="Q57" i="4"/>
  <c r="Q78" i="4" s="1"/>
  <c r="R57" i="4"/>
  <c r="S57" i="4"/>
  <c r="T57" i="4"/>
  <c r="C58" i="4"/>
  <c r="D58" i="4"/>
  <c r="D79" i="4" s="1"/>
  <c r="E58" i="4"/>
  <c r="E79" i="4" s="1"/>
  <c r="F58" i="4"/>
  <c r="G58" i="4"/>
  <c r="G79" i="4" s="1"/>
  <c r="H58" i="4"/>
  <c r="I58" i="4"/>
  <c r="J58" i="4"/>
  <c r="K58" i="4"/>
  <c r="L58" i="4"/>
  <c r="L79" i="4" s="1"/>
  <c r="M58" i="4"/>
  <c r="M79" i="4" s="1"/>
  <c r="N58" i="4"/>
  <c r="O58" i="4"/>
  <c r="O79" i="4" s="1"/>
  <c r="P58" i="4"/>
  <c r="Q58" i="4"/>
  <c r="R58" i="4"/>
  <c r="S58" i="4"/>
  <c r="T58" i="4"/>
  <c r="T79" i="4" s="1"/>
  <c r="T100" i="5" s="1"/>
  <c r="K121" i="5" s="1"/>
  <c r="C59" i="4"/>
  <c r="C80" i="4" s="1"/>
  <c r="D59" i="4"/>
  <c r="E59" i="4"/>
  <c r="E80" i="4" s="1"/>
  <c r="F59" i="4"/>
  <c r="G59" i="4"/>
  <c r="H59" i="4"/>
  <c r="I59" i="4"/>
  <c r="J59" i="4"/>
  <c r="J80" i="4" s="1"/>
  <c r="K59" i="4"/>
  <c r="K80" i="4" s="1"/>
  <c r="L59" i="4"/>
  <c r="M59" i="4"/>
  <c r="M80" i="4" s="1"/>
  <c r="N59" i="4"/>
  <c r="O59" i="4"/>
  <c r="P59" i="4"/>
  <c r="Q59" i="4"/>
  <c r="R59" i="4"/>
  <c r="R80" i="4" s="1"/>
  <c r="S59" i="4"/>
  <c r="S80" i="4" s="1"/>
  <c r="T59" i="4"/>
  <c r="C60" i="4"/>
  <c r="C81" i="4" s="1"/>
  <c r="D60" i="4"/>
  <c r="E60" i="4"/>
  <c r="F60" i="4"/>
  <c r="G60" i="4"/>
  <c r="H60" i="4"/>
  <c r="H81" i="4" s="1"/>
  <c r="I60" i="4"/>
  <c r="I81" i="4" s="1"/>
  <c r="J60" i="4"/>
  <c r="K60" i="4"/>
  <c r="K81" i="4" s="1"/>
  <c r="L60" i="4"/>
  <c r="M60" i="4"/>
  <c r="N60" i="4"/>
  <c r="O60" i="4"/>
  <c r="P60" i="4"/>
  <c r="P81" i="4" s="1"/>
  <c r="Q60" i="4"/>
  <c r="Q81" i="4" s="1"/>
  <c r="R60" i="4"/>
  <c r="S60" i="4"/>
  <c r="S81" i="4" s="1"/>
  <c r="T60" i="4"/>
  <c r="C61" i="4"/>
  <c r="D61" i="4"/>
  <c r="E61" i="4"/>
  <c r="F61" i="4"/>
  <c r="F82" i="4" s="1"/>
  <c r="G61" i="4"/>
  <c r="G82" i="4" s="1"/>
  <c r="H61" i="4"/>
  <c r="I61" i="4"/>
  <c r="I82" i="4" s="1"/>
  <c r="J61" i="4"/>
  <c r="K61" i="4"/>
  <c r="L61" i="4"/>
  <c r="M61" i="4"/>
  <c r="N61" i="4"/>
  <c r="N82" i="4" s="1"/>
  <c r="O61" i="4"/>
  <c r="O82" i="4" s="1"/>
  <c r="P61" i="4"/>
  <c r="Q61" i="4"/>
  <c r="Q82" i="4" s="1"/>
  <c r="Q103" i="5" s="1"/>
  <c r="R61" i="4"/>
  <c r="S61" i="4"/>
  <c r="T61" i="4"/>
  <c r="C62" i="4"/>
  <c r="D62" i="4"/>
  <c r="D83" i="4" s="1"/>
  <c r="E62" i="4"/>
  <c r="E83" i="4" s="1"/>
  <c r="F62" i="4"/>
  <c r="G62" i="4"/>
  <c r="G83" i="4" s="1"/>
  <c r="G104" i="5" s="1"/>
  <c r="H62" i="4"/>
  <c r="I62" i="4"/>
  <c r="J62" i="4"/>
  <c r="K62" i="4"/>
  <c r="L62" i="4"/>
  <c r="L83" i="4" s="1"/>
  <c r="M62" i="4"/>
  <c r="M83" i="4" s="1"/>
  <c r="N62" i="4"/>
  <c r="O62" i="4"/>
  <c r="O83" i="4" s="1"/>
  <c r="P62" i="4"/>
  <c r="Q62" i="4"/>
  <c r="R62" i="4"/>
  <c r="S62" i="4"/>
  <c r="T62" i="4"/>
  <c r="T83" i="4" s="1"/>
  <c r="C63" i="4"/>
  <c r="C84" i="4" s="1"/>
  <c r="D63" i="4"/>
  <c r="E63" i="4"/>
  <c r="E84" i="4" s="1"/>
  <c r="F63" i="4"/>
  <c r="G63" i="4"/>
  <c r="H63" i="4"/>
  <c r="I63" i="4"/>
  <c r="J63" i="4"/>
  <c r="J84" i="4" s="1"/>
  <c r="K63" i="4"/>
  <c r="K84" i="4" s="1"/>
  <c r="L63" i="4"/>
  <c r="M63" i="4"/>
  <c r="M84" i="4" s="1"/>
  <c r="N63" i="4"/>
  <c r="O63" i="4"/>
  <c r="P63" i="4"/>
  <c r="Q63" i="4"/>
  <c r="R63" i="4"/>
  <c r="R84" i="4" s="1"/>
  <c r="S63" i="4"/>
  <c r="S84" i="4" s="1"/>
  <c r="S105" i="5" s="1"/>
  <c r="T63" i="4"/>
  <c r="C64" i="4"/>
  <c r="C85" i="4" s="1"/>
  <c r="D64" i="4"/>
  <c r="E64" i="4"/>
  <c r="F64" i="4"/>
  <c r="G64" i="4"/>
  <c r="H64" i="4"/>
  <c r="H85" i="4" s="1"/>
  <c r="I64" i="4"/>
  <c r="I85" i="4" s="1"/>
  <c r="J64" i="4"/>
  <c r="K64" i="4"/>
  <c r="K85" i="4" s="1"/>
  <c r="L64" i="4"/>
  <c r="M64" i="4"/>
  <c r="N64" i="4"/>
  <c r="O64" i="4"/>
  <c r="P64" i="4"/>
  <c r="P85" i="4" s="1"/>
  <c r="Q64" i="4"/>
  <c r="Q85" i="4" s="1"/>
  <c r="R64" i="4"/>
  <c r="S64" i="4"/>
  <c r="S85" i="4" s="1"/>
  <c r="T64" i="4"/>
  <c r="C65" i="4"/>
  <c r="D65" i="4"/>
  <c r="E65" i="4"/>
  <c r="F65" i="4"/>
  <c r="F86" i="4" s="1"/>
  <c r="G65" i="4"/>
  <c r="G86" i="4" s="1"/>
  <c r="H65" i="4"/>
  <c r="I65" i="4"/>
  <c r="I86" i="4" s="1"/>
  <c r="J65" i="4"/>
  <c r="K65" i="4"/>
  <c r="L65" i="4"/>
  <c r="M65" i="4"/>
  <c r="N65" i="4"/>
  <c r="N86" i="4" s="1"/>
  <c r="O65" i="4"/>
  <c r="O86" i="4" s="1"/>
  <c r="P65" i="4"/>
  <c r="Q65" i="4"/>
  <c r="Q86" i="4" s="1"/>
  <c r="R65" i="4"/>
  <c r="S65" i="4"/>
  <c r="T65" i="4"/>
  <c r="D69" i="4"/>
  <c r="E69" i="4"/>
  <c r="F69" i="4"/>
  <c r="G69" i="4"/>
  <c r="I69" i="4"/>
  <c r="L69" i="4"/>
  <c r="M69" i="4"/>
  <c r="M90" i="4" s="1"/>
  <c r="N69" i="4"/>
  <c r="O69" i="4"/>
  <c r="O90" i="5" s="1"/>
  <c r="Q69" i="4"/>
  <c r="T69" i="4"/>
  <c r="C70" i="4"/>
  <c r="D70" i="4"/>
  <c r="E70" i="4"/>
  <c r="G70" i="4"/>
  <c r="G91" i="5" s="1"/>
  <c r="J70" i="4"/>
  <c r="K70" i="4"/>
  <c r="L70" i="4"/>
  <c r="M70" i="4"/>
  <c r="O70" i="4"/>
  <c r="R70" i="4"/>
  <c r="S70" i="4"/>
  <c r="T70" i="4"/>
  <c r="C71" i="4"/>
  <c r="C92" i="5" s="1"/>
  <c r="E71" i="4"/>
  <c r="H71" i="4"/>
  <c r="I71" i="4"/>
  <c r="J71" i="4"/>
  <c r="K71" i="4"/>
  <c r="N71" i="4"/>
  <c r="P71" i="4"/>
  <c r="P92" i="4" s="1"/>
  <c r="Q71" i="4"/>
  <c r="R71" i="4"/>
  <c r="S71" i="4"/>
  <c r="D72" i="4"/>
  <c r="F72" i="4"/>
  <c r="G72" i="4"/>
  <c r="G93" i="5" s="1"/>
  <c r="H72" i="4"/>
  <c r="I72" i="4"/>
  <c r="L72" i="4"/>
  <c r="N72" i="4"/>
  <c r="O72" i="4"/>
  <c r="P72" i="4"/>
  <c r="Q72" i="4"/>
  <c r="T72" i="4"/>
  <c r="D73" i="4"/>
  <c r="E73" i="4"/>
  <c r="F73" i="4"/>
  <c r="G73" i="4"/>
  <c r="J73" i="4"/>
  <c r="L73" i="4"/>
  <c r="M73" i="4"/>
  <c r="N73" i="4"/>
  <c r="O73" i="4"/>
  <c r="R73" i="4"/>
  <c r="T73" i="4"/>
  <c r="C74" i="4"/>
  <c r="D74" i="4"/>
  <c r="E74" i="4"/>
  <c r="H74" i="4"/>
  <c r="J74" i="4"/>
  <c r="K74" i="4"/>
  <c r="L74" i="4"/>
  <c r="M74" i="4"/>
  <c r="P74" i="4"/>
  <c r="R74" i="4"/>
  <c r="S74" i="4"/>
  <c r="T74" i="4"/>
  <c r="C75" i="4"/>
  <c r="F75" i="4"/>
  <c r="H75" i="4"/>
  <c r="I75" i="4"/>
  <c r="J75" i="4"/>
  <c r="K75" i="4"/>
  <c r="N75" i="4"/>
  <c r="P75" i="4"/>
  <c r="Q75" i="4"/>
  <c r="R75" i="4"/>
  <c r="S75" i="4"/>
  <c r="D76" i="4"/>
  <c r="F76" i="4"/>
  <c r="G76" i="4"/>
  <c r="H76" i="4"/>
  <c r="H97" i="5" s="1"/>
  <c r="I76" i="4"/>
  <c r="L76" i="4"/>
  <c r="N76" i="4"/>
  <c r="O76" i="4"/>
  <c r="P76" i="4"/>
  <c r="Q76" i="4"/>
  <c r="T76" i="4"/>
  <c r="D77" i="4"/>
  <c r="E77" i="4"/>
  <c r="F77" i="4"/>
  <c r="G77" i="4"/>
  <c r="J77" i="4"/>
  <c r="L77" i="4"/>
  <c r="M77" i="4"/>
  <c r="N77" i="4"/>
  <c r="O77" i="4"/>
  <c r="R77" i="4"/>
  <c r="T77" i="4"/>
  <c r="C78" i="4"/>
  <c r="C99" i="4" s="1"/>
  <c r="D78" i="4"/>
  <c r="E78" i="4"/>
  <c r="H78" i="4"/>
  <c r="J78" i="4"/>
  <c r="J99" i="5" s="1"/>
  <c r="K78" i="4"/>
  <c r="L78" i="4"/>
  <c r="M78" i="4"/>
  <c r="P78" i="4"/>
  <c r="R78" i="4"/>
  <c r="S78" i="4"/>
  <c r="T78" i="4"/>
  <c r="C79" i="4"/>
  <c r="F79" i="4"/>
  <c r="H79" i="4"/>
  <c r="I79" i="4"/>
  <c r="J79" i="4"/>
  <c r="K79" i="4"/>
  <c r="N79" i="4"/>
  <c r="P79" i="4"/>
  <c r="Q79" i="4"/>
  <c r="R79" i="4"/>
  <c r="S79" i="4"/>
  <c r="D80" i="4"/>
  <c r="F80" i="4"/>
  <c r="G80" i="4"/>
  <c r="G101" i="4" s="1"/>
  <c r="H80" i="4"/>
  <c r="I80" i="4"/>
  <c r="L80" i="4"/>
  <c r="N80" i="4"/>
  <c r="O80" i="4"/>
  <c r="P80" i="4"/>
  <c r="Q80" i="4"/>
  <c r="T80" i="4"/>
  <c r="D81" i="4"/>
  <c r="E81" i="4"/>
  <c r="E102" i="5" s="1"/>
  <c r="E123" i="5" s="1"/>
  <c r="F81" i="4"/>
  <c r="F102" i="5" s="1"/>
  <c r="G81" i="4"/>
  <c r="J81" i="4"/>
  <c r="L81" i="4"/>
  <c r="M81" i="4"/>
  <c r="N81" i="4"/>
  <c r="O81" i="4"/>
  <c r="R81" i="4"/>
  <c r="T81" i="4"/>
  <c r="C82" i="4"/>
  <c r="D82" i="4"/>
  <c r="E82" i="4"/>
  <c r="H82" i="4"/>
  <c r="J82" i="4"/>
  <c r="J103" i="4" s="1"/>
  <c r="K82" i="4"/>
  <c r="L82" i="4"/>
  <c r="M82" i="4"/>
  <c r="P82" i="4"/>
  <c r="R82" i="4"/>
  <c r="S82" i="4"/>
  <c r="T82" i="4"/>
  <c r="C83" i="4"/>
  <c r="F83" i="4"/>
  <c r="H83" i="4"/>
  <c r="I83" i="4"/>
  <c r="J83" i="4"/>
  <c r="K83" i="4"/>
  <c r="N83" i="4"/>
  <c r="P83" i="4"/>
  <c r="Q83" i="4"/>
  <c r="Q104" i="4" s="1"/>
  <c r="R83" i="4"/>
  <c r="S83" i="4"/>
  <c r="D84" i="4"/>
  <c r="F84" i="4"/>
  <c r="G84" i="4"/>
  <c r="H84" i="4"/>
  <c r="I84" i="4"/>
  <c r="L84" i="4"/>
  <c r="N84" i="4"/>
  <c r="O84" i="4"/>
  <c r="P84" i="4"/>
  <c r="Q84" i="4"/>
  <c r="T84" i="4"/>
  <c r="T105" i="5" s="1"/>
  <c r="K126" i="5" s="1"/>
  <c r="D85" i="4"/>
  <c r="E85" i="4"/>
  <c r="F85" i="4"/>
  <c r="G85" i="4"/>
  <c r="J85" i="4"/>
  <c r="L85" i="4"/>
  <c r="M85" i="4"/>
  <c r="N85" i="4"/>
  <c r="O85" i="4"/>
  <c r="R85" i="4"/>
  <c r="T85" i="4"/>
  <c r="T106" i="4" s="1"/>
  <c r="C86" i="4"/>
  <c r="D86" i="4"/>
  <c r="E86" i="4"/>
  <c r="H86" i="4"/>
  <c r="J86" i="4"/>
  <c r="K86" i="4"/>
  <c r="L86" i="4"/>
  <c r="M86" i="4"/>
  <c r="P86" i="4"/>
  <c r="R86" i="4"/>
  <c r="S86" i="4"/>
  <c r="T86" i="4"/>
  <c r="D4" i="3"/>
  <c r="E4" i="3"/>
  <c r="F4" i="3"/>
  <c r="G4" i="3"/>
  <c r="H4" i="3"/>
  <c r="I4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C50" i="3"/>
  <c r="D50" i="3"/>
  <c r="D46" i="3" s="1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C51" i="3"/>
  <c r="D51" i="3"/>
  <c r="E51" i="3"/>
  <c r="F51" i="3"/>
  <c r="G51" i="3"/>
  <c r="G46" i="3" s="1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C52" i="3"/>
  <c r="D52" i="3"/>
  <c r="E52" i="3"/>
  <c r="E46" i="3" s="1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C54" i="3"/>
  <c r="D54" i="3"/>
  <c r="E54" i="3"/>
  <c r="F54" i="3"/>
  <c r="G54" i="3"/>
  <c r="H54" i="3"/>
  <c r="I54" i="3"/>
  <c r="I46" i="3" s="1"/>
  <c r="J54" i="3"/>
  <c r="K54" i="3"/>
  <c r="L54" i="3"/>
  <c r="M54" i="3"/>
  <c r="N54" i="3"/>
  <c r="O54" i="3"/>
  <c r="P54" i="3"/>
  <c r="Q54" i="3"/>
  <c r="R54" i="3"/>
  <c r="S54" i="3"/>
  <c r="T54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C57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C58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C59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C60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C61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C62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D4" i="2"/>
  <c r="E4" i="2"/>
  <c r="F4" i="2"/>
  <c r="G4" i="2"/>
  <c r="H4" i="2"/>
  <c r="I4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C50" i="2"/>
  <c r="D50" i="2"/>
  <c r="D46" i="2" s="1"/>
  <c r="E50" i="2"/>
  <c r="E46" i="2"/>
  <c r="F50" i="2"/>
  <c r="F46" i="2" s="1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C51" i="2"/>
  <c r="D51" i="2"/>
  <c r="E51" i="2"/>
  <c r="F51" i="2"/>
  <c r="G51" i="2"/>
  <c r="G46" i="2" s="1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C54" i="2"/>
  <c r="D54" i="2"/>
  <c r="E54" i="2"/>
  <c r="F54" i="2"/>
  <c r="G54" i="2"/>
  <c r="H54" i="2"/>
  <c r="I54" i="2"/>
  <c r="I46" i="2" s="1"/>
  <c r="J54" i="2"/>
  <c r="K54" i="2"/>
  <c r="L54" i="2"/>
  <c r="M54" i="2"/>
  <c r="N54" i="2"/>
  <c r="O54" i="2"/>
  <c r="P54" i="2"/>
  <c r="Q54" i="2"/>
  <c r="R54" i="2"/>
  <c r="S54" i="2"/>
  <c r="T54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D4" i="6"/>
  <c r="E4" i="6"/>
  <c r="F4" i="6"/>
  <c r="G4" i="6"/>
  <c r="H4" i="6"/>
  <c r="I4" i="6"/>
  <c r="T23" i="6"/>
  <c r="U23" i="6"/>
  <c r="E25" i="6"/>
  <c r="F25" i="6"/>
  <c r="G25" i="6"/>
  <c r="H25" i="6"/>
  <c r="I25" i="6"/>
  <c r="C48" i="6"/>
  <c r="C69" i="6" s="1"/>
  <c r="D48" i="6"/>
  <c r="D69" i="6" s="1"/>
  <c r="E48" i="6"/>
  <c r="E69" i="6" s="1"/>
  <c r="F48" i="6"/>
  <c r="F69" i="6" s="1"/>
  <c r="G48" i="6"/>
  <c r="G69" i="6"/>
  <c r="H48" i="6"/>
  <c r="H69" i="6" s="1"/>
  <c r="I48" i="6"/>
  <c r="I69" i="6" s="1"/>
  <c r="J48" i="6"/>
  <c r="J69" i="6" s="1"/>
  <c r="K48" i="6"/>
  <c r="K69" i="6"/>
  <c r="L48" i="6"/>
  <c r="M48" i="6"/>
  <c r="M69" i="6" s="1"/>
  <c r="N48" i="6"/>
  <c r="N69" i="6" s="1"/>
  <c r="O48" i="6"/>
  <c r="O69" i="6"/>
  <c r="P48" i="6"/>
  <c r="P69" i="6" s="1"/>
  <c r="Q48" i="6"/>
  <c r="Q69" i="6" s="1"/>
  <c r="R48" i="6"/>
  <c r="R69" i="6" s="1"/>
  <c r="S48" i="6"/>
  <c r="S69" i="6"/>
  <c r="T48" i="6"/>
  <c r="T69" i="6" s="1"/>
  <c r="C49" i="6"/>
  <c r="C70" i="6" s="1"/>
  <c r="D49" i="6"/>
  <c r="D70" i="6" s="1"/>
  <c r="E49" i="6"/>
  <c r="E70" i="6"/>
  <c r="F49" i="6"/>
  <c r="F70" i="6" s="1"/>
  <c r="G49" i="6"/>
  <c r="G70" i="6" s="1"/>
  <c r="H49" i="6"/>
  <c r="H70" i="6" s="1"/>
  <c r="I49" i="6"/>
  <c r="I70" i="6"/>
  <c r="J49" i="6"/>
  <c r="J70" i="6" s="1"/>
  <c r="K49" i="6"/>
  <c r="K70" i="6" s="1"/>
  <c r="L49" i="6"/>
  <c r="L70" i="6"/>
  <c r="M49" i="6"/>
  <c r="M70" i="6" s="1"/>
  <c r="N49" i="6"/>
  <c r="N70" i="6" s="1"/>
  <c r="O49" i="6"/>
  <c r="O70" i="6" s="1"/>
  <c r="P49" i="6"/>
  <c r="P70" i="6" s="1"/>
  <c r="Q49" i="6"/>
  <c r="Q70" i="6" s="1"/>
  <c r="R49" i="6"/>
  <c r="R70" i="6" s="1"/>
  <c r="S49" i="6"/>
  <c r="S70" i="6" s="1"/>
  <c r="T49" i="6"/>
  <c r="C50" i="6"/>
  <c r="C71" i="6"/>
  <c r="D50" i="6"/>
  <c r="D71" i="6" s="1"/>
  <c r="E50" i="6"/>
  <c r="E71" i="6"/>
  <c r="F50" i="6"/>
  <c r="F71" i="6" s="1"/>
  <c r="G50" i="6"/>
  <c r="G71" i="6"/>
  <c r="H50" i="6"/>
  <c r="H71" i="6" s="1"/>
  <c r="I50" i="6"/>
  <c r="I71" i="6"/>
  <c r="J50" i="6"/>
  <c r="J71" i="6" s="1"/>
  <c r="K50" i="6"/>
  <c r="K71" i="6" s="1"/>
  <c r="L50" i="6"/>
  <c r="U50" i="6" s="1"/>
  <c r="M50" i="6"/>
  <c r="M71" i="6" s="1"/>
  <c r="N50" i="6"/>
  <c r="N71" i="6"/>
  <c r="O50" i="6"/>
  <c r="O71" i="6" s="1"/>
  <c r="P50" i="6"/>
  <c r="P71" i="6"/>
  <c r="Q50" i="6"/>
  <c r="Q71" i="6" s="1"/>
  <c r="R50" i="6"/>
  <c r="R71" i="6" s="1"/>
  <c r="S50" i="6"/>
  <c r="S71" i="6" s="1"/>
  <c r="T50" i="6"/>
  <c r="C51" i="6"/>
  <c r="C72" i="6"/>
  <c r="D51" i="6"/>
  <c r="D72" i="6" s="1"/>
  <c r="E51" i="6"/>
  <c r="E72" i="6"/>
  <c r="F51" i="6"/>
  <c r="F72" i="6" s="1"/>
  <c r="G51" i="6"/>
  <c r="G72" i="6" s="1"/>
  <c r="H51" i="6"/>
  <c r="H72" i="6" s="1"/>
  <c r="I51" i="6"/>
  <c r="I72" i="6"/>
  <c r="J51" i="6"/>
  <c r="J72" i="6" s="1"/>
  <c r="K51" i="6"/>
  <c r="K72" i="6" s="1"/>
  <c r="L51" i="6"/>
  <c r="L72" i="6" s="1"/>
  <c r="M51" i="6"/>
  <c r="M72" i="6"/>
  <c r="N51" i="6"/>
  <c r="N72" i="6" s="1"/>
  <c r="O51" i="6"/>
  <c r="O72" i="6" s="1"/>
  <c r="P51" i="6"/>
  <c r="P72" i="6" s="1"/>
  <c r="Q51" i="6"/>
  <c r="Q72" i="6"/>
  <c r="R51" i="6"/>
  <c r="R72" i="6" s="1"/>
  <c r="S51" i="6"/>
  <c r="S72" i="6" s="1"/>
  <c r="T51" i="6"/>
  <c r="C52" i="6"/>
  <c r="C73" i="6"/>
  <c r="D52" i="6"/>
  <c r="D73" i="6" s="1"/>
  <c r="E52" i="6"/>
  <c r="E73" i="6" s="1"/>
  <c r="F52" i="6"/>
  <c r="F73" i="6" s="1"/>
  <c r="G52" i="6"/>
  <c r="G73" i="6"/>
  <c r="H52" i="6"/>
  <c r="H73" i="6" s="1"/>
  <c r="I52" i="6"/>
  <c r="I73" i="6" s="1"/>
  <c r="J52" i="6"/>
  <c r="J73" i="6" s="1"/>
  <c r="K52" i="6"/>
  <c r="K73" i="6"/>
  <c r="L52" i="6"/>
  <c r="M52" i="6"/>
  <c r="M73" i="6" s="1"/>
  <c r="M94" i="10" s="1"/>
  <c r="N52" i="6"/>
  <c r="N73" i="6" s="1"/>
  <c r="O52" i="6"/>
  <c r="O73" i="6" s="1"/>
  <c r="P52" i="6"/>
  <c r="P73" i="6"/>
  <c r="Q52" i="6"/>
  <c r="Q73" i="6" s="1"/>
  <c r="R52" i="6"/>
  <c r="R73" i="6" s="1"/>
  <c r="S52" i="6"/>
  <c r="S73" i="6" s="1"/>
  <c r="T52" i="6"/>
  <c r="C53" i="6"/>
  <c r="C74" i="6" s="1"/>
  <c r="D53" i="6"/>
  <c r="D74" i="6" s="1"/>
  <c r="E53" i="6"/>
  <c r="E74" i="6"/>
  <c r="F53" i="6"/>
  <c r="F74" i="6" s="1"/>
  <c r="G53" i="6"/>
  <c r="G74" i="6"/>
  <c r="H53" i="6"/>
  <c r="H74" i="6" s="1"/>
  <c r="I53" i="6"/>
  <c r="I74" i="6"/>
  <c r="J53" i="6"/>
  <c r="J74" i="6" s="1"/>
  <c r="K53" i="6"/>
  <c r="L53" i="6"/>
  <c r="L74" i="6" s="1"/>
  <c r="M53" i="6"/>
  <c r="M74" i="6"/>
  <c r="N53" i="6"/>
  <c r="N74" i="6" s="1"/>
  <c r="O53" i="6"/>
  <c r="O74" i="6"/>
  <c r="P53" i="6"/>
  <c r="P74" i="6" s="1"/>
  <c r="Q53" i="6"/>
  <c r="Q74" i="6"/>
  <c r="R53" i="6"/>
  <c r="R74" i="6" s="1"/>
  <c r="S53" i="6"/>
  <c r="S74" i="6" s="1"/>
  <c r="T53" i="6"/>
  <c r="C54" i="6"/>
  <c r="C75" i="6"/>
  <c r="D54" i="6"/>
  <c r="D75" i="6" s="1"/>
  <c r="E54" i="6"/>
  <c r="E75" i="6"/>
  <c r="F54" i="6"/>
  <c r="F75" i="6" s="1"/>
  <c r="G54" i="6"/>
  <c r="G75" i="6"/>
  <c r="H54" i="6"/>
  <c r="H75" i="6" s="1"/>
  <c r="I54" i="6"/>
  <c r="I75" i="6" s="1"/>
  <c r="J54" i="6"/>
  <c r="J75" i="6" s="1"/>
  <c r="K54" i="6"/>
  <c r="K75" i="6"/>
  <c r="L54" i="6"/>
  <c r="L75" i="6" s="1"/>
  <c r="M54" i="6"/>
  <c r="U54" i="6" s="1"/>
  <c r="M75" i="6"/>
  <c r="N54" i="6"/>
  <c r="N75" i="6" s="1"/>
  <c r="O54" i="6"/>
  <c r="O75" i="6" s="1"/>
  <c r="P54" i="6"/>
  <c r="P75" i="6" s="1"/>
  <c r="Q54" i="6"/>
  <c r="Q75" i="6"/>
  <c r="R54" i="6"/>
  <c r="R75" i="6" s="1"/>
  <c r="S54" i="6"/>
  <c r="S75" i="6" s="1"/>
  <c r="T54" i="6"/>
  <c r="C55" i="6"/>
  <c r="C76" i="6" s="1"/>
  <c r="D55" i="6"/>
  <c r="D76" i="6"/>
  <c r="E55" i="6"/>
  <c r="E76" i="6" s="1"/>
  <c r="F55" i="6"/>
  <c r="F76" i="6"/>
  <c r="G55" i="6"/>
  <c r="G76" i="6" s="1"/>
  <c r="H55" i="6"/>
  <c r="H76" i="6"/>
  <c r="I55" i="6"/>
  <c r="I76" i="6" s="1"/>
  <c r="J55" i="6"/>
  <c r="J76" i="6" s="1"/>
  <c r="K55" i="6"/>
  <c r="K76" i="6" s="1"/>
  <c r="L55" i="6"/>
  <c r="L76" i="6"/>
  <c r="M55" i="6"/>
  <c r="M76" i="6" s="1"/>
  <c r="N55" i="6"/>
  <c r="N76" i="6" s="1"/>
  <c r="O55" i="6"/>
  <c r="O76" i="6" s="1"/>
  <c r="P55" i="6"/>
  <c r="P76" i="6"/>
  <c r="Q55" i="6"/>
  <c r="Q76" i="6" s="1"/>
  <c r="R55" i="6"/>
  <c r="R76" i="6" s="1"/>
  <c r="S55" i="6"/>
  <c r="S76" i="6" s="1"/>
  <c r="T55" i="6"/>
  <c r="C56" i="6"/>
  <c r="C77" i="6"/>
  <c r="D56" i="6"/>
  <c r="D77" i="6" s="1"/>
  <c r="E56" i="6"/>
  <c r="E77" i="6"/>
  <c r="F56" i="6"/>
  <c r="F77" i="6" s="1"/>
  <c r="G56" i="6"/>
  <c r="G77" i="6"/>
  <c r="H56" i="6"/>
  <c r="H77" i="6" s="1"/>
  <c r="I56" i="6"/>
  <c r="I77" i="6"/>
  <c r="J56" i="6"/>
  <c r="J77" i="6" s="1"/>
  <c r="K56" i="6"/>
  <c r="K77" i="6" s="1"/>
  <c r="L56" i="6"/>
  <c r="L77" i="6" s="1"/>
  <c r="M56" i="6"/>
  <c r="M77" i="6" s="1"/>
  <c r="N56" i="6"/>
  <c r="N77" i="6" s="1"/>
  <c r="O56" i="6"/>
  <c r="O77" i="6"/>
  <c r="P56" i="6"/>
  <c r="Q56" i="6"/>
  <c r="Q77" i="6" s="1"/>
  <c r="R56" i="6"/>
  <c r="R77" i="6" s="1"/>
  <c r="S56" i="6"/>
  <c r="S77" i="6" s="1"/>
  <c r="T56" i="6"/>
  <c r="C57" i="6"/>
  <c r="C78" i="6" s="1"/>
  <c r="D57" i="6"/>
  <c r="D78" i="6" s="1"/>
  <c r="E57" i="6"/>
  <c r="E78" i="6"/>
  <c r="F57" i="6"/>
  <c r="F78" i="6" s="1"/>
  <c r="G57" i="6"/>
  <c r="H57" i="6"/>
  <c r="H78" i="6" s="1"/>
  <c r="I57" i="6"/>
  <c r="I78" i="6" s="1"/>
  <c r="J57" i="6"/>
  <c r="J78" i="6" s="1"/>
  <c r="K57" i="6"/>
  <c r="K78" i="6"/>
  <c r="L57" i="6"/>
  <c r="L78" i="6" s="1"/>
  <c r="M57" i="6"/>
  <c r="M78" i="6" s="1"/>
  <c r="N57" i="6"/>
  <c r="N78" i="6" s="1"/>
  <c r="O57" i="6"/>
  <c r="P57" i="6"/>
  <c r="P78" i="6" s="1"/>
  <c r="Q57" i="6"/>
  <c r="Q78" i="6" s="1"/>
  <c r="R57" i="6"/>
  <c r="R78" i="6" s="1"/>
  <c r="S57" i="6"/>
  <c r="S78" i="6"/>
  <c r="T57" i="6"/>
  <c r="C58" i="6"/>
  <c r="C79" i="6" s="1"/>
  <c r="D58" i="6"/>
  <c r="D79" i="6"/>
  <c r="E58" i="6"/>
  <c r="E79" i="6" s="1"/>
  <c r="F58" i="6"/>
  <c r="G58" i="6"/>
  <c r="G79" i="6" s="1"/>
  <c r="H58" i="6"/>
  <c r="H79" i="6"/>
  <c r="I58" i="6"/>
  <c r="I79" i="6" s="1"/>
  <c r="J58" i="6"/>
  <c r="J79" i="6"/>
  <c r="K58" i="6"/>
  <c r="K79" i="6" s="1"/>
  <c r="L58" i="6"/>
  <c r="L79" i="6" s="1"/>
  <c r="M58" i="6"/>
  <c r="M79" i="6" s="1"/>
  <c r="N58" i="6"/>
  <c r="O58" i="6"/>
  <c r="O79" i="6" s="1"/>
  <c r="P58" i="6"/>
  <c r="P79" i="6" s="1"/>
  <c r="Q58" i="6"/>
  <c r="Q79" i="6" s="1"/>
  <c r="R58" i="6"/>
  <c r="R79" i="6"/>
  <c r="S58" i="6"/>
  <c r="S79" i="6" s="1"/>
  <c r="T58" i="6"/>
  <c r="C59" i="6"/>
  <c r="C80" i="6" s="1"/>
  <c r="D59" i="6"/>
  <c r="D80" i="6"/>
  <c r="E59" i="6"/>
  <c r="F59" i="6"/>
  <c r="F80" i="6"/>
  <c r="G59" i="6"/>
  <c r="G80" i="6" s="1"/>
  <c r="H59" i="6"/>
  <c r="H80" i="6"/>
  <c r="I59" i="6"/>
  <c r="I80" i="6" s="1"/>
  <c r="J59" i="6"/>
  <c r="J80" i="6" s="1"/>
  <c r="K59" i="6"/>
  <c r="K80" i="6" s="1"/>
  <c r="L59" i="6"/>
  <c r="L80" i="6"/>
  <c r="M59" i="6"/>
  <c r="N59" i="6"/>
  <c r="N80" i="6"/>
  <c r="O59" i="6"/>
  <c r="O80" i="6" s="1"/>
  <c r="P59" i="6"/>
  <c r="P80" i="6"/>
  <c r="Q59" i="6"/>
  <c r="Q80" i="6" s="1"/>
  <c r="R59" i="6"/>
  <c r="R80" i="6" s="1"/>
  <c r="S59" i="6"/>
  <c r="S80" i="6" s="1"/>
  <c r="T59" i="6"/>
  <c r="C60" i="6"/>
  <c r="C81" i="6" s="1"/>
  <c r="D60" i="6"/>
  <c r="E60" i="6"/>
  <c r="E81" i="6" s="1"/>
  <c r="F60" i="6"/>
  <c r="F81" i="6" s="1"/>
  <c r="G60" i="6"/>
  <c r="G81" i="6" s="1"/>
  <c r="H60" i="6"/>
  <c r="H81" i="6"/>
  <c r="I60" i="6"/>
  <c r="I81" i="6" s="1"/>
  <c r="J60" i="6"/>
  <c r="J81" i="6" s="1"/>
  <c r="J102" i="20" s="1"/>
  <c r="K60" i="6"/>
  <c r="K81" i="6" s="1"/>
  <c r="L60" i="6"/>
  <c r="M60" i="6"/>
  <c r="M81" i="6" s="1"/>
  <c r="N60" i="6"/>
  <c r="N81" i="6" s="1"/>
  <c r="N102" i="10" s="1"/>
  <c r="O60" i="6"/>
  <c r="O81" i="6" s="1"/>
  <c r="P60" i="6"/>
  <c r="P81" i="6"/>
  <c r="Q60" i="6"/>
  <c r="Q81" i="6" s="1"/>
  <c r="R60" i="6"/>
  <c r="R81" i="6"/>
  <c r="S60" i="6"/>
  <c r="S81" i="6" s="1"/>
  <c r="T60" i="6"/>
  <c r="C61" i="6"/>
  <c r="D61" i="6"/>
  <c r="D82" i="6" s="1"/>
  <c r="E61" i="6"/>
  <c r="E82" i="6" s="1"/>
  <c r="F61" i="6"/>
  <c r="F82" i="6" s="1"/>
  <c r="G61" i="6"/>
  <c r="G82" i="6"/>
  <c r="H61" i="6"/>
  <c r="H82" i="6" s="1"/>
  <c r="I61" i="6"/>
  <c r="I82" i="6" s="1"/>
  <c r="J61" i="6"/>
  <c r="J82" i="6" s="1"/>
  <c r="K61" i="6"/>
  <c r="L61" i="6"/>
  <c r="L82" i="6" s="1"/>
  <c r="M61" i="6"/>
  <c r="M82" i="6"/>
  <c r="N61" i="6"/>
  <c r="N82" i="6" s="1"/>
  <c r="O61" i="6"/>
  <c r="O82" i="6" s="1"/>
  <c r="P61" i="6"/>
  <c r="P82" i="6" s="1"/>
  <c r="Q61" i="6"/>
  <c r="Q82" i="6"/>
  <c r="R61" i="6"/>
  <c r="R82" i="6" s="1"/>
  <c r="S61" i="6"/>
  <c r="T61" i="6"/>
  <c r="C62" i="6"/>
  <c r="C83" i="6" s="1"/>
  <c r="D62" i="6"/>
  <c r="D83" i="6"/>
  <c r="E62" i="6"/>
  <c r="E83" i="6" s="1"/>
  <c r="F62" i="6"/>
  <c r="F83" i="6"/>
  <c r="G62" i="6"/>
  <c r="G83" i="6" s="1"/>
  <c r="H62" i="6"/>
  <c r="H83" i="6" s="1"/>
  <c r="I62" i="6"/>
  <c r="I83" i="6" s="1"/>
  <c r="J62" i="6"/>
  <c r="K62" i="6"/>
  <c r="K83" i="6" s="1"/>
  <c r="L62" i="6"/>
  <c r="L83" i="6"/>
  <c r="M62" i="6"/>
  <c r="M83" i="6" s="1"/>
  <c r="N62" i="6"/>
  <c r="N83" i="6" s="1"/>
  <c r="O62" i="6"/>
  <c r="O83" i="6" s="1"/>
  <c r="P62" i="6"/>
  <c r="P83" i="6" s="1"/>
  <c r="Q62" i="6"/>
  <c r="Q83" i="6"/>
  <c r="R62" i="6"/>
  <c r="S62" i="6"/>
  <c r="S83" i="6" s="1"/>
  <c r="T62" i="6"/>
  <c r="C63" i="6"/>
  <c r="C84" i="6" s="1"/>
  <c r="D63" i="6"/>
  <c r="D84" i="6" s="1"/>
  <c r="E63" i="6"/>
  <c r="E84" i="6" s="1"/>
  <c r="F63" i="6"/>
  <c r="F84" i="6" s="1"/>
  <c r="G63" i="6"/>
  <c r="G84" i="6" s="1"/>
  <c r="H63" i="6"/>
  <c r="H84" i="6" s="1"/>
  <c r="I63" i="6"/>
  <c r="J63" i="6"/>
  <c r="J84" i="6"/>
  <c r="K63" i="6"/>
  <c r="K84" i="6" s="1"/>
  <c r="L63" i="6"/>
  <c r="L84" i="6" s="1"/>
  <c r="M63" i="6"/>
  <c r="M84" i="6" s="1"/>
  <c r="N63" i="6"/>
  <c r="N84" i="6" s="1"/>
  <c r="O63" i="6"/>
  <c r="O84" i="6" s="1"/>
  <c r="P63" i="6"/>
  <c r="P84" i="6" s="1"/>
  <c r="Q63" i="6"/>
  <c r="R63" i="6"/>
  <c r="S63" i="6"/>
  <c r="S84" i="6" s="1"/>
  <c r="T63" i="6"/>
  <c r="C64" i="6"/>
  <c r="C85" i="6"/>
  <c r="D64" i="6"/>
  <c r="D85" i="6" s="1"/>
  <c r="E64" i="6"/>
  <c r="E85" i="6"/>
  <c r="F64" i="6"/>
  <c r="F85" i="6" s="1"/>
  <c r="G64" i="6"/>
  <c r="G85" i="6"/>
  <c r="H64" i="6"/>
  <c r="I64" i="6"/>
  <c r="I85" i="6" s="1"/>
  <c r="J64" i="6"/>
  <c r="J85" i="6" s="1"/>
  <c r="K64" i="6"/>
  <c r="K85" i="6" s="1"/>
  <c r="L64" i="6"/>
  <c r="L85" i="6" s="1"/>
  <c r="M64" i="6"/>
  <c r="M85" i="6" s="1"/>
  <c r="N64" i="6"/>
  <c r="N85" i="6" s="1"/>
  <c r="O64" i="6"/>
  <c r="O85" i="6" s="1"/>
  <c r="P64" i="6"/>
  <c r="Q64" i="6"/>
  <c r="Q85" i="6" s="1"/>
  <c r="R64" i="6"/>
  <c r="R85" i="6" s="1"/>
  <c r="S64" i="6"/>
  <c r="S85" i="6" s="1"/>
  <c r="T64" i="6"/>
  <c r="C65" i="6"/>
  <c r="C86" i="6" s="1"/>
  <c r="D65" i="6"/>
  <c r="E65" i="6"/>
  <c r="E86" i="6" s="1"/>
  <c r="F65" i="6"/>
  <c r="F86" i="6"/>
  <c r="G65" i="6"/>
  <c r="G86" i="6" s="1"/>
  <c r="H65" i="6"/>
  <c r="H86" i="6" s="1"/>
  <c r="I65" i="6"/>
  <c r="I86" i="6"/>
  <c r="J65" i="6"/>
  <c r="J86" i="6" s="1"/>
  <c r="K65" i="6"/>
  <c r="U65" i="6" s="1"/>
  <c r="U86" i="6" s="1"/>
  <c r="K86" i="6"/>
  <c r="L65" i="6"/>
  <c r="M65" i="6"/>
  <c r="M86" i="6" s="1"/>
  <c r="N65" i="6"/>
  <c r="N86" i="6" s="1"/>
  <c r="O65" i="6"/>
  <c r="O86" i="6"/>
  <c r="P65" i="6"/>
  <c r="P86" i="6" s="1"/>
  <c r="Q65" i="6"/>
  <c r="Q86" i="6" s="1"/>
  <c r="R65" i="6"/>
  <c r="R86" i="6"/>
  <c r="S65" i="6"/>
  <c r="S86" i="6" s="1"/>
  <c r="T65" i="6"/>
  <c r="T86" i="6" s="1"/>
  <c r="D86" i="6"/>
  <c r="L86" i="6"/>
  <c r="D4" i="1"/>
  <c r="E4" i="1"/>
  <c r="F4" i="1"/>
  <c r="G4" i="1"/>
  <c r="H4" i="1"/>
  <c r="I4" i="1"/>
  <c r="A8" i="1"/>
  <c r="A9" i="1"/>
  <c r="A10" i="1"/>
  <c r="A11" i="1"/>
  <c r="A12" i="1"/>
  <c r="E25" i="1"/>
  <c r="F25" i="1"/>
  <c r="G25" i="1"/>
  <c r="H25" i="1"/>
  <c r="I25" i="1"/>
  <c r="C48" i="1"/>
  <c r="D48" i="1"/>
  <c r="D69" i="1" s="1"/>
  <c r="D90" i="4" s="1"/>
  <c r="E48" i="1"/>
  <c r="F48" i="1"/>
  <c r="G48" i="1"/>
  <c r="H48" i="1"/>
  <c r="H69" i="1" s="1"/>
  <c r="I48" i="1"/>
  <c r="J48" i="1"/>
  <c r="K48" i="1"/>
  <c r="L48" i="1"/>
  <c r="L69" i="1" s="1"/>
  <c r="M48" i="1"/>
  <c r="N48" i="1"/>
  <c r="O48" i="1"/>
  <c r="P48" i="1"/>
  <c r="P69" i="1" s="1"/>
  <c r="Q48" i="1"/>
  <c r="R48" i="1"/>
  <c r="S48" i="1"/>
  <c r="T48" i="1"/>
  <c r="T69" i="1" s="1"/>
  <c r="T90" i="4" s="1"/>
  <c r="K111" i="4" s="1"/>
  <c r="C49" i="1"/>
  <c r="C70" i="1" s="1"/>
  <c r="D49" i="1"/>
  <c r="E49" i="1"/>
  <c r="F49" i="1"/>
  <c r="G49" i="1"/>
  <c r="G70" i="1" s="1"/>
  <c r="H49" i="1"/>
  <c r="I49" i="1"/>
  <c r="J49" i="1"/>
  <c r="J70" i="1" s="1"/>
  <c r="J91" i="4" s="1"/>
  <c r="K49" i="1"/>
  <c r="K70" i="1" s="1"/>
  <c r="L49" i="1"/>
  <c r="M49" i="1"/>
  <c r="N49" i="1"/>
  <c r="O49" i="1"/>
  <c r="O70" i="1" s="1"/>
  <c r="O91" i="4" s="1"/>
  <c r="P49" i="1"/>
  <c r="Q49" i="1"/>
  <c r="Q70" i="1" s="1"/>
  <c r="R49" i="1"/>
  <c r="R70" i="1" s="1"/>
  <c r="R91" i="4" s="1"/>
  <c r="S49" i="1"/>
  <c r="S70" i="1" s="1"/>
  <c r="T49" i="1"/>
  <c r="C50" i="1"/>
  <c r="D50" i="1"/>
  <c r="D71" i="1" s="1"/>
  <c r="E50" i="1"/>
  <c r="E46" i="1"/>
  <c r="F50" i="1"/>
  <c r="G50" i="1"/>
  <c r="H50" i="1"/>
  <c r="I50" i="1"/>
  <c r="I46" i="1"/>
  <c r="J50" i="1"/>
  <c r="K50" i="1"/>
  <c r="K71" i="1" s="1"/>
  <c r="K92" i="4" s="1"/>
  <c r="L50" i="1"/>
  <c r="M50" i="1"/>
  <c r="N50" i="1"/>
  <c r="N71" i="1" s="1"/>
  <c r="O50" i="1"/>
  <c r="P50" i="1"/>
  <c r="Q50" i="1"/>
  <c r="Q71" i="1" s="1"/>
  <c r="R50" i="1"/>
  <c r="S50" i="1"/>
  <c r="T50" i="1"/>
  <c r="C51" i="1"/>
  <c r="D51" i="1"/>
  <c r="D72" i="1" s="1"/>
  <c r="D93" i="4" s="1"/>
  <c r="E51" i="1"/>
  <c r="F51" i="1"/>
  <c r="G51" i="1"/>
  <c r="H51" i="1"/>
  <c r="I51" i="1"/>
  <c r="J51" i="1"/>
  <c r="K51" i="1"/>
  <c r="K72" i="1" s="1"/>
  <c r="L51" i="1"/>
  <c r="M51" i="1"/>
  <c r="N51" i="1"/>
  <c r="N72" i="1" s="1"/>
  <c r="O51" i="1"/>
  <c r="O72" i="1" s="1"/>
  <c r="P51" i="1"/>
  <c r="Q51" i="1"/>
  <c r="R51" i="1"/>
  <c r="S51" i="1"/>
  <c r="S72" i="1" s="1"/>
  <c r="S93" i="4" s="1"/>
  <c r="T51" i="1"/>
  <c r="C52" i="1"/>
  <c r="D52" i="1"/>
  <c r="E52" i="1"/>
  <c r="E73" i="1" s="1"/>
  <c r="F52" i="1"/>
  <c r="G52" i="1"/>
  <c r="H52" i="1"/>
  <c r="A52" i="1"/>
  <c r="I52" i="1"/>
  <c r="J52" i="1"/>
  <c r="K52" i="1"/>
  <c r="K73" i="1" s="1"/>
  <c r="L52" i="1"/>
  <c r="L73" i="1" s="1"/>
  <c r="M52" i="1"/>
  <c r="N52" i="1"/>
  <c r="O52" i="1"/>
  <c r="P52" i="1"/>
  <c r="P73" i="1" s="1"/>
  <c r="P94" i="4" s="1"/>
  <c r="Q52" i="1"/>
  <c r="R52" i="1"/>
  <c r="S52" i="1"/>
  <c r="S73" i="1" s="1"/>
  <c r="T52" i="1"/>
  <c r="C53" i="1"/>
  <c r="D53" i="1"/>
  <c r="E53" i="1"/>
  <c r="F53" i="1"/>
  <c r="F74" i="1" s="1"/>
  <c r="F95" i="4" s="1"/>
  <c r="G53" i="1"/>
  <c r="H53" i="1"/>
  <c r="I53" i="1"/>
  <c r="I74" i="1" s="1"/>
  <c r="I95" i="4" s="1"/>
  <c r="J53" i="1"/>
  <c r="K53" i="1"/>
  <c r="L53" i="1"/>
  <c r="M53" i="1"/>
  <c r="M74" i="1" s="1"/>
  <c r="M95" i="4" s="1"/>
  <c r="N53" i="1"/>
  <c r="O53" i="1"/>
  <c r="P53" i="1"/>
  <c r="Q53" i="1"/>
  <c r="Q74" i="1" s="1"/>
  <c r="R53" i="1"/>
  <c r="R74" i="1" s="1"/>
  <c r="R95" i="4" s="1"/>
  <c r="S53" i="1"/>
  <c r="T53" i="1"/>
  <c r="C54" i="1"/>
  <c r="D54" i="1"/>
  <c r="E54" i="1"/>
  <c r="F54" i="1"/>
  <c r="G54" i="1"/>
  <c r="H54" i="1"/>
  <c r="I54" i="1"/>
  <c r="J54" i="1"/>
  <c r="J75" i="1" s="1"/>
  <c r="J96" i="4" s="1"/>
  <c r="K54" i="1"/>
  <c r="L54" i="1"/>
  <c r="M54" i="1"/>
  <c r="N54" i="1"/>
  <c r="O54" i="1"/>
  <c r="O75" i="1" s="1"/>
  <c r="O96" i="4" s="1"/>
  <c r="P54" i="1"/>
  <c r="Q54" i="1"/>
  <c r="R54" i="1"/>
  <c r="R75" i="1" s="1"/>
  <c r="R96" i="4" s="1"/>
  <c r="S54" i="1"/>
  <c r="T54" i="1"/>
  <c r="C55" i="1"/>
  <c r="D55" i="1"/>
  <c r="D76" i="1" s="1"/>
  <c r="E55" i="1"/>
  <c r="F55" i="1"/>
  <c r="G55" i="1"/>
  <c r="H55" i="1"/>
  <c r="H76" i="1" s="1"/>
  <c r="H97" i="4" s="1"/>
  <c r="I55" i="1"/>
  <c r="J55" i="1"/>
  <c r="K55" i="1"/>
  <c r="L55" i="1"/>
  <c r="L76" i="1" s="1"/>
  <c r="M55" i="1"/>
  <c r="M76" i="1" s="1"/>
  <c r="M97" i="4" s="1"/>
  <c r="N55" i="1"/>
  <c r="O55" i="1"/>
  <c r="P55" i="1"/>
  <c r="P76" i="1" s="1"/>
  <c r="Q55" i="1"/>
  <c r="R55" i="1"/>
  <c r="S55" i="1"/>
  <c r="T55" i="1"/>
  <c r="T76" i="1" s="1"/>
  <c r="C56" i="1"/>
  <c r="D56" i="1"/>
  <c r="E56" i="1"/>
  <c r="F56" i="1"/>
  <c r="F77" i="1" s="1"/>
  <c r="F98" i="4" s="1"/>
  <c r="G56" i="1"/>
  <c r="H56" i="1"/>
  <c r="I56" i="1"/>
  <c r="J56" i="1"/>
  <c r="K56" i="1"/>
  <c r="L56" i="1"/>
  <c r="M56" i="1"/>
  <c r="N56" i="1"/>
  <c r="N77" i="1" s="1"/>
  <c r="N98" i="4" s="1"/>
  <c r="O56" i="1"/>
  <c r="P56" i="1"/>
  <c r="Q56" i="1"/>
  <c r="R56" i="1"/>
  <c r="S56" i="1"/>
  <c r="S77" i="1" s="1"/>
  <c r="S98" i="4" s="1"/>
  <c r="T56" i="1"/>
  <c r="C57" i="1"/>
  <c r="D57" i="1"/>
  <c r="D78" i="1" s="1"/>
  <c r="D99" i="4" s="1"/>
  <c r="E57" i="1"/>
  <c r="F57" i="1"/>
  <c r="G57" i="1"/>
  <c r="G78" i="1" s="1"/>
  <c r="H57" i="1"/>
  <c r="I57" i="1"/>
  <c r="I78" i="1" s="1"/>
  <c r="I99" i="4" s="1"/>
  <c r="J57" i="1"/>
  <c r="K57" i="1"/>
  <c r="L57" i="1"/>
  <c r="L78" i="1" s="1"/>
  <c r="L99" i="4" s="1"/>
  <c r="M57" i="1"/>
  <c r="N57" i="1"/>
  <c r="O57" i="1"/>
  <c r="O78" i="1" s="1"/>
  <c r="P57" i="1"/>
  <c r="Q57" i="1"/>
  <c r="R57" i="1"/>
  <c r="S57" i="1"/>
  <c r="T57" i="1"/>
  <c r="T78" i="1" s="1"/>
  <c r="T99" i="4" s="1"/>
  <c r="C58" i="1"/>
  <c r="D58" i="1"/>
  <c r="E58" i="1"/>
  <c r="F58" i="1"/>
  <c r="G58" i="1"/>
  <c r="G79" i="1" s="1"/>
  <c r="G100" i="4" s="1"/>
  <c r="H58" i="1"/>
  <c r="I58" i="1"/>
  <c r="J58" i="1"/>
  <c r="J79" i="1" s="1"/>
  <c r="J100" i="4" s="1"/>
  <c r="K58" i="1"/>
  <c r="L58" i="1"/>
  <c r="M58" i="1"/>
  <c r="N58" i="1"/>
  <c r="O58" i="1"/>
  <c r="O79" i="1" s="1"/>
  <c r="O100" i="4" s="1"/>
  <c r="P58" i="1"/>
  <c r="Q58" i="1"/>
  <c r="R58" i="1"/>
  <c r="R79" i="1" s="1"/>
  <c r="R100" i="4" s="1"/>
  <c r="S58" i="1"/>
  <c r="T58" i="1"/>
  <c r="C59" i="1"/>
  <c r="D59" i="1"/>
  <c r="E59" i="1"/>
  <c r="E80" i="1" s="1"/>
  <c r="F59" i="1"/>
  <c r="G59" i="1"/>
  <c r="H59" i="1"/>
  <c r="I59" i="1"/>
  <c r="J59" i="1"/>
  <c r="K59" i="1"/>
  <c r="L59" i="1"/>
  <c r="M59" i="1"/>
  <c r="M80" i="1" s="1"/>
  <c r="N59" i="1"/>
  <c r="O59" i="1"/>
  <c r="P59" i="1"/>
  <c r="P80" i="1" s="1"/>
  <c r="P101" i="4" s="1"/>
  <c r="Q59" i="1"/>
  <c r="R59" i="1"/>
  <c r="S59" i="1"/>
  <c r="T59" i="1"/>
  <c r="C60" i="1"/>
  <c r="D60" i="1"/>
  <c r="E60" i="1"/>
  <c r="F60" i="1"/>
  <c r="F81" i="1" s="1"/>
  <c r="F102" i="4" s="1"/>
  <c r="G60" i="1"/>
  <c r="H60" i="1"/>
  <c r="I60" i="1"/>
  <c r="J60" i="1"/>
  <c r="K60" i="1"/>
  <c r="L60" i="1"/>
  <c r="M60" i="1"/>
  <c r="N60" i="1"/>
  <c r="N81" i="1" s="1"/>
  <c r="N102" i="4" s="1"/>
  <c r="O60" i="1"/>
  <c r="P60" i="1"/>
  <c r="Q60" i="1"/>
  <c r="R60" i="1"/>
  <c r="S60" i="1"/>
  <c r="T60" i="1"/>
  <c r="C61" i="1"/>
  <c r="D61" i="1"/>
  <c r="D82" i="1" s="1"/>
  <c r="E61" i="1"/>
  <c r="F61" i="1"/>
  <c r="G61" i="1"/>
  <c r="H61" i="1"/>
  <c r="I61" i="1"/>
  <c r="J61" i="1"/>
  <c r="K61" i="1"/>
  <c r="L61" i="1"/>
  <c r="L82" i="1" s="1"/>
  <c r="L103" i="4" s="1"/>
  <c r="M61" i="1"/>
  <c r="N61" i="1"/>
  <c r="O61" i="1"/>
  <c r="P61" i="1"/>
  <c r="Q61" i="1"/>
  <c r="R61" i="1"/>
  <c r="S61" i="1"/>
  <c r="T61" i="1"/>
  <c r="T82" i="1" s="1"/>
  <c r="C62" i="1"/>
  <c r="D62" i="1"/>
  <c r="E62" i="1"/>
  <c r="F62" i="1"/>
  <c r="G62" i="1"/>
  <c r="H62" i="1"/>
  <c r="I62" i="1"/>
  <c r="J62" i="1"/>
  <c r="J83" i="1" s="1"/>
  <c r="J104" i="4" s="1"/>
  <c r="K62" i="1"/>
  <c r="L62" i="1"/>
  <c r="M62" i="1"/>
  <c r="N62" i="1"/>
  <c r="O62" i="1"/>
  <c r="P62" i="1"/>
  <c r="Q62" i="1"/>
  <c r="R62" i="1"/>
  <c r="R83" i="1" s="1"/>
  <c r="R104" i="4" s="1"/>
  <c r="S62" i="1"/>
  <c r="T62" i="1"/>
  <c r="C63" i="1"/>
  <c r="D63" i="1"/>
  <c r="E63" i="1"/>
  <c r="E84" i="1" s="1"/>
  <c r="E105" i="4" s="1"/>
  <c r="F63" i="1"/>
  <c r="G63" i="1"/>
  <c r="H63" i="1"/>
  <c r="H84" i="1" s="1"/>
  <c r="H105" i="4" s="1"/>
  <c r="I63" i="1"/>
  <c r="J63" i="1"/>
  <c r="K63" i="1"/>
  <c r="L63" i="1"/>
  <c r="M63" i="1"/>
  <c r="M84" i="1" s="1"/>
  <c r="M105" i="4" s="1"/>
  <c r="N63" i="1"/>
  <c r="O63" i="1"/>
  <c r="P63" i="1"/>
  <c r="P84" i="1" s="1"/>
  <c r="P105" i="4" s="1"/>
  <c r="Q63" i="1"/>
  <c r="R63" i="1"/>
  <c r="S63" i="1"/>
  <c r="T63" i="1"/>
  <c r="C64" i="1"/>
  <c r="C85" i="1" s="1"/>
  <c r="D64" i="1"/>
  <c r="E64" i="1"/>
  <c r="F64" i="1"/>
  <c r="F85" i="1" s="1"/>
  <c r="F106" i="4" s="1"/>
  <c r="G64" i="1"/>
  <c r="G85" i="1" s="1"/>
  <c r="H64" i="1"/>
  <c r="I64" i="1"/>
  <c r="J64" i="1"/>
  <c r="K64" i="1"/>
  <c r="K85" i="1" s="1"/>
  <c r="L64" i="1"/>
  <c r="M64" i="1"/>
  <c r="N64" i="1"/>
  <c r="O64" i="1"/>
  <c r="O85" i="1" s="1"/>
  <c r="P64" i="1"/>
  <c r="Q64" i="1"/>
  <c r="R64" i="1"/>
  <c r="S64" i="1"/>
  <c r="S85" i="1" s="1"/>
  <c r="T64" i="1"/>
  <c r="C65" i="1"/>
  <c r="C66" i="4"/>
  <c r="C67" i="4" s="1"/>
  <c r="D65" i="1"/>
  <c r="D66" i="4"/>
  <c r="D67" i="4"/>
  <c r="E65" i="1"/>
  <c r="E66" i="4" s="1"/>
  <c r="E67" i="4" s="1"/>
  <c r="F65" i="1"/>
  <c r="F66" i="4"/>
  <c r="F67" i="4" s="1"/>
  <c r="G65" i="1"/>
  <c r="H65" i="1"/>
  <c r="H66" i="4" s="1"/>
  <c r="H67" i="4"/>
  <c r="I65" i="1"/>
  <c r="I66" i="4" s="1"/>
  <c r="I67" i="4" s="1"/>
  <c r="J65" i="1"/>
  <c r="J86" i="1" s="1"/>
  <c r="J66" i="4"/>
  <c r="J67" i="4"/>
  <c r="K65" i="1"/>
  <c r="K66" i="4"/>
  <c r="K67" i="4"/>
  <c r="L65" i="1"/>
  <c r="L66" i="4"/>
  <c r="L67" i="4"/>
  <c r="M65" i="1"/>
  <c r="M66" i="4"/>
  <c r="M67" i="4" s="1"/>
  <c r="N65" i="1"/>
  <c r="O65" i="1"/>
  <c r="O66" i="4" s="1"/>
  <c r="O67" i="4" s="1"/>
  <c r="P65" i="1"/>
  <c r="Q65" i="1"/>
  <c r="Q66" i="4" s="1"/>
  <c r="Q67" i="4" s="1"/>
  <c r="R65" i="1"/>
  <c r="R66" i="4"/>
  <c r="R67" i="4" s="1"/>
  <c r="S65" i="1"/>
  <c r="S66" i="4"/>
  <c r="S67" i="4" s="1"/>
  <c r="T65" i="1"/>
  <c r="T66" i="4"/>
  <c r="T67" i="4"/>
  <c r="C69" i="1"/>
  <c r="C90" i="4" s="1"/>
  <c r="E69" i="1"/>
  <c r="F69" i="1"/>
  <c r="F90" i="4" s="1"/>
  <c r="G69" i="1"/>
  <c r="G90" i="4"/>
  <c r="H90" i="4"/>
  <c r="I69" i="1"/>
  <c r="I90" i="4" s="1"/>
  <c r="J69" i="1"/>
  <c r="J90" i="4"/>
  <c r="K69" i="1"/>
  <c r="K90" i="4" s="1"/>
  <c r="M69" i="1"/>
  <c r="N69" i="1"/>
  <c r="N90" i="4" s="1"/>
  <c r="O69" i="1"/>
  <c r="O90" i="4"/>
  <c r="P90" i="4"/>
  <c r="Q69" i="1"/>
  <c r="Q90" i="4" s="1"/>
  <c r="R69" i="1"/>
  <c r="R90" i="4"/>
  <c r="S69" i="1"/>
  <c r="S90" i="4" s="1"/>
  <c r="C91" i="4"/>
  <c r="D70" i="1"/>
  <c r="D91" i="4" s="1"/>
  <c r="E70" i="1"/>
  <c r="E91" i="4" s="1"/>
  <c r="F70" i="1"/>
  <c r="F91" i="4" s="1"/>
  <c r="G91" i="4"/>
  <c r="H70" i="1"/>
  <c r="H91" i="4" s="1"/>
  <c r="I70" i="1"/>
  <c r="K91" i="4"/>
  <c r="L70" i="1"/>
  <c r="L91" i="4" s="1"/>
  <c r="M70" i="1"/>
  <c r="M91" i="4" s="1"/>
  <c r="N70" i="1"/>
  <c r="N91" i="4"/>
  <c r="P70" i="1"/>
  <c r="P91" i="4"/>
  <c r="S91" i="4"/>
  <c r="T70" i="1"/>
  <c r="T91" i="4" s="1"/>
  <c r="K112" i="4" s="1"/>
  <c r="C71" i="1"/>
  <c r="C92" i="4"/>
  <c r="E71" i="1"/>
  <c r="E92" i="4" s="1"/>
  <c r="F71" i="1"/>
  <c r="G71" i="1"/>
  <c r="G92" i="4"/>
  <c r="H71" i="1"/>
  <c r="I71" i="1"/>
  <c r="I92" i="4"/>
  <c r="J71" i="1"/>
  <c r="J92" i="4" s="1"/>
  <c r="L71" i="1"/>
  <c r="M71" i="1"/>
  <c r="M92" i="4" s="1"/>
  <c r="N92" i="4"/>
  <c r="O71" i="1"/>
  <c r="O92" i="4"/>
  <c r="P71" i="1"/>
  <c r="Q92" i="4"/>
  <c r="R71" i="1"/>
  <c r="R92" i="4" s="1"/>
  <c r="S71" i="1"/>
  <c r="S92" i="4"/>
  <c r="T71" i="1"/>
  <c r="C72" i="1"/>
  <c r="C93" i="4"/>
  <c r="E72" i="1"/>
  <c r="E93" i="4"/>
  <c r="F72" i="1"/>
  <c r="F93" i="4"/>
  <c r="H72" i="1"/>
  <c r="H93" i="4" s="1"/>
  <c r="I72" i="1"/>
  <c r="I93" i="4" s="1"/>
  <c r="J72" i="1"/>
  <c r="J93" i="4"/>
  <c r="K93" i="4"/>
  <c r="L72" i="1"/>
  <c r="L93" i="4" s="1"/>
  <c r="M72" i="1"/>
  <c r="M93" i="4"/>
  <c r="N93" i="4"/>
  <c r="P72" i="1"/>
  <c r="P93" i="4" s="1"/>
  <c r="Q72" i="1"/>
  <c r="Q93" i="4"/>
  <c r="R72" i="1"/>
  <c r="R93" i="4"/>
  <c r="T72" i="1"/>
  <c r="T93" i="4" s="1"/>
  <c r="K114" i="4" s="1"/>
  <c r="C73" i="1"/>
  <c r="D73" i="1"/>
  <c r="D94" i="4" s="1"/>
  <c r="F73" i="1"/>
  <c r="F94" i="4" s="1"/>
  <c r="G73" i="1"/>
  <c r="G94" i="4" s="1"/>
  <c r="H73" i="1"/>
  <c r="H94" i="4" s="1"/>
  <c r="I73" i="1"/>
  <c r="I94" i="4" s="1"/>
  <c r="J73" i="1"/>
  <c r="J94" i="4"/>
  <c r="L94" i="4"/>
  <c r="M73" i="1"/>
  <c r="M94" i="4"/>
  <c r="N73" i="1"/>
  <c r="N94" i="4"/>
  <c r="O73" i="1"/>
  <c r="O94" i="4" s="1"/>
  <c r="Q73" i="1"/>
  <c r="Q94" i="4"/>
  <c r="R73" i="1"/>
  <c r="R94" i="4" s="1"/>
  <c r="T73" i="1"/>
  <c r="T94" i="4" s="1"/>
  <c r="K115" i="4" s="1"/>
  <c r="C74" i="1"/>
  <c r="C95" i="4"/>
  <c r="D74" i="1"/>
  <c r="D95" i="4" s="1"/>
  <c r="E74" i="1"/>
  <c r="E95" i="4"/>
  <c r="G74" i="1"/>
  <c r="G95" i="4" s="1"/>
  <c r="H74" i="1"/>
  <c r="H95" i="4" s="1"/>
  <c r="J74" i="1"/>
  <c r="J95" i="4" s="1"/>
  <c r="K74" i="1"/>
  <c r="K95" i="4"/>
  <c r="L74" i="1"/>
  <c r="L95" i="4"/>
  <c r="N74" i="1"/>
  <c r="N95" i="4"/>
  <c r="O74" i="1"/>
  <c r="O95" i="4" s="1"/>
  <c r="P74" i="1"/>
  <c r="P95" i="4" s="1"/>
  <c r="Q95" i="4"/>
  <c r="S74" i="1"/>
  <c r="S95" i="4" s="1"/>
  <c r="T74" i="1"/>
  <c r="T95" i="4"/>
  <c r="K116" i="4" s="1"/>
  <c r="C75" i="1"/>
  <c r="C96" i="4"/>
  <c r="D75" i="1"/>
  <c r="D96" i="4"/>
  <c r="E75" i="1"/>
  <c r="E96" i="4" s="1"/>
  <c r="F75" i="1"/>
  <c r="F96" i="4" s="1"/>
  <c r="G75" i="1"/>
  <c r="G96" i="4"/>
  <c r="H75" i="1"/>
  <c r="I75" i="1"/>
  <c r="I96" i="4"/>
  <c r="K75" i="1"/>
  <c r="K96" i="4"/>
  <c r="L75" i="1"/>
  <c r="L96" i="4"/>
  <c r="M75" i="1"/>
  <c r="M96" i="4"/>
  <c r="N75" i="1"/>
  <c r="N96" i="4" s="1"/>
  <c r="P75" i="1"/>
  <c r="P96" i="4" s="1"/>
  <c r="Q75" i="1"/>
  <c r="S75" i="1"/>
  <c r="S96" i="4" s="1"/>
  <c r="T75" i="1"/>
  <c r="T96" i="4"/>
  <c r="K117" i="4" s="1"/>
  <c r="C76" i="1"/>
  <c r="C97" i="4" s="1"/>
  <c r="D97" i="4"/>
  <c r="E76" i="1"/>
  <c r="E97" i="4" s="1"/>
  <c r="F76" i="1"/>
  <c r="F97" i="4"/>
  <c r="G76" i="1"/>
  <c r="G97" i="4"/>
  <c r="I76" i="1"/>
  <c r="I97" i="4"/>
  <c r="J76" i="1"/>
  <c r="J97" i="4" s="1"/>
  <c r="K76" i="1"/>
  <c r="K97" i="4" s="1"/>
  <c r="L97" i="4"/>
  <c r="N76" i="1"/>
  <c r="O76" i="1"/>
  <c r="O97" i="4"/>
  <c r="P97" i="4"/>
  <c r="Q76" i="1"/>
  <c r="Q97" i="4" s="1"/>
  <c r="R76" i="1"/>
  <c r="R97" i="4"/>
  <c r="S76" i="1"/>
  <c r="S97" i="4" s="1"/>
  <c r="T97" i="4"/>
  <c r="K118" i="4"/>
  <c r="C77" i="1"/>
  <c r="D77" i="1"/>
  <c r="D98" i="4"/>
  <c r="E77" i="1"/>
  <c r="G77" i="1"/>
  <c r="G98" i="4"/>
  <c r="H77" i="1"/>
  <c r="H98" i="4"/>
  <c r="I77" i="1"/>
  <c r="J77" i="1"/>
  <c r="J98" i="4" s="1"/>
  <c r="K77" i="1"/>
  <c r="K98" i="4" s="1"/>
  <c r="L77" i="1"/>
  <c r="L98" i="4" s="1"/>
  <c r="M77" i="1"/>
  <c r="O77" i="1"/>
  <c r="O98" i="4"/>
  <c r="P77" i="1"/>
  <c r="P98" i="4" s="1"/>
  <c r="Q77" i="1"/>
  <c r="R77" i="1"/>
  <c r="R98" i="4"/>
  <c r="T77" i="1"/>
  <c r="T98" i="4" s="1"/>
  <c r="K119" i="4" s="1"/>
  <c r="C78" i="1"/>
  <c r="E78" i="1"/>
  <c r="E99" i="4"/>
  <c r="F78" i="1"/>
  <c r="F99" i="4"/>
  <c r="G99" i="4"/>
  <c r="H78" i="1"/>
  <c r="H99" i="4"/>
  <c r="J78" i="1"/>
  <c r="J99" i="4" s="1"/>
  <c r="K78" i="1"/>
  <c r="K99" i="4"/>
  <c r="M78" i="1"/>
  <c r="M99" i="4" s="1"/>
  <c r="N78" i="1"/>
  <c r="N99" i="4"/>
  <c r="O99" i="4"/>
  <c r="P78" i="1"/>
  <c r="P99" i="4"/>
  <c r="Q78" i="1"/>
  <c r="Q99" i="4" s="1"/>
  <c r="R78" i="1"/>
  <c r="R99" i="4"/>
  <c r="S78" i="1"/>
  <c r="S99" i="4"/>
  <c r="K120" i="4"/>
  <c r="C79" i="1"/>
  <c r="C100" i="4" s="1"/>
  <c r="D79" i="1"/>
  <c r="D100" i="4"/>
  <c r="E79" i="1"/>
  <c r="E100" i="4" s="1"/>
  <c r="F79" i="1"/>
  <c r="F100" i="4"/>
  <c r="H79" i="1"/>
  <c r="H100" i="4"/>
  <c r="I79" i="1"/>
  <c r="K79" i="1"/>
  <c r="K100" i="4" s="1"/>
  <c r="L79" i="1"/>
  <c r="L100" i="4" s="1"/>
  <c r="M79" i="1"/>
  <c r="M100" i="4" s="1"/>
  <c r="N79" i="1"/>
  <c r="N100" i="4"/>
  <c r="P79" i="1"/>
  <c r="P100" i="4" s="1"/>
  <c r="Q79" i="1"/>
  <c r="S79" i="1"/>
  <c r="S100" i="4" s="1"/>
  <c r="T79" i="1"/>
  <c r="T100" i="4"/>
  <c r="K121" i="4"/>
  <c r="C80" i="1"/>
  <c r="C101" i="4"/>
  <c r="D80" i="1"/>
  <c r="D101" i="4" s="1"/>
  <c r="E101" i="4"/>
  <c r="F80" i="1"/>
  <c r="F101" i="4"/>
  <c r="G80" i="1"/>
  <c r="H80" i="1"/>
  <c r="H101" i="4" s="1"/>
  <c r="I80" i="1"/>
  <c r="I101" i="4"/>
  <c r="J80" i="1"/>
  <c r="J101" i="4"/>
  <c r="K80" i="1"/>
  <c r="K101" i="4"/>
  <c r="L80" i="1"/>
  <c r="L101" i="4" s="1"/>
  <c r="M101" i="4"/>
  <c r="N80" i="1"/>
  <c r="N101" i="4" s="1"/>
  <c r="O80" i="1"/>
  <c r="O101" i="4"/>
  <c r="Q80" i="1"/>
  <c r="Q101" i="4"/>
  <c r="R80" i="1"/>
  <c r="R101" i="4" s="1"/>
  <c r="S80" i="1"/>
  <c r="S101" i="4"/>
  <c r="T80" i="1"/>
  <c r="T101" i="4" s="1"/>
  <c r="K122" i="4" s="1"/>
  <c r="C81" i="1"/>
  <c r="C102" i="4"/>
  <c r="D81" i="1"/>
  <c r="D102" i="4" s="1"/>
  <c r="E81" i="1"/>
  <c r="E102" i="4"/>
  <c r="G81" i="1"/>
  <c r="G102" i="4"/>
  <c r="H81" i="1"/>
  <c r="H102" i="4" s="1"/>
  <c r="I81" i="1"/>
  <c r="I102" i="4"/>
  <c r="J81" i="1"/>
  <c r="J102" i="4" s="1"/>
  <c r="K81" i="1"/>
  <c r="K102" i="4" s="1"/>
  <c r="L81" i="1"/>
  <c r="M81" i="1"/>
  <c r="M102" i="4"/>
  <c r="O81" i="1"/>
  <c r="O102" i="4"/>
  <c r="P81" i="1"/>
  <c r="P102" i="4" s="1"/>
  <c r="Q81" i="1"/>
  <c r="Q102" i="4"/>
  <c r="R81" i="1"/>
  <c r="R102" i="4" s="1"/>
  <c r="S81" i="1"/>
  <c r="S102" i="4"/>
  <c r="T81" i="1"/>
  <c r="C82" i="1"/>
  <c r="C103" i="4" s="1"/>
  <c r="D103" i="4"/>
  <c r="E82" i="1"/>
  <c r="E103" i="4" s="1"/>
  <c r="F82" i="1"/>
  <c r="F103" i="4"/>
  <c r="G82" i="1"/>
  <c r="G103" i="4" s="1"/>
  <c r="H82" i="1"/>
  <c r="H103" i="4"/>
  <c r="I82" i="1"/>
  <c r="I103" i="4"/>
  <c r="J82" i="1"/>
  <c r="K82" i="1"/>
  <c r="K103" i="4" s="1"/>
  <c r="M82" i="1"/>
  <c r="M103" i="4" s="1"/>
  <c r="N82" i="1"/>
  <c r="N103" i="4"/>
  <c r="O82" i="1"/>
  <c r="O103" i="4" s="1"/>
  <c r="P82" i="1"/>
  <c r="P103" i="4"/>
  <c r="Q82" i="1"/>
  <c r="Q103" i="4"/>
  <c r="R82" i="1"/>
  <c r="R103" i="4"/>
  <c r="S82" i="1"/>
  <c r="S103" i="4" s="1"/>
  <c r="T103" i="4"/>
  <c r="K124" i="4" s="1"/>
  <c r="C83" i="1"/>
  <c r="C104" i="4" s="1"/>
  <c r="D83" i="1"/>
  <c r="D104" i="4"/>
  <c r="E83" i="1"/>
  <c r="E104" i="4" s="1"/>
  <c r="F83" i="1"/>
  <c r="F104" i="4"/>
  <c r="G83" i="1"/>
  <c r="H83" i="1"/>
  <c r="H104" i="4"/>
  <c r="I83" i="1"/>
  <c r="I104" i="4" s="1"/>
  <c r="K83" i="1"/>
  <c r="K104" i="4" s="1"/>
  <c r="L83" i="1"/>
  <c r="L104" i="4"/>
  <c r="M83" i="1"/>
  <c r="M104" i="4" s="1"/>
  <c r="N83" i="1"/>
  <c r="N104" i="4"/>
  <c r="O83" i="1"/>
  <c r="P83" i="1"/>
  <c r="P104" i="4"/>
  <c r="Q83" i="1"/>
  <c r="S83" i="1"/>
  <c r="S104" i="4" s="1"/>
  <c r="T83" i="1"/>
  <c r="T104" i="4"/>
  <c r="K125" i="4" s="1"/>
  <c r="C84" i="1"/>
  <c r="C105" i="4"/>
  <c r="D84" i="1"/>
  <c r="D105" i="4" s="1"/>
  <c r="F84" i="1"/>
  <c r="F105" i="4" s="1"/>
  <c r="G84" i="1"/>
  <c r="G105" i="4"/>
  <c r="I84" i="1"/>
  <c r="I105" i="4"/>
  <c r="J84" i="1"/>
  <c r="J105" i="4" s="1"/>
  <c r="K84" i="1"/>
  <c r="K105" i="4"/>
  <c r="L84" i="1"/>
  <c r="L105" i="4"/>
  <c r="N84" i="1"/>
  <c r="N105" i="4" s="1"/>
  <c r="O84" i="1"/>
  <c r="O105" i="4"/>
  <c r="Q84" i="1"/>
  <c r="Q105" i="4"/>
  <c r="R84" i="1"/>
  <c r="R105" i="4" s="1"/>
  <c r="S84" i="1"/>
  <c r="S105" i="4"/>
  <c r="T84" i="1"/>
  <c r="T105" i="4" s="1"/>
  <c r="K126" i="4" s="1"/>
  <c r="C106" i="4"/>
  <c r="D85" i="1"/>
  <c r="D106" i="4" s="1"/>
  <c r="E85" i="1"/>
  <c r="E106" i="4"/>
  <c r="G106" i="4"/>
  <c r="H85" i="1"/>
  <c r="H106" i="4" s="1"/>
  <c r="I85" i="1"/>
  <c r="I106" i="4" s="1"/>
  <c r="J85" i="1"/>
  <c r="J106" i="4" s="1"/>
  <c r="K106" i="4"/>
  <c r="L85" i="1"/>
  <c r="L106" i="4" s="1"/>
  <c r="M85" i="1"/>
  <c r="M106" i="4"/>
  <c r="N85" i="1"/>
  <c r="N106" i="4" s="1"/>
  <c r="O106" i="4"/>
  <c r="P85" i="1"/>
  <c r="P106" i="4" s="1"/>
  <c r="Q85" i="1"/>
  <c r="Q106" i="4"/>
  <c r="R85" i="1"/>
  <c r="R106" i="4" s="1"/>
  <c r="S106" i="4"/>
  <c r="T85" i="1"/>
  <c r="K127" i="4"/>
  <c r="C86" i="1"/>
  <c r="C107" i="4" s="1"/>
  <c r="D86" i="1"/>
  <c r="D107" i="4"/>
  <c r="E86" i="1"/>
  <c r="E107" i="4" s="1"/>
  <c r="F86" i="1"/>
  <c r="F107" i="4"/>
  <c r="H86" i="1"/>
  <c r="H107" i="4"/>
  <c r="I86" i="1"/>
  <c r="I107" i="4" s="1"/>
  <c r="J107" i="4"/>
  <c r="K86" i="1"/>
  <c r="K107" i="4"/>
  <c r="L86" i="1"/>
  <c r="L107" i="4"/>
  <c r="M86" i="1"/>
  <c r="M107" i="4"/>
  <c r="N86" i="1"/>
  <c r="N107" i="4"/>
  <c r="O86" i="1"/>
  <c r="O107" i="4"/>
  <c r="Q86" i="1"/>
  <c r="Q107" i="4"/>
  <c r="R86" i="1"/>
  <c r="R107" i="4"/>
  <c r="S86" i="1"/>
  <c r="S107" i="4"/>
  <c r="T86" i="1"/>
  <c r="T107" i="4"/>
  <c r="K128" i="4"/>
  <c r="A51" i="12"/>
  <c r="D72" i="12"/>
  <c r="U62" i="7"/>
  <c r="A17" i="7"/>
  <c r="T9" i="7"/>
  <c r="T72" i="7"/>
  <c r="U17" i="10"/>
  <c r="U21" i="10"/>
  <c r="U23" i="10"/>
  <c r="A8" i="10"/>
  <c r="A12" i="10"/>
  <c r="A17" i="10"/>
  <c r="A60" i="10"/>
  <c r="A20" i="10"/>
  <c r="A21" i="10"/>
  <c r="A64" i="10"/>
  <c r="O70" i="12"/>
  <c r="M70" i="12"/>
  <c r="U58" i="7"/>
  <c r="U8" i="10"/>
  <c r="T9" i="10"/>
  <c r="P73" i="10"/>
  <c r="Q75" i="10"/>
  <c r="M75" i="10"/>
  <c r="T13" i="10"/>
  <c r="U13" i="10"/>
  <c r="U15" i="10"/>
  <c r="P79" i="10"/>
  <c r="S81" i="10"/>
  <c r="O81" i="10"/>
  <c r="S82" i="10"/>
  <c r="Q82" i="10"/>
  <c r="O82" i="10"/>
  <c r="M82" i="10"/>
  <c r="M83" i="10"/>
  <c r="A6" i="10"/>
  <c r="A10" i="10"/>
  <c r="A18" i="10"/>
  <c r="A22" i="10"/>
  <c r="S73" i="12"/>
  <c r="Q73" i="12"/>
  <c r="O73" i="12"/>
  <c r="M73" i="12"/>
  <c r="U17" i="12"/>
  <c r="R81" i="12"/>
  <c r="N81" i="12"/>
  <c r="U19" i="12"/>
  <c r="R82" i="12"/>
  <c r="S83" i="12"/>
  <c r="R83" i="12"/>
  <c r="O83" i="12"/>
  <c r="N83" i="12"/>
  <c r="U21" i="12"/>
  <c r="R84" i="12"/>
  <c r="P84" i="12"/>
  <c r="N84" i="12"/>
  <c r="S85" i="12"/>
  <c r="R85" i="12"/>
  <c r="O85" i="12"/>
  <c r="N85" i="12"/>
  <c r="S86" i="12"/>
  <c r="Q86" i="12"/>
  <c r="O86" i="12"/>
  <c r="M86" i="12"/>
  <c r="A6" i="12"/>
  <c r="D69" i="12"/>
  <c r="A50" i="12"/>
  <c r="A10" i="12"/>
  <c r="H73" i="12"/>
  <c r="G74" i="12"/>
  <c r="H75" i="12"/>
  <c r="F75" i="12"/>
  <c r="A55" i="12"/>
  <c r="H77" i="12"/>
  <c r="F77" i="12"/>
  <c r="A63" i="12"/>
  <c r="T12" i="6"/>
  <c r="T75" i="6"/>
  <c r="T10" i="6"/>
  <c r="T73" i="6" s="1"/>
  <c r="T8" i="6"/>
  <c r="T71" i="6"/>
  <c r="A63" i="16"/>
  <c r="A51" i="16"/>
  <c r="A7" i="16"/>
  <c r="A6" i="16"/>
  <c r="G4" i="16"/>
  <c r="E4" i="16"/>
  <c r="A11" i="16"/>
  <c r="A9" i="16"/>
  <c r="A13" i="19"/>
  <c r="U13" i="19"/>
  <c r="A15" i="19"/>
  <c r="Q72" i="20"/>
  <c r="Q93" i="20" s="1"/>
  <c r="S72" i="20"/>
  <c r="S93" i="20"/>
  <c r="C74" i="20"/>
  <c r="C95" i="20" s="1"/>
  <c r="E74" i="20"/>
  <c r="E95" i="20"/>
  <c r="E117" i="20"/>
  <c r="N116" i="20" s="1"/>
  <c r="G74" i="20"/>
  <c r="G95" i="20" s="1"/>
  <c r="G117" i="20" s="1"/>
  <c r="P116" i="20" s="1"/>
  <c r="I74" i="20"/>
  <c r="I95" i="20"/>
  <c r="I117" i="20" s="1"/>
  <c r="R116" i="20" s="1"/>
  <c r="M74" i="20"/>
  <c r="M95" i="20"/>
  <c r="O74" i="20"/>
  <c r="O95" i="20" s="1"/>
  <c r="Q74" i="20"/>
  <c r="Q95" i="20"/>
  <c r="S74" i="20"/>
  <c r="S95" i="20" s="1"/>
  <c r="C76" i="20"/>
  <c r="C97" i="20" s="1"/>
  <c r="E76" i="20"/>
  <c r="E97" i="20" s="1"/>
  <c r="G76" i="20"/>
  <c r="G97" i="20"/>
  <c r="I76" i="20"/>
  <c r="I97" i="20" s="1"/>
  <c r="M76" i="20"/>
  <c r="M97" i="20"/>
  <c r="O76" i="20"/>
  <c r="O97" i="20" s="1"/>
  <c r="C78" i="20"/>
  <c r="C99" i="20"/>
  <c r="E78" i="20"/>
  <c r="E99" i="20" s="1"/>
  <c r="E120" i="20" s="1"/>
  <c r="G78" i="20"/>
  <c r="I78" i="20"/>
  <c r="I99" i="20" s="1"/>
  <c r="I120" i="20" s="1"/>
  <c r="M78" i="20"/>
  <c r="O78" i="20"/>
  <c r="Q78" i="20"/>
  <c r="S78" i="20"/>
  <c r="C80" i="20"/>
  <c r="E80" i="20"/>
  <c r="G80" i="20"/>
  <c r="I80" i="20"/>
  <c r="M80" i="20"/>
  <c r="O80" i="20"/>
  <c r="O101" i="20"/>
  <c r="Q80" i="20"/>
  <c r="Q101" i="20"/>
  <c r="S80" i="20"/>
  <c r="S101" i="20"/>
  <c r="T11" i="21"/>
  <c r="T74" i="21" s="1"/>
  <c r="A11" i="21"/>
  <c r="U11" i="21"/>
  <c r="T13" i="21"/>
  <c r="A13" i="21"/>
  <c r="U13" i="21"/>
  <c r="T15" i="21"/>
  <c r="A15" i="21"/>
  <c r="U15" i="21"/>
  <c r="T17" i="21"/>
  <c r="A17" i="21"/>
  <c r="U17" i="21"/>
  <c r="T19" i="21"/>
  <c r="T82" i="21" s="1"/>
  <c r="A19" i="21"/>
  <c r="U19" i="21"/>
  <c r="T21" i="21"/>
  <c r="A21" i="21"/>
  <c r="U21" i="21"/>
  <c r="T22" i="21"/>
  <c r="U22" i="21"/>
  <c r="U23" i="21"/>
  <c r="F69" i="21"/>
  <c r="H69" i="21"/>
  <c r="J69" i="21"/>
  <c r="J90" i="21"/>
  <c r="L69" i="21"/>
  <c r="N69" i="21"/>
  <c r="P69" i="21"/>
  <c r="R69" i="21"/>
  <c r="F70" i="21"/>
  <c r="F91" i="21" s="1"/>
  <c r="F113" i="21" s="1"/>
  <c r="O112" i="21" s="1"/>
  <c r="H70" i="21"/>
  <c r="J70" i="21"/>
  <c r="L70" i="21"/>
  <c r="N70" i="21"/>
  <c r="P70" i="21"/>
  <c r="R70" i="21"/>
  <c r="J71" i="21"/>
  <c r="L71" i="21"/>
  <c r="L92" i="21" s="1"/>
  <c r="N71" i="21"/>
  <c r="P71" i="21"/>
  <c r="R71" i="21"/>
  <c r="R73" i="21"/>
  <c r="F74" i="21"/>
  <c r="H74" i="21"/>
  <c r="J74" i="21"/>
  <c r="J95" i="21"/>
  <c r="L74" i="21"/>
  <c r="N74" i="21"/>
  <c r="P74" i="21"/>
  <c r="P95" i="21" s="1"/>
  <c r="R74" i="21"/>
  <c r="Q70" i="12"/>
  <c r="C72" i="12"/>
  <c r="C93" i="21" s="1"/>
  <c r="R72" i="12"/>
  <c r="N72" i="12"/>
  <c r="N93" i="12" s="1"/>
  <c r="L72" i="12"/>
  <c r="C75" i="12"/>
  <c r="S76" i="12"/>
  <c r="Q76" i="12"/>
  <c r="O76" i="12"/>
  <c r="M76" i="12"/>
  <c r="T14" i="12"/>
  <c r="S79" i="12"/>
  <c r="Q79" i="12"/>
  <c r="O79" i="12"/>
  <c r="M79" i="12"/>
  <c r="K79" i="12"/>
  <c r="C81" i="12"/>
  <c r="T18" i="12"/>
  <c r="C83" i="12"/>
  <c r="T20" i="12"/>
  <c r="T83" i="12" s="1"/>
  <c r="T22" i="12"/>
  <c r="C86" i="12"/>
  <c r="J86" i="12"/>
  <c r="R86" i="12"/>
  <c r="P86" i="12"/>
  <c r="N86" i="12"/>
  <c r="L86" i="12"/>
  <c r="A9" i="12"/>
  <c r="J114" i="12" s="1"/>
  <c r="I73" i="12"/>
  <c r="A11" i="12"/>
  <c r="F74" i="12"/>
  <c r="A13" i="12"/>
  <c r="I77" i="12"/>
  <c r="G77" i="12"/>
  <c r="E77" i="12"/>
  <c r="A60" i="12"/>
  <c r="U11" i="6"/>
  <c r="U9" i="6"/>
  <c r="U7" i="6"/>
  <c r="A65" i="16"/>
  <c r="A57" i="16"/>
  <c r="U11" i="16"/>
  <c r="U9" i="16"/>
  <c r="U7" i="16"/>
  <c r="T6" i="16"/>
  <c r="T69" i="16"/>
  <c r="H4" i="16"/>
  <c r="F4" i="16"/>
  <c r="N84" i="18"/>
  <c r="P84" i="18"/>
  <c r="R84" i="18"/>
  <c r="D86" i="18"/>
  <c r="D107" i="18" s="1"/>
  <c r="F86" i="18"/>
  <c r="F107" i="18"/>
  <c r="F128" i="18"/>
  <c r="O121" i="18" s="1"/>
  <c r="H86" i="18"/>
  <c r="H107" i="18"/>
  <c r="H128" i="18" s="1"/>
  <c r="Q121" i="18" s="1"/>
  <c r="J86" i="18"/>
  <c r="J107" i="18"/>
  <c r="L86" i="18"/>
  <c r="L107" i="18" s="1"/>
  <c r="N86" i="18"/>
  <c r="N107" i="18"/>
  <c r="P86" i="18"/>
  <c r="P107" i="18" s="1"/>
  <c r="R86" i="18"/>
  <c r="R107" i="18"/>
  <c r="T86" i="18"/>
  <c r="T107" i="18" s="1"/>
  <c r="L128" i="18"/>
  <c r="A22" i="19"/>
  <c r="U22" i="19"/>
  <c r="T6" i="21"/>
  <c r="A6" i="21"/>
  <c r="U6" i="21"/>
  <c r="U69" i="21" s="1"/>
  <c r="T8" i="21"/>
  <c r="A8" i="21"/>
  <c r="U8" i="21"/>
  <c r="U71" i="21" s="1"/>
  <c r="C69" i="21"/>
  <c r="E69" i="21"/>
  <c r="G69" i="21"/>
  <c r="I69" i="21"/>
  <c r="M69" i="21"/>
  <c r="O69" i="21"/>
  <c r="Q69" i="21"/>
  <c r="S69" i="21"/>
  <c r="C70" i="21"/>
  <c r="C91" i="21" s="1"/>
  <c r="E70" i="21"/>
  <c r="G70" i="21"/>
  <c r="I70" i="21"/>
  <c r="M70" i="21"/>
  <c r="M91" i="21" s="1"/>
  <c r="O70" i="21"/>
  <c r="O91" i="21"/>
  <c r="Q70" i="21"/>
  <c r="Q91" i="21" s="1"/>
  <c r="S70" i="21"/>
  <c r="C71" i="21"/>
  <c r="M71" i="21"/>
  <c r="O71" i="21"/>
  <c r="O92" i="21"/>
  <c r="Q71" i="21"/>
  <c r="S71" i="21"/>
  <c r="C72" i="21"/>
  <c r="S73" i="21"/>
  <c r="S94" i="21"/>
  <c r="C74" i="21"/>
  <c r="E74" i="21"/>
  <c r="G74" i="21"/>
  <c r="I74" i="21"/>
  <c r="M74" i="21"/>
  <c r="M95" i="21"/>
  <c r="O74" i="21"/>
  <c r="Q74" i="21"/>
  <c r="S74" i="21"/>
  <c r="C75" i="21"/>
  <c r="C96" i="21" s="1"/>
  <c r="E75" i="21"/>
  <c r="G75" i="21"/>
  <c r="I75" i="21"/>
  <c r="M75" i="21"/>
  <c r="O75" i="21"/>
  <c r="O96" i="21" s="1"/>
  <c r="Q75" i="21"/>
  <c r="S75" i="21"/>
  <c r="C76" i="21"/>
  <c r="C97" i="21"/>
  <c r="E76" i="21"/>
  <c r="E97" i="21"/>
  <c r="G76" i="21"/>
  <c r="I76" i="21"/>
  <c r="I97" i="21" s="1"/>
  <c r="M76" i="21"/>
  <c r="M97" i="21" s="1"/>
  <c r="O76" i="21"/>
  <c r="Q76" i="21"/>
  <c r="Q97" i="21"/>
  <c r="S76" i="21"/>
  <c r="C77" i="21"/>
  <c r="E77" i="21"/>
  <c r="G77" i="21"/>
  <c r="I77" i="21"/>
  <c r="M77" i="21"/>
  <c r="O77" i="21"/>
  <c r="C78" i="21"/>
  <c r="E78" i="21"/>
  <c r="S79" i="21"/>
  <c r="C80" i="21"/>
  <c r="C101" i="21" s="1"/>
  <c r="E80" i="21"/>
  <c r="G80" i="21"/>
  <c r="F75" i="21"/>
  <c r="H75" i="21"/>
  <c r="J75" i="21"/>
  <c r="J96" i="21"/>
  <c r="L75" i="21"/>
  <c r="N75" i="21"/>
  <c r="P75" i="21"/>
  <c r="R75" i="21"/>
  <c r="F76" i="21"/>
  <c r="F97" i="21"/>
  <c r="H76" i="21"/>
  <c r="J76" i="21"/>
  <c r="J97" i="21"/>
  <c r="L76" i="21"/>
  <c r="L97" i="21" s="1"/>
  <c r="N76" i="21"/>
  <c r="P76" i="21"/>
  <c r="R76" i="21"/>
  <c r="F77" i="21"/>
  <c r="H77" i="21"/>
  <c r="J77" i="21"/>
  <c r="J98" i="21"/>
  <c r="L77" i="21"/>
  <c r="N77" i="21"/>
  <c r="F78" i="21"/>
  <c r="F80" i="21"/>
  <c r="D69" i="21"/>
  <c r="D90" i="21" s="1"/>
  <c r="A48" i="21"/>
  <c r="D70" i="21"/>
  <c r="D91" i="21"/>
  <c r="A49" i="21"/>
  <c r="D71" i="21"/>
  <c r="A50" i="21"/>
  <c r="F71" i="21"/>
  <c r="H71" i="21"/>
  <c r="D74" i="21"/>
  <c r="A53" i="21"/>
  <c r="D75" i="21"/>
  <c r="A54" i="21"/>
  <c r="D76" i="21"/>
  <c r="D97" i="21" s="1"/>
  <c r="A55" i="21"/>
  <c r="D77" i="21"/>
  <c r="A56" i="21"/>
  <c r="D78" i="21"/>
  <c r="D99" i="21"/>
  <c r="D80" i="21"/>
  <c r="A59" i="21"/>
  <c r="T69" i="21"/>
  <c r="T71" i="21"/>
  <c r="T73" i="21"/>
  <c r="T76" i="21"/>
  <c r="K69" i="21"/>
  <c r="U48" i="21"/>
  <c r="K70" i="21"/>
  <c r="U49" i="21"/>
  <c r="E71" i="21"/>
  <c r="G71" i="21"/>
  <c r="I71" i="21"/>
  <c r="K71" i="21"/>
  <c r="U50" i="21"/>
  <c r="K74" i="21"/>
  <c r="K95" i="21"/>
  <c r="U53" i="21"/>
  <c r="U74" i="21"/>
  <c r="K75" i="21"/>
  <c r="U54" i="21"/>
  <c r="K76" i="21"/>
  <c r="U55" i="21"/>
  <c r="K77" i="21"/>
  <c r="K98" i="21" s="1"/>
  <c r="A60" i="21"/>
  <c r="D81" i="21"/>
  <c r="D82" i="21"/>
  <c r="A61" i="21"/>
  <c r="A62" i="21"/>
  <c r="D83" i="21"/>
  <c r="D104" i="21" s="1"/>
  <c r="D84" i="21"/>
  <c r="D105" i="21"/>
  <c r="A63" i="21"/>
  <c r="A64" i="21"/>
  <c r="D85" i="21"/>
  <c r="D106" i="21"/>
  <c r="H80" i="21"/>
  <c r="J80" i="21"/>
  <c r="J101" i="21" s="1"/>
  <c r="L80" i="21"/>
  <c r="N80" i="21"/>
  <c r="P80" i="21"/>
  <c r="R80" i="21"/>
  <c r="T80" i="21"/>
  <c r="T101" i="21" s="1"/>
  <c r="L122" i="21" s="1"/>
  <c r="T118" i="21" s="1"/>
  <c r="F81" i="21"/>
  <c r="H81" i="21"/>
  <c r="J81" i="21"/>
  <c r="J102" i="21"/>
  <c r="L81" i="21"/>
  <c r="N81" i="21"/>
  <c r="N102" i="21" s="1"/>
  <c r="P81" i="21"/>
  <c r="R81" i="21"/>
  <c r="R102" i="21" s="1"/>
  <c r="T81" i="21"/>
  <c r="F82" i="21"/>
  <c r="H82" i="21"/>
  <c r="J82" i="21"/>
  <c r="J103" i="21" s="1"/>
  <c r="L82" i="21"/>
  <c r="N82" i="21"/>
  <c r="P82" i="21"/>
  <c r="R82" i="21"/>
  <c r="R103" i="21" s="1"/>
  <c r="F83" i="21"/>
  <c r="H83" i="21"/>
  <c r="J83" i="21"/>
  <c r="J104" i="21"/>
  <c r="L83" i="21"/>
  <c r="L104" i="21"/>
  <c r="N83" i="21"/>
  <c r="N104" i="21" s="1"/>
  <c r="P83" i="21"/>
  <c r="P104" i="21" s="1"/>
  <c r="R83" i="21"/>
  <c r="R104" i="21" s="1"/>
  <c r="F84" i="21"/>
  <c r="H84" i="21"/>
  <c r="J84" i="21"/>
  <c r="J105" i="21" s="1"/>
  <c r="L84" i="21"/>
  <c r="N84" i="21"/>
  <c r="N105" i="21"/>
  <c r="P84" i="21"/>
  <c r="P105" i="21"/>
  <c r="R84" i="21"/>
  <c r="R105" i="21"/>
  <c r="T84" i="21"/>
  <c r="F85" i="21"/>
  <c r="H85" i="21"/>
  <c r="J85" i="21"/>
  <c r="J106" i="21" s="1"/>
  <c r="L85" i="21"/>
  <c r="L106" i="21"/>
  <c r="N85" i="21"/>
  <c r="N106" i="21" s="1"/>
  <c r="P85" i="21"/>
  <c r="R85" i="21"/>
  <c r="R106" i="21"/>
  <c r="T85" i="21"/>
  <c r="K80" i="21"/>
  <c r="U59" i="21"/>
  <c r="U80" i="21" s="1"/>
  <c r="K81" i="21"/>
  <c r="U60" i="21"/>
  <c r="K83" i="21"/>
  <c r="U62" i="21"/>
  <c r="K84" i="21"/>
  <c r="U63" i="21"/>
  <c r="U84" i="21" s="1"/>
  <c r="K85" i="21"/>
  <c r="U64" i="21"/>
  <c r="U85" i="21" s="1"/>
  <c r="I80" i="21"/>
  <c r="M80" i="21"/>
  <c r="O80" i="21"/>
  <c r="Q80" i="21"/>
  <c r="S80" i="21"/>
  <c r="C81" i="21"/>
  <c r="C102" i="21" s="1"/>
  <c r="E81" i="21"/>
  <c r="G81" i="21"/>
  <c r="I81" i="21"/>
  <c r="M81" i="21"/>
  <c r="O81" i="21"/>
  <c r="O102" i="21"/>
  <c r="Q81" i="21"/>
  <c r="Q102" i="21" s="1"/>
  <c r="S81" i="21"/>
  <c r="C82" i="21"/>
  <c r="E82" i="21"/>
  <c r="G82" i="21"/>
  <c r="I82" i="21"/>
  <c r="M82" i="21"/>
  <c r="O82" i="21"/>
  <c r="Q82" i="21"/>
  <c r="S82" i="21"/>
  <c r="C83" i="21"/>
  <c r="C104" i="21" s="1"/>
  <c r="E83" i="21"/>
  <c r="G83" i="21"/>
  <c r="I83" i="21"/>
  <c r="M83" i="21"/>
  <c r="O83" i="21"/>
  <c r="O104" i="21"/>
  <c r="Q83" i="21"/>
  <c r="S83" i="21"/>
  <c r="S104" i="21"/>
  <c r="C84" i="21"/>
  <c r="C105" i="21" s="1"/>
  <c r="E84" i="21"/>
  <c r="G84" i="21"/>
  <c r="I84" i="21"/>
  <c r="M84" i="21"/>
  <c r="O84" i="21"/>
  <c r="Q84" i="21"/>
  <c r="S84" i="21"/>
  <c r="C85" i="21"/>
  <c r="C106" i="21" s="1"/>
  <c r="E85" i="21"/>
  <c r="G85" i="21"/>
  <c r="I85" i="21"/>
  <c r="M85" i="21"/>
  <c r="O85" i="21"/>
  <c r="O106" i="21"/>
  <c r="Q85" i="21"/>
  <c r="S85" i="21"/>
  <c r="S106" i="21" s="1"/>
  <c r="E86" i="21"/>
  <c r="U59" i="7"/>
  <c r="U55" i="7"/>
  <c r="A18" i="7"/>
  <c r="T10" i="7"/>
  <c r="T6" i="7"/>
  <c r="T69" i="7"/>
  <c r="U65" i="7"/>
  <c r="T8" i="7"/>
  <c r="T71" i="7"/>
  <c r="A6" i="7"/>
  <c r="A8" i="20"/>
  <c r="E4" i="20"/>
  <c r="C73" i="20"/>
  <c r="C94" i="20" s="1"/>
  <c r="E73" i="20"/>
  <c r="E94" i="20"/>
  <c r="E116" i="20"/>
  <c r="N115" i="20" s="1"/>
  <c r="G73" i="20"/>
  <c r="G94" i="20"/>
  <c r="G116" i="20"/>
  <c r="P115" i="20" s="1"/>
  <c r="I73" i="20"/>
  <c r="I94" i="20"/>
  <c r="I116" i="20"/>
  <c r="R115" i="20" s="1"/>
  <c r="M73" i="20"/>
  <c r="M94" i="20"/>
  <c r="O73" i="20"/>
  <c r="O94" i="20" s="1"/>
  <c r="Q73" i="20"/>
  <c r="Q94" i="20"/>
  <c r="S73" i="20"/>
  <c r="S94" i="20" s="1"/>
  <c r="C75" i="20"/>
  <c r="C96" i="20"/>
  <c r="E75" i="20"/>
  <c r="E96" i="20" s="1"/>
  <c r="E118" i="20" s="1"/>
  <c r="N117" i="20" s="1"/>
  <c r="G75" i="20"/>
  <c r="G96" i="20" s="1"/>
  <c r="G118" i="20" s="1"/>
  <c r="P117" i="20" s="1"/>
  <c r="I75" i="20"/>
  <c r="I96" i="20" s="1"/>
  <c r="I118" i="20" s="1"/>
  <c r="R117" i="20" s="1"/>
  <c r="M75" i="20"/>
  <c r="M96" i="20" s="1"/>
  <c r="O75" i="20"/>
  <c r="O96" i="20"/>
  <c r="Q75" i="20"/>
  <c r="Q96" i="20" s="1"/>
  <c r="S75" i="20"/>
  <c r="S96" i="20"/>
  <c r="E77" i="20"/>
  <c r="I77" i="20"/>
  <c r="M77" i="20"/>
  <c r="M98" i="20"/>
  <c r="O77" i="20"/>
  <c r="O98" i="20" s="1"/>
  <c r="Q77" i="20"/>
  <c r="Q98" i="20"/>
  <c r="S77" i="20"/>
  <c r="S98" i="20" s="1"/>
  <c r="C79" i="20"/>
  <c r="C100" i="20"/>
  <c r="E79" i="20"/>
  <c r="E100" i="20" s="1"/>
  <c r="E121" i="20" s="1"/>
  <c r="G79" i="20"/>
  <c r="I79" i="20"/>
  <c r="I100" i="20" s="1"/>
  <c r="I121" i="20" s="1"/>
  <c r="M79" i="20"/>
  <c r="M100" i="20"/>
  <c r="O79" i="20"/>
  <c r="O100" i="20" s="1"/>
  <c r="Q79" i="20"/>
  <c r="Q100" i="20"/>
  <c r="S79" i="20"/>
  <c r="S100" i="20"/>
  <c r="T7" i="20"/>
  <c r="A7" i="20"/>
  <c r="U7" i="20"/>
  <c r="T9" i="20"/>
  <c r="A9" i="20"/>
  <c r="U9" i="20"/>
  <c r="T11" i="20"/>
  <c r="A11" i="20"/>
  <c r="U11" i="20"/>
  <c r="U74" i="20" s="1"/>
  <c r="T13" i="20"/>
  <c r="A13" i="20"/>
  <c r="U13" i="20"/>
  <c r="T15" i="20"/>
  <c r="T78" i="20" s="1"/>
  <c r="A15" i="20"/>
  <c r="U15" i="20"/>
  <c r="T17" i="20"/>
  <c r="A17" i="20"/>
  <c r="U17" i="20"/>
  <c r="U80" i="20" s="1"/>
  <c r="T19" i="20"/>
  <c r="A19" i="20"/>
  <c r="U19" i="20"/>
  <c r="T21" i="20"/>
  <c r="A21" i="20"/>
  <c r="U21" i="20"/>
  <c r="T22" i="20"/>
  <c r="T85" i="20" s="1"/>
  <c r="U22" i="20"/>
  <c r="U23" i="20"/>
  <c r="R72" i="20"/>
  <c r="R93" i="20"/>
  <c r="F73" i="20"/>
  <c r="F94" i="20" s="1"/>
  <c r="F116" i="20" s="1"/>
  <c r="O115" i="20" s="1"/>
  <c r="H73" i="20"/>
  <c r="H94" i="20" s="1"/>
  <c r="H116" i="20" s="1"/>
  <c r="Q115" i="20" s="1"/>
  <c r="J73" i="20"/>
  <c r="J94" i="20"/>
  <c r="L73" i="20"/>
  <c r="N73" i="20"/>
  <c r="N94" i="20" s="1"/>
  <c r="P73" i="20"/>
  <c r="P94" i="20"/>
  <c r="R73" i="20"/>
  <c r="R94" i="20" s="1"/>
  <c r="F74" i="20"/>
  <c r="F95" i="20" s="1"/>
  <c r="F117" i="20" s="1"/>
  <c r="O116" i="20" s="1"/>
  <c r="H74" i="20"/>
  <c r="H95" i="20"/>
  <c r="H117" i="20"/>
  <c r="Q116" i="20"/>
  <c r="J74" i="20"/>
  <c r="J95" i="20" s="1"/>
  <c r="L74" i="20"/>
  <c r="L95" i="20" s="1"/>
  <c r="N74" i="20"/>
  <c r="N95" i="20"/>
  <c r="P74" i="20"/>
  <c r="P95" i="20"/>
  <c r="R74" i="20"/>
  <c r="R95" i="20" s="1"/>
  <c r="F75" i="20"/>
  <c r="F96" i="20" s="1"/>
  <c r="F118" i="20" s="1"/>
  <c r="O117" i="20" s="1"/>
  <c r="H75" i="20"/>
  <c r="H96" i="20" s="1"/>
  <c r="H118" i="20" s="1"/>
  <c r="Q117" i="20" s="1"/>
  <c r="J75" i="20"/>
  <c r="J96" i="20" s="1"/>
  <c r="L75" i="20"/>
  <c r="L96" i="20"/>
  <c r="N75" i="20"/>
  <c r="N96" i="20" s="1"/>
  <c r="P75" i="20"/>
  <c r="P96" i="20" s="1"/>
  <c r="R75" i="20"/>
  <c r="R96" i="20" s="1"/>
  <c r="F76" i="20"/>
  <c r="F97" i="20"/>
  <c r="H76" i="20"/>
  <c r="H97" i="20"/>
  <c r="J76" i="20"/>
  <c r="J97" i="20" s="1"/>
  <c r="L76" i="20"/>
  <c r="L97" i="20" s="1"/>
  <c r="N76" i="20"/>
  <c r="N97" i="20"/>
  <c r="P76" i="20"/>
  <c r="P97" i="20" s="1"/>
  <c r="F77" i="20"/>
  <c r="F98" i="20" s="1"/>
  <c r="F119" i="20" s="1"/>
  <c r="J77" i="20"/>
  <c r="J98" i="20" s="1"/>
  <c r="L77" i="20"/>
  <c r="L98" i="20"/>
  <c r="N77" i="20"/>
  <c r="N98" i="20" s="1"/>
  <c r="P77" i="20"/>
  <c r="R77" i="20"/>
  <c r="R98" i="20" s="1"/>
  <c r="F78" i="20"/>
  <c r="F99" i="20"/>
  <c r="F120" i="20"/>
  <c r="H78" i="20"/>
  <c r="H99" i="20" s="1"/>
  <c r="H120" i="20" s="1"/>
  <c r="J78" i="20"/>
  <c r="J99" i="20" s="1"/>
  <c r="L78" i="20"/>
  <c r="L99" i="20"/>
  <c r="N78" i="20"/>
  <c r="N99" i="20" s="1"/>
  <c r="P78" i="20"/>
  <c r="P99" i="20"/>
  <c r="R78" i="20"/>
  <c r="R99" i="20" s="1"/>
  <c r="F79" i="20"/>
  <c r="H79" i="20"/>
  <c r="H100" i="20" s="1"/>
  <c r="H121" i="20" s="1"/>
  <c r="J79" i="20"/>
  <c r="J100" i="20" s="1"/>
  <c r="L79" i="20"/>
  <c r="L100" i="20"/>
  <c r="N79" i="20"/>
  <c r="P79" i="20"/>
  <c r="P100" i="20"/>
  <c r="R79" i="20"/>
  <c r="R100" i="20" s="1"/>
  <c r="F80" i="20"/>
  <c r="F101" i="20"/>
  <c r="F122" i="20" s="1"/>
  <c r="O118" i="20" s="1"/>
  <c r="H80" i="20"/>
  <c r="H101" i="20"/>
  <c r="H122" i="20" s="1"/>
  <c r="Q118" i="20" s="1"/>
  <c r="J80" i="20"/>
  <c r="J101" i="20"/>
  <c r="L80" i="20"/>
  <c r="L101" i="20" s="1"/>
  <c r="N80" i="20"/>
  <c r="N101" i="20"/>
  <c r="P80" i="20"/>
  <c r="P101" i="20" s="1"/>
  <c r="R80" i="20"/>
  <c r="R101" i="20"/>
  <c r="K73" i="20"/>
  <c r="K94" i="20" s="1"/>
  <c r="U52" i="20"/>
  <c r="K74" i="20"/>
  <c r="U53" i="20"/>
  <c r="K75" i="20"/>
  <c r="K96" i="20" s="1"/>
  <c r="U54" i="20"/>
  <c r="U75" i="20" s="1"/>
  <c r="K76" i="20"/>
  <c r="K97" i="20" s="1"/>
  <c r="U55" i="20"/>
  <c r="U76" i="20"/>
  <c r="K77" i="20"/>
  <c r="K98" i="20"/>
  <c r="U56" i="20"/>
  <c r="K78" i="20"/>
  <c r="U57" i="20"/>
  <c r="U78" i="20" s="1"/>
  <c r="K79" i="20"/>
  <c r="K100" i="20"/>
  <c r="U58" i="20"/>
  <c r="K80" i="20"/>
  <c r="U59" i="20"/>
  <c r="D73" i="20"/>
  <c r="D94" i="20" s="1"/>
  <c r="A52" i="20"/>
  <c r="D74" i="20"/>
  <c r="D95" i="20"/>
  <c r="A53" i="20"/>
  <c r="D75" i="20"/>
  <c r="D96" i="20"/>
  <c r="A54" i="20"/>
  <c r="D76" i="20"/>
  <c r="D97" i="20"/>
  <c r="A55" i="20"/>
  <c r="A56" i="20"/>
  <c r="D78" i="20"/>
  <c r="D99" i="20" s="1"/>
  <c r="A57" i="20"/>
  <c r="D79" i="20"/>
  <c r="D100" i="20" s="1"/>
  <c r="A58" i="20"/>
  <c r="D80" i="20"/>
  <c r="D101" i="20" s="1"/>
  <c r="A59" i="20"/>
  <c r="T72" i="20"/>
  <c r="T74" i="20"/>
  <c r="T80" i="20"/>
  <c r="D82" i="20"/>
  <c r="D103" i="20" s="1"/>
  <c r="A61" i="20"/>
  <c r="D83" i="20"/>
  <c r="D104" i="20"/>
  <c r="A62" i="20"/>
  <c r="D84" i="20"/>
  <c r="D105" i="20"/>
  <c r="A63" i="20"/>
  <c r="D85" i="20"/>
  <c r="A64" i="20"/>
  <c r="D86" i="20"/>
  <c r="D107" i="20"/>
  <c r="A65" i="20"/>
  <c r="D81" i="20"/>
  <c r="F81" i="20"/>
  <c r="F102" i="20"/>
  <c r="F123" i="20" s="1"/>
  <c r="H81" i="20"/>
  <c r="H102" i="20"/>
  <c r="H123" i="20" s="1"/>
  <c r="J81" i="20"/>
  <c r="L81" i="20"/>
  <c r="N81" i="20"/>
  <c r="N102" i="20" s="1"/>
  <c r="P81" i="20"/>
  <c r="P102" i="20" s="1"/>
  <c r="R81" i="20"/>
  <c r="R102" i="20"/>
  <c r="F82" i="20"/>
  <c r="F103" i="20" s="1"/>
  <c r="F124" i="20" s="1"/>
  <c r="O119" i="20" s="1"/>
  <c r="H82" i="20"/>
  <c r="H103" i="20" s="1"/>
  <c r="H124" i="20" s="1"/>
  <c r="Q119" i="20" s="1"/>
  <c r="J82" i="20"/>
  <c r="J103" i="20" s="1"/>
  <c r="L82" i="20"/>
  <c r="L103" i="20" s="1"/>
  <c r="N82" i="20"/>
  <c r="N103" i="20" s="1"/>
  <c r="P82" i="20"/>
  <c r="P103" i="20"/>
  <c r="R82" i="20"/>
  <c r="R103" i="20"/>
  <c r="T82" i="20"/>
  <c r="F83" i="20"/>
  <c r="F104" i="20"/>
  <c r="F125" i="20" s="1"/>
  <c r="O120" i="20" s="1"/>
  <c r="H83" i="20"/>
  <c r="H104" i="20"/>
  <c r="H125" i="20" s="1"/>
  <c r="Q120" i="20" s="1"/>
  <c r="J83" i="20"/>
  <c r="L83" i="20"/>
  <c r="L104" i="20" s="1"/>
  <c r="N83" i="20"/>
  <c r="N104" i="20"/>
  <c r="P83" i="20"/>
  <c r="P104" i="20" s="1"/>
  <c r="R83" i="20"/>
  <c r="T83" i="20"/>
  <c r="F84" i="20"/>
  <c r="H84" i="20"/>
  <c r="H105" i="20"/>
  <c r="H126" i="20"/>
  <c r="J84" i="20"/>
  <c r="L84" i="20"/>
  <c r="N84" i="20"/>
  <c r="N105" i="20" s="1"/>
  <c r="P84" i="20"/>
  <c r="P105" i="20"/>
  <c r="R84" i="20"/>
  <c r="T84" i="20"/>
  <c r="F85" i="20"/>
  <c r="F106" i="20" s="1"/>
  <c r="F127" i="20"/>
  <c r="H85" i="20"/>
  <c r="J85" i="20"/>
  <c r="J106" i="20" s="1"/>
  <c r="L85" i="20"/>
  <c r="L106" i="20" s="1"/>
  <c r="N85" i="20"/>
  <c r="N106" i="20" s="1"/>
  <c r="P85" i="20"/>
  <c r="R85" i="20"/>
  <c r="R106" i="20"/>
  <c r="F86" i="20"/>
  <c r="F107" i="20" s="1"/>
  <c r="F128" i="20" s="1"/>
  <c r="O121" i="20" s="1"/>
  <c r="H86" i="20"/>
  <c r="H107" i="20"/>
  <c r="H128" i="20"/>
  <c r="Q121" i="20" s="1"/>
  <c r="J86" i="20"/>
  <c r="J107" i="20" s="1"/>
  <c r="L86" i="20"/>
  <c r="L107" i="20" s="1"/>
  <c r="N86" i="20"/>
  <c r="N107" i="20"/>
  <c r="P86" i="20"/>
  <c r="P107" i="20"/>
  <c r="R86" i="20"/>
  <c r="R107" i="20" s="1"/>
  <c r="T86" i="20"/>
  <c r="T107" i="20" s="1"/>
  <c r="L128" i="20" s="1"/>
  <c r="U60" i="20"/>
  <c r="K81" i="20"/>
  <c r="K102" i="20"/>
  <c r="K82" i="20"/>
  <c r="U61" i="20"/>
  <c r="U82" i="20" s="1"/>
  <c r="U62" i="20"/>
  <c r="K83" i="20"/>
  <c r="K104" i="20" s="1"/>
  <c r="K84" i="20"/>
  <c r="K105" i="20" s="1"/>
  <c r="U64" i="20"/>
  <c r="U85" i="20" s="1"/>
  <c r="K85" i="20"/>
  <c r="K106" i="20"/>
  <c r="K86" i="20"/>
  <c r="K107" i="20"/>
  <c r="U65" i="20"/>
  <c r="U86" i="20" s="1"/>
  <c r="U107" i="20" s="1"/>
  <c r="K128" i="20" s="1"/>
  <c r="T121" i="20" s="1"/>
  <c r="C81" i="20"/>
  <c r="C102" i="20"/>
  <c r="E81" i="20"/>
  <c r="E102" i="20" s="1"/>
  <c r="G81" i="20"/>
  <c r="I81" i="20"/>
  <c r="I102" i="20" s="1"/>
  <c r="I123" i="20" s="1"/>
  <c r="M81" i="20"/>
  <c r="M102" i="20"/>
  <c r="O81" i="20"/>
  <c r="O102" i="20" s="1"/>
  <c r="Q81" i="20"/>
  <c r="Q102" i="20"/>
  <c r="S81" i="20"/>
  <c r="S102" i="20" s="1"/>
  <c r="C82" i="20"/>
  <c r="E82" i="20"/>
  <c r="G82" i="20"/>
  <c r="I82" i="20"/>
  <c r="M82" i="20"/>
  <c r="O82" i="20"/>
  <c r="Q82" i="20"/>
  <c r="S82" i="20"/>
  <c r="C83" i="20"/>
  <c r="E83" i="20"/>
  <c r="G83" i="20"/>
  <c r="I83" i="20"/>
  <c r="M83" i="20"/>
  <c r="M104" i="20"/>
  <c r="O83" i="20"/>
  <c r="O104" i="20" s="1"/>
  <c r="Q83" i="20"/>
  <c r="Q104" i="20"/>
  <c r="S83" i="20"/>
  <c r="S104" i="20" s="1"/>
  <c r="C84" i="20"/>
  <c r="E84" i="20"/>
  <c r="G84" i="20"/>
  <c r="G105" i="20" s="1"/>
  <c r="G126" i="20" s="1"/>
  <c r="I84" i="20"/>
  <c r="M84" i="20"/>
  <c r="M105" i="20" s="1"/>
  <c r="O84" i="20"/>
  <c r="O105" i="20"/>
  <c r="Q84" i="20"/>
  <c r="S84" i="20"/>
  <c r="S105" i="20"/>
  <c r="C85" i="20"/>
  <c r="C106" i="20" s="1"/>
  <c r="E85" i="20"/>
  <c r="E106" i="20"/>
  <c r="E127" i="20" s="1"/>
  <c r="G85" i="20"/>
  <c r="I85" i="20"/>
  <c r="I106" i="20"/>
  <c r="I127" i="20"/>
  <c r="M85" i="20"/>
  <c r="M106" i="20" s="1"/>
  <c r="O85" i="20"/>
  <c r="O106" i="20" s="1"/>
  <c r="Q85" i="20"/>
  <c r="Q106" i="20"/>
  <c r="S85" i="20"/>
  <c r="S106" i="20" s="1"/>
  <c r="C86" i="20"/>
  <c r="E86" i="20"/>
  <c r="G86" i="20"/>
  <c r="G107" i="20" s="1"/>
  <c r="G128" i="20" s="1"/>
  <c r="P121" i="20" s="1"/>
  <c r="I86" i="20"/>
  <c r="M86" i="20"/>
  <c r="O86" i="20"/>
  <c r="O107" i="20" s="1"/>
  <c r="Q86" i="20"/>
  <c r="S86" i="20"/>
  <c r="S107" i="20" s="1"/>
  <c r="A60" i="20"/>
  <c r="U54" i="10"/>
  <c r="K75" i="10"/>
  <c r="U58" i="10"/>
  <c r="K79" i="10"/>
  <c r="A64" i="7"/>
  <c r="A62" i="7"/>
  <c r="A60" i="7"/>
  <c r="A58" i="7"/>
  <c r="U11" i="7"/>
  <c r="U9" i="7"/>
  <c r="U7" i="7"/>
  <c r="I4" i="7"/>
  <c r="G4" i="7"/>
  <c r="E4" i="7"/>
  <c r="R71" i="10"/>
  <c r="P71" i="10"/>
  <c r="N71" i="10"/>
  <c r="L71" i="10"/>
  <c r="S72" i="10"/>
  <c r="Q72" i="10"/>
  <c r="Q93" i="10" s="1"/>
  <c r="O72" i="10"/>
  <c r="M72" i="10"/>
  <c r="U10" i="10"/>
  <c r="S74" i="10"/>
  <c r="Q74" i="10"/>
  <c r="O74" i="10"/>
  <c r="M74" i="10"/>
  <c r="U12" i="10"/>
  <c r="U75" i="10" s="1"/>
  <c r="T76" i="10"/>
  <c r="S76" i="10"/>
  <c r="Q76" i="10"/>
  <c r="O76" i="10"/>
  <c r="M76" i="10"/>
  <c r="U14" i="10"/>
  <c r="T15" i="10"/>
  <c r="T78" i="10"/>
  <c r="S78" i="10"/>
  <c r="Q78" i="10"/>
  <c r="O78" i="10"/>
  <c r="M78" i="10"/>
  <c r="S80" i="10"/>
  <c r="Q80" i="10"/>
  <c r="O80" i="10"/>
  <c r="M80" i="10"/>
  <c r="C81" i="10"/>
  <c r="U62" i="10"/>
  <c r="A53" i="10"/>
  <c r="A63" i="7"/>
  <c r="A59" i="7"/>
  <c r="A55" i="7"/>
  <c r="A53" i="7"/>
  <c r="J116" i="7" s="1"/>
  <c r="S115" i="7" s="1"/>
  <c r="U10" i="7"/>
  <c r="U8" i="7"/>
  <c r="U8" i="6"/>
  <c r="U71" i="6"/>
  <c r="U6" i="7"/>
  <c r="H4" i="7"/>
  <c r="F4" i="7"/>
  <c r="D4" i="7"/>
  <c r="U7" i="10"/>
  <c r="T8" i="10"/>
  <c r="T71" i="10" s="1"/>
  <c r="S71" i="10"/>
  <c r="Q71" i="10"/>
  <c r="O71" i="10"/>
  <c r="M71" i="10"/>
  <c r="R72" i="10"/>
  <c r="P72" i="10"/>
  <c r="J74" i="10"/>
  <c r="J95" i="10" s="1"/>
  <c r="R74" i="10"/>
  <c r="P74" i="10"/>
  <c r="N74" i="10"/>
  <c r="L74" i="10"/>
  <c r="T75" i="10"/>
  <c r="R76" i="10"/>
  <c r="P76" i="10"/>
  <c r="N76" i="10"/>
  <c r="N97" i="10" s="1"/>
  <c r="L76" i="10"/>
  <c r="R78" i="10"/>
  <c r="P78" i="10"/>
  <c r="N78" i="10"/>
  <c r="L78" i="10"/>
  <c r="U16" i="10"/>
  <c r="R80" i="10"/>
  <c r="R101" i="10" s="1"/>
  <c r="P80" i="10"/>
  <c r="U18" i="10"/>
  <c r="A51" i="10"/>
  <c r="U58" i="12"/>
  <c r="R79" i="12"/>
  <c r="U65" i="12"/>
  <c r="K86" i="12"/>
  <c r="K107" i="12" s="1"/>
  <c r="A56" i="12"/>
  <c r="D77" i="12"/>
  <c r="J82" i="10"/>
  <c r="R82" i="10"/>
  <c r="P82" i="10"/>
  <c r="N82" i="10"/>
  <c r="L82" i="10"/>
  <c r="T21" i="10"/>
  <c r="T84" i="10" s="1"/>
  <c r="S84" i="10"/>
  <c r="Q84" i="10"/>
  <c r="O84" i="10"/>
  <c r="M84" i="10"/>
  <c r="U22" i="10"/>
  <c r="S86" i="10"/>
  <c r="O86" i="10"/>
  <c r="H73" i="10"/>
  <c r="F73" i="10"/>
  <c r="H75" i="10"/>
  <c r="F75" i="10"/>
  <c r="H77" i="10"/>
  <c r="H79" i="10"/>
  <c r="F79" i="10"/>
  <c r="T7" i="12"/>
  <c r="T70" i="12" s="1"/>
  <c r="T11" i="12"/>
  <c r="T74" i="12" s="1"/>
  <c r="T95" i="12" s="1"/>
  <c r="L116" i="12" s="1"/>
  <c r="U20" i="10"/>
  <c r="U64" i="10"/>
  <c r="U85" i="10"/>
  <c r="A7" i="10"/>
  <c r="A9" i="10"/>
  <c r="I73" i="10"/>
  <c r="G73" i="10"/>
  <c r="E73" i="10"/>
  <c r="A11" i="10"/>
  <c r="I75" i="10"/>
  <c r="G75" i="10"/>
  <c r="E75" i="10"/>
  <c r="A13" i="10"/>
  <c r="I77" i="10"/>
  <c r="G77" i="10"/>
  <c r="A15" i="10"/>
  <c r="I79" i="10"/>
  <c r="G79" i="10"/>
  <c r="I83" i="10"/>
  <c r="A65" i="10"/>
  <c r="U6" i="12"/>
  <c r="R70" i="12"/>
  <c r="R91" i="12" s="1"/>
  <c r="P70" i="12"/>
  <c r="L70" i="12"/>
  <c r="U49" i="12"/>
  <c r="U9" i="12"/>
  <c r="R74" i="12"/>
  <c r="N74" i="12"/>
  <c r="U53" i="12"/>
  <c r="U12" i="12"/>
  <c r="T77" i="12"/>
  <c r="U56" i="12"/>
  <c r="T81" i="12"/>
  <c r="U60" i="12"/>
  <c r="U62" i="12"/>
  <c r="T85" i="12"/>
  <c r="U64" i="12"/>
  <c r="H79" i="12"/>
  <c r="I80" i="12"/>
  <c r="G80" i="12"/>
  <c r="E80" i="12"/>
  <c r="I82" i="12"/>
  <c r="G82" i="12"/>
  <c r="E82" i="12"/>
  <c r="A65" i="12"/>
  <c r="T11" i="6"/>
  <c r="T74" i="6" s="1"/>
  <c r="T9" i="6"/>
  <c r="T72" i="6"/>
  <c r="T7" i="6"/>
  <c r="T70" i="6" s="1"/>
  <c r="U62" i="16"/>
  <c r="U58" i="16"/>
  <c r="E46" i="16"/>
  <c r="U23" i="16"/>
  <c r="A23" i="16"/>
  <c r="A22" i="16"/>
  <c r="A21" i="16"/>
  <c r="A20" i="16"/>
  <c r="D46" i="16"/>
  <c r="T6" i="12"/>
  <c r="T69" i="12"/>
  <c r="S69" i="12"/>
  <c r="Q69" i="12"/>
  <c r="O69" i="12"/>
  <c r="M69" i="12"/>
  <c r="U7" i="12"/>
  <c r="J71" i="12"/>
  <c r="R71" i="12"/>
  <c r="P71" i="12"/>
  <c r="N71" i="12"/>
  <c r="L71" i="12"/>
  <c r="T9" i="12"/>
  <c r="T72" i="12"/>
  <c r="S72" i="12"/>
  <c r="Q72" i="12"/>
  <c r="O72" i="12"/>
  <c r="M72" i="12"/>
  <c r="M93" i="12" s="1"/>
  <c r="R73" i="12"/>
  <c r="P73" i="12"/>
  <c r="N73" i="12"/>
  <c r="L73" i="12"/>
  <c r="U11" i="12"/>
  <c r="T12" i="12"/>
  <c r="T75" i="12"/>
  <c r="S75" i="12"/>
  <c r="Q75" i="12"/>
  <c r="O75" i="12"/>
  <c r="M75" i="12"/>
  <c r="U13" i="12"/>
  <c r="R76" i="12"/>
  <c r="P76" i="12"/>
  <c r="N76" i="12"/>
  <c r="L76" i="12"/>
  <c r="L97" i="12" s="1"/>
  <c r="U14" i="12"/>
  <c r="R78" i="12"/>
  <c r="P78" i="12"/>
  <c r="N78" i="12"/>
  <c r="L78" i="12"/>
  <c r="C80" i="12"/>
  <c r="T17" i="12"/>
  <c r="T80" i="12" s="1"/>
  <c r="S80" i="12"/>
  <c r="Q80" i="12"/>
  <c r="Q101" i="21" s="1"/>
  <c r="O80" i="12"/>
  <c r="M80" i="12"/>
  <c r="U18" i="12"/>
  <c r="T19" i="12"/>
  <c r="T82" i="12" s="1"/>
  <c r="S82" i="12"/>
  <c r="Q82" i="12"/>
  <c r="O82" i="12"/>
  <c r="O103" i="12" s="1"/>
  <c r="M82" i="12"/>
  <c r="K83" i="12"/>
  <c r="U20" i="12"/>
  <c r="T21" i="12"/>
  <c r="T84" i="12" s="1"/>
  <c r="S84" i="12"/>
  <c r="Q84" i="12"/>
  <c r="O84" i="12"/>
  <c r="O105" i="12" s="1"/>
  <c r="M84" i="12"/>
  <c r="K85" i="12"/>
  <c r="U22" i="12"/>
  <c r="A7" i="12"/>
  <c r="I75" i="12"/>
  <c r="G75" i="12"/>
  <c r="E75" i="12"/>
  <c r="A15" i="12"/>
  <c r="I79" i="12"/>
  <c r="G79" i="12"/>
  <c r="H80" i="12"/>
  <c r="F80" i="12"/>
  <c r="H82" i="12"/>
  <c r="F82" i="12"/>
  <c r="T13" i="6"/>
  <c r="T76" i="6"/>
  <c r="U10" i="6"/>
  <c r="U6" i="6"/>
  <c r="U65" i="16"/>
  <c r="U86" i="16" s="1"/>
  <c r="U107" i="16" s="1"/>
  <c r="K128" i="16"/>
  <c r="T121" i="16" s="1"/>
  <c r="U63" i="16"/>
  <c r="U59" i="16"/>
  <c r="U55" i="16"/>
  <c r="G46" i="16"/>
  <c r="A56" i="16"/>
  <c r="A54" i="16"/>
  <c r="A52" i="16"/>
  <c r="H46" i="16"/>
  <c r="U48" i="16"/>
  <c r="A19" i="16"/>
  <c r="A18" i="16"/>
  <c r="A17" i="16"/>
  <c r="A16" i="16"/>
  <c r="A15" i="16"/>
  <c r="A14" i="16"/>
  <c r="A13" i="16"/>
  <c r="T11" i="16"/>
  <c r="T9" i="16"/>
  <c r="T72" i="16" s="1"/>
  <c r="J71" i="18"/>
  <c r="J92" i="18" s="1"/>
  <c r="L71" i="18"/>
  <c r="N71" i="18"/>
  <c r="N92" i="18"/>
  <c r="R71" i="18"/>
  <c r="R92" i="18" s="1"/>
  <c r="D72" i="18"/>
  <c r="D93" i="18"/>
  <c r="F72" i="18"/>
  <c r="F93" i="18"/>
  <c r="F115" i="18"/>
  <c r="O114" i="18" s="1"/>
  <c r="H72" i="18"/>
  <c r="H93" i="18" s="1"/>
  <c r="H115" i="18" s="1"/>
  <c r="Q114" i="18" s="1"/>
  <c r="J72" i="18"/>
  <c r="J93" i="18"/>
  <c r="L72" i="18"/>
  <c r="L93" i="18" s="1"/>
  <c r="N72" i="18"/>
  <c r="N93" i="18" s="1"/>
  <c r="R72" i="18"/>
  <c r="R93" i="18" s="1"/>
  <c r="D73" i="18"/>
  <c r="D94" i="18"/>
  <c r="H73" i="18"/>
  <c r="H94" i="18" s="1"/>
  <c r="H116" i="18" s="1"/>
  <c r="Q115" i="18" s="1"/>
  <c r="J73" i="18"/>
  <c r="J94" i="18" s="1"/>
  <c r="L73" i="18"/>
  <c r="P73" i="18"/>
  <c r="P94" i="18"/>
  <c r="R73" i="18"/>
  <c r="R94" i="18"/>
  <c r="D74" i="18"/>
  <c r="D95" i="18" s="1"/>
  <c r="F74" i="18"/>
  <c r="F95" i="18"/>
  <c r="F117" i="18" s="1"/>
  <c r="O116" i="18" s="1"/>
  <c r="H74" i="18"/>
  <c r="H95" i="18"/>
  <c r="H117" i="18" s="1"/>
  <c r="Q116" i="18" s="1"/>
  <c r="J74" i="18"/>
  <c r="J95" i="18" s="1"/>
  <c r="L74" i="18"/>
  <c r="L95" i="18"/>
  <c r="N74" i="18"/>
  <c r="N95" i="18"/>
  <c r="P74" i="18"/>
  <c r="P95" i="18" s="1"/>
  <c r="R74" i="18"/>
  <c r="R95" i="18" s="1"/>
  <c r="F75" i="18"/>
  <c r="F96" i="18"/>
  <c r="F118" i="18" s="1"/>
  <c r="O117" i="18" s="1"/>
  <c r="H75" i="18"/>
  <c r="H96" i="18" s="1"/>
  <c r="H118" i="18" s="1"/>
  <c r="Q117" i="18" s="1"/>
  <c r="J75" i="18"/>
  <c r="J96" i="18" s="1"/>
  <c r="N75" i="18"/>
  <c r="N96" i="18" s="1"/>
  <c r="P75" i="18"/>
  <c r="P96" i="18"/>
  <c r="R75" i="18"/>
  <c r="R96" i="18"/>
  <c r="D76" i="18"/>
  <c r="D97" i="18" s="1"/>
  <c r="F76" i="18"/>
  <c r="F97" i="18" s="1"/>
  <c r="H76" i="18"/>
  <c r="H97" i="18"/>
  <c r="J76" i="18"/>
  <c r="J97" i="18" s="1"/>
  <c r="L76" i="18"/>
  <c r="L97" i="18" s="1"/>
  <c r="N76" i="18"/>
  <c r="N97" i="18"/>
  <c r="P76" i="18"/>
  <c r="P97" i="18"/>
  <c r="R76" i="18"/>
  <c r="R97" i="18" s="1"/>
  <c r="D77" i="18"/>
  <c r="D98" i="18" s="1"/>
  <c r="F77" i="18"/>
  <c r="F98" i="18"/>
  <c r="F119" i="18" s="1"/>
  <c r="H77" i="18"/>
  <c r="H98" i="18" s="1"/>
  <c r="H119" i="18" s="1"/>
  <c r="L77" i="18"/>
  <c r="L98" i="18" s="1"/>
  <c r="N77" i="18"/>
  <c r="N98" i="18"/>
  <c r="P77" i="18"/>
  <c r="D78" i="18"/>
  <c r="D99" i="18" s="1"/>
  <c r="F78" i="18"/>
  <c r="F99" i="18"/>
  <c r="F120" i="18" s="1"/>
  <c r="H78" i="18"/>
  <c r="H99" i="18" s="1"/>
  <c r="H120" i="18" s="1"/>
  <c r="J78" i="18"/>
  <c r="J99" i="18" s="1"/>
  <c r="L78" i="18"/>
  <c r="L99" i="18"/>
  <c r="N78" i="18"/>
  <c r="N99" i="18" s="1"/>
  <c r="P78" i="18"/>
  <c r="P99" i="18" s="1"/>
  <c r="R78" i="18"/>
  <c r="R99" i="18"/>
  <c r="D79" i="18"/>
  <c r="D100" i="18"/>
  <c r="F79" i="18"/>
  <c r="J79" i="18"/>
  <c r="J100" i="18"/>
  <c r="L79" i="18"/>
  <c r="L100" i="18" s="1"/>
  <c r="N79" i="18"/>
  <c r="R79" i="18"/>
  <c r="R100" i="18"/>
  <c r="D80" i="18"/>
  <c r="D101" i="18" s="1"/>
  <c r="F80" i="18"/>
  <c r="F101" i="18" s="1"/>
  <c r="F122" i="18" s="1"/>
  <c r="O118" i="18" s="1"/>
  <c r="H80" i="18"/>
  <c r="H101" i="18"/>
  <c r="H122" i="18"/>
  <c r="Q118" i="18"/>
  <c r="J80" i="18"/>
  <c r="J101" i="18" s="1"/>
  <c r="L80" i="18"/>
  <c r="L101" i="18" s="1"/>
  <c r="N80" i="18"/>
  <c r="N101" i="18"/>
  <c r="P80" i="18"/>
  <c r="P101" i="18"/>
  <c r="R80" i="18"/>
  <c r="R101" i="18" s="1"/>
  <c r="D81" i="18"/>
  <c r="H81" i="18"/>
  <c r="H102" i="18" s="1"/>
  <c r="H123" i="18" s="1"/>
  <c r="J81" i="18"/>
  <c r="J102" i="18"/>
  <c r="L81" i="18"/>
  <c r="P81" i="18"/>
  <c r="P102" i="18" s="1"/>
  <c r="R81" i="18"/>
  <c r="R102" i="18" s="1"/>
  <c r="D82" i="18"/>
  <c r="D103" i="18"/>
  <c r="F82" i="18"/>
  <c r="F103" i="18" s="1"/>
  <c r="F124" i="18" s="1"/>
  <c r="O119" i="18" s="1"/>
  <c r="H82" i="18"/>
  <c r="H103" i="18"/>
  <c r="H124" i="18" s="1"/>
  <c r="Q119" i="18" s="1"/>
  <c r="J82" i="18"/>
  <c r="J103" i="18"/>
  <c r="L82" i="18"/>
  <c r="L103" i="18" s="1"/>
  <c r="N82" i="18"/>
  <c r="N103" i="18" s="1"/>
  <c r="P82" i="18"/>
  <c r="P103" i="18"/>
  <c r="R82" i="18"/>
  <c r="R103" i="18" s="1"/>
  <c r="F83" i="18"/>
  <c r="F104" i="18"/>
  <c r="F125" i="18" s="1"/>
  <c r="O120" i="18" s="1"/>
  <c r="H83" i="18"/>
  <c r="H104" i="18" s="1"/>
  <c r="H125" i="18" s="1"/>
  <c r="Q120" i="18" s="1"/>
  <c r="J83" i="18"/>
  <c r="N83" i="18"/>
  <c r="N104" i="18"/>
  <c r="P83" i="18"/>
  <c r="P104" i="18" s="1"/>
  <c r="R83" i="18"/>
  <c r="D84" i="18"/>
  <c r="D105" i="18"/>
  <c r="F84" i="18"/>
  <c r="F105" i="18"/>
  <c r="F126" i="18" s="1"/>
  <c r="H84" i="18"/>
  <c r="J84" i="18"/>
  <c r="J105" i="18" s="1"/>
  <c r="L84" i="18"/>
  <c r="L105" i="18"/>
  <c r="N105" i="18"/>
  <c r="P105" i="18"/>
  <c r="D85" i="18"/>
  <c r="F85" i="18"/>
  <c r="F106" i="18"/>
  <c r="F127" i="18" s="1"/>
  <c r="H85" i="18"/>
  <c r="L85" i="18"/>
  <c r="N85" i="18"/>
  <c r="P85" i="18"/>
  <c r="A17" i="19"/>
  <c r="A19" i="19"/>
  <c r="A21" i="19"/>
  <c r="A23" i="19"/>
  <c r="D79" i="19"/>
  <c r="H79" i="19"/>
  <c r="H100" i="19"/>
  <c r="H121" i="19" s="1"/>
  <c r="L79" i="19"/>
  <c r="L100" i="19"/>
  <c r="P79" i="19"/>
  <c r="P100" i="19" s="1"/>
  <c r="F81" i="19"/>
  <c r="J81" i="19"/>
  <c r="J102" i="19"/>
  <c r="N81" i="19"/>
  <c r="R81" i="19"/>
  <c r="D83" i="19"/>
  <c r="H83" i="19"/>
  <c r="H104" i="19" s="1"/>
  <c r="H125" i="19" s="1"/>
  <c r="Q120" i="19" s="1"/>
  <c r="L83" i="19"/>
  <c r="P83" i="19"/>
  <c r="F85" i="19"/>
  <c r="F106" i="19"/>
  <c r="F127" i="19" s="1"/>
  <c r="J85" i="19"/>
  <c r="N85" i="19"/>
  <c r="R85" i="19"/>
  <c r="T22" i="16"/>
  <c r="T21" i="16"/>
  <c r="T84" i="16" s="1"/>
  <c r="T20" i="16"/>
  <c r="T19" i="16"/>
  <c r="T82" i="16" s="1"/>
  <c r="T18" i="16"/>
  <c r="T17" i="16"/>
  <c r="T80" i="16" s="1"/>
  <c r="T16" i="16"/>
  <c r="T15" i="16"/>
  <c r="T78" i="16"/>
  <c r="T14" i="16"/>
  <c r="T13" i="16"/>
  <c r="T76" i="16"/>
  <c r="T12" i="16"/>
  <c r="T10" i="16"/>
  <c r="T73" i="16"/>
  <c r="T8" i="16"/>
  <c r="D4" i="16"/>
  <c r="T6" i="18"/>
  <c r="A6" i="18"/>
  <c r="U6" i="18"/>
  <c r="I4" i="18"/>
  <c r="A14" i="18"/>
  <c r="A22" i="18"/>
  <c r="D4" i="19"/>
  <c r="H4" i="19"/>
  <c r="A6" i="19"/>
  <c r="U6" i="19"/>
  <c r="A8" i="19"/>
  <c r="U8" i="19"/>
  <c r="A10" i="19"/>
  <c r="U10" i="19"/>
  <c r="A12" i="19"/>
  <c r="U12" i="19"/>
  <c r="U75" i="19" s="1"/>
  <c r="A14" i="19"/>
  <c r="U14" i="19"/>
  <c r="I69" i="19"/>
  <c r="M69" i="19"/>
  <c r="Q69" i="19"/>
  <c r="C70" i="19"/>
  <c r="E70" i="19"/>
  <c r="E91" i="19" s="1"/>
  <c r="E113" i="19" s="1"/>
  <c r="N112" i="19" s="1"/>
  <c r="G70" i="19"/>
  <c r="G91" i="19"/>
  <c r="G113" i="19" s="1"/>
  <c r="P112" i="19" s="1"/>
  <c r="I70" i="19"/>
  <c r="I91" i="19"/>
  <c r="I113" i="19"/>
  <c r="R112" i="19" s="1"/>
  <c r="K70" i="19"/>
  <c r="M70" i="19"/>
  <c r="O70" i="19"/>
  <c r="Q70" i="19"/>
  <c r="S70" i="19"/>
  <c r="M71" i="19"/>
  <c r="M92" i="19"/>
  <c r="Q71" i="19"/>
  <c r="Q92" i="19" s="1"/>
  <c r="C72" i="19"/>
  <c r="E72" i="19"/>
  <c r="G72" i="19"/>
  <c r="I72" i="19"/>
  <c r="K72" i="19"/>
  <c r="M72" i="19"/>
  <c r="M93" i="19"/>
  <c r="O72" i="19"/>
  <c r="Q72" i="19"/>
  <c r="S72" i="19"/>
  <c r="S93" i="19" s="1"/>
  <c r="E73" i="19"/>
  <c r="E94" i="19"/>
  <c r="E116" i="19" s="1"/>
  <c r="N115" i="19" s="1"/>
  <c r="I73" i="19"/>
  <c r="I94" i="19" s="1"/>
  <c r="I116" i="19" s="1"/>
  <c r="R115" i="19" s="1"/>
  <c r="M73" i="19"/>
  <c r="Q73" i="19"/>
  <c r="C74" i="19"/>
  <c r="C95" i="19" s="1"/>
  <c r="E74" i="19"/>
  <c r="E95" i="19" s="1"/>
  <c r="E117" i="19" s="1"/>
  <c r="N116" i="19" s="1"/>
  <c r="G74" i="19"/>
  <c r="G95" i="19" s="1"/>
  <c r="G117" i="19" s="1"/>
  <c r="P116" i="19"/>
  <c r="I74" i="19"/>
  <c r="I95" i="19" s="1"/>
  <c r="I117" i="19" s="1"/>
  <c r="R116" i="19" s="1"/>
  <c r="K74" i="19"/>
  <c r="M74" i="19"/>
  <c r="M95" i="19"/>
  <c r="O74" i="19"/>
  <c r="O95" i="19" s="1"/>
  <c r="Q74" i="19"/>
  <c r="Q95" i="19" s="1"/>
  <c r="S74" i="19"/>
  <c r="S95" i="19" s="1"/>
  <c r="E75" i="19"/>
  <c r="E96" i="19"/>
  <c r="E118" i="19"/>
  <c r="N117" i="19"/>
  <c r="I75" i="19"/>
  <c r="I96" i="19" s="1"/>
  <c r="I118" i="19" s="1"/>
  <c r="R117" i="19" s="1"/>
  <c r="M75" i="19"/>
  <c r="M96" i="19"/>
  <c r="Q75" i="19"/>
  <c r="Q96" i="19" s="1"/>
  <c r="C76" i="19"/>
  <c r="E76" i="19"/>
  <c r="G76" i="19"/>
  <c r="G97" i="19" s="1"/>
  <c r="I76" i="19"/>
  <c r="K76" i="19"/>
  <c r="M76" i="19"/>
  <c r="M97" i="19"/>
  <c r="O76" i="19"/>
  <c r="O97" i="19" s="1"/>
  <c r="Q76" i="19"/>
  <c r="Q97" i="19" s="1"/>
  <c r="S76" i="19"/>
  <c r="S97" i="19"/>
  <c r="E77" i="19"/>
  <c r="E98" i="19" s="1"/>
  <c r="E119" i="19" s="1"/>
  <c r="I77" i="19"/>
  <c r="I98" i="19"/>
  <c r="I119" i="19" s="1"/>
  <c r="M77" i="19"/>
  <c r="Q77" i="19"/>
  <c r="C78" i="19"/>
  <c r="E78" i="19"/>
  <c r="G78" i="19"/>
  <c r="G99" i="19" s="1"/>
  <c r="G120" i="19" s="1"/>
  <c r="I78" i="19"/>
  <c r="I99" i="19" s="1"/>
  <c r="I120" i="19" s="1"/>
  <c r="K78" i="19"/>
  <c r="M78" i="19"/>
  <c r="M99" i="19" s="1"/>
  <c r="O78" i="19"/>
  <c r="O99" i="19"/>
  <c r="Q78" i="19"/>
  <c r="Q99" i="19" s="1"/>
  <c r="S78" i="19"/>
  <c r="S99" i="19"/>
  <c r="C79" i="19"/>
  <c r="C100" i="19" s="1"/>
  <c r="E79" i="19"/>
  <c r="G79" i="19"/>
  <c r="G100" i="19"/>
  <c r="G121" i="19"/>
  <c r="I79" i="19"/>
  <c r="I100" i="19" s="1"/>
  <c r="I121" i="19" s="1"/>
  <c r="K79" i="19"/>
  <c r="K100" i="19" s="1"/>
  <c r="M79" i="19"/>
  <c r="O79" i="19"/>
  <c r="Q79" i="19"/>
  <c r="S79" i="19"/>
  <c r="C80" i="19"/>
  <c r="C101" i="19" s="1"/>
  <c r="E80" i="19"/>
  <c r="G80" i="19"/>
  <c r="G101" i="19" s="1"/>
  <c r="G122" i="19" s="1"/>
  <c r="P118" i="19"/>
  <c r="I80" i="19"/>
  <c r="K80" i="19"/>
  <c r="M80" i="19"/>
  <c r="O80" i="19"/>
  <c r="O101" i="19" s="1"/>
  <c r="Q80" i="19"/>
  <c r="Q101" i="19"/>
  <c r="S80" i="19"/>
  <c r="S101" i="19" s="1"/>
  <c r="C81" i="19"/>
  <c r="E81" i="19"/>
  <c r="G81" i="19"/>
  <c r="I81" i="19"/>
  <c r="K81" i="19"/>
  <c r="M81" i="19"/>
  <c r="O81" i="19"/>
  <c r="O102" i="19" s="1"/>
  <c r="Q81" i="19"/>
  <c r="S81" i="19"/>
  <c r="S102" i="19" s="1"/>
  <c r="C82" i="19"/>
  <c r="E82" i="19"/>
  <c r="G82" i="19"/>
  <c r="I82" i="19"/>
  <c r="K82" i="19"/>
  <c r="M82" i="19"/>
  <c r="M103" i="19" s="1"/>
  <c r="O82" i="19"/>
  <c r="O103" i="19"/>
  <c r="Q82" i="19"/>
  <c r="Q103" i="19" s="1"/>
  <c r="S82" i="19"/>
  <c r="S103" i="19" s="1"/>
  <c r="C83" i="19"/>
  <c r="C104" i="19" s="1"/>
  <c r="E83" i="19"/>
  <c r="E104" i="19"/>
  <c r="E125" i="19"/>
  <c r="N120" i="19"/>
  <c r="G83" i="19"/>
  <c r="G104" i="19" s="1"/>
  <c r="G125" i="19" s="1"/>
  <c r="P120" i="19" s="1"/>
  <c r="I83" i="19"/>
  <c r="I104" i="19"/>
  <c r="I125" i="19"/>
  <c r="R120" i="19" s="1"/>
  <c r="K83" i="19"/>
  <c r="M83" i="19"/>
  <c r="M104" i="19"/>
  <c r="O83" i="19"/>
  <c r="Q83" i="19"/>
  <c r="S83" i="19"/>
  <c r="C84" i="19"/>
  <c r="E84" i="19"/>
  <c r="G84" i="19"/>
  <c r="I84" i="19"/>
  <c r="K84" i="19"/>
  <c r="M84" i="19"/>
  <c r="M105" i="19" s="1"/>
  <c r="O84" i="19"/>
  <c r="O105" i="19"/>
  <c r="Q84" i="19"/>
  <c r="Q105" i="19" s="1"/>
  <c r="S84" i="19"/>
  <c r="S105" i="19"/>
  <c r="C85" i="19"/>
  <c r="E85" i="19"/>
  <c r="G85" i="19"/>
  <c r="I85" i="19"/>
  <c r="K85" i="19"/>
  <c r="M85" i="19"/>
  <c r="O85" i="19"/>
  <c r="Q85" i="19"/>
  <c r="S85" i="19"/>
  <c r="C86" i="19"/>
  <c r="C107" i="19"/>
  <c r="E86" i="19"/>
  <c r="G86" i="19"/>
  <c r="G107" i="19" s="1"/>
  <c r="G128" i="19" s="1"/>
  <c r="P121" i="19" s="1"/>
  <c r="I86" i="19"/>
  <c r="K86" i="19"/>
  <c r="M86" i="19"/>
  <c r="M107" i="19" s="1"/>
  <c r="O86" i="19"/>
  <c r="O107" i="19" s="1"/>
  <c r="Q86" i="19"/>
  <c r="S86" i="19"/>
  <c r="S107" i="19"/>
  <c r="F71" i="18"/>
  <c r="F92" i="18" s="1"/>
  <c r="F46" i="18"/>
  <c r="U50" i="18"/>
  <c r="M71" i="18"/>
  <c r="M92" i="18" s="1"/>
  <c r="O71" i="18"/>
  <c r="O92" i="18"/>
  <c r="Q71" i="18"/>
  <c r="Q92" i="18" s="1"/>
  <c r="S71" i="18"/>
  <c r="S92" i="18"/>
  <c r="C73" i="18"/>
  <c r="C94" i="18" s="1"/>
  <c r="E73" i="18"/>
  <c r="E94" i="18"/>
  <c r="G73" i="18"/>
  <c r="G94" i="18" s="1"/>
  <c r="G116" i="18" s="1"/>
  <c r="P115" i="18" s="1"/>
  <c r="I73" i="18"/>
  <c r="I94" i="18"/>
  <c r="U52" i="18"/>
  <c r="M73" i="18"/>
  <c r="M94" i="18"/>
  <c r="O73" i="18"/>
  <c r="O94" i="18"/>
  <c r="Q73" i="18"/>
  <c r="Q94" i="18" s="1"/>
  <c r="S73" i="18"/>
  <c r="S94" i="18" s="1"/>
  <c r="C75" i="18"/>
  <c r="C96" i="18"/>
  <c r="E75" i="18"/>
  <c r="E96" i="18" s="1"/>
  <c r="E118" i="18" s="1"/>
  <c r="N117" i="18" s="1"/>
  <c r="G75" i="18"/>
  <c r="G96" i="18" s="1"/>
  <c r="G118" i="18" s="1"/>
  <c r="P117" i="18" s="1"/>
  <c r="I75" i="18"/>
  <c r="I96" i="18"/>
  <c r="I118" i="18" s="1"/>
  <c r="R117" i="18" s="1"/>
  <c r="U54" i="18"/>
  <c r="M75" i="18"/>
  <c r="M96" i="18" s="1"/>
  <c r="O75" i="18"/>
  <c r="O96" i="18"/>
  <c r="Q75" i="18"/>
  <c r="Q96" i="18" s="1"/>
  <c r="S75" i="18"/>
  <c r="S96" i="18"/>
  <c r="A55" i="18"/>
  <c r="C77" i="18"/>
  <c r="E77" i="18"/>
  <c r="G77" i="18"/>
  <c r="G98" i="18"/>
  <c r="G119" i="18" s="1"/>
  <c r="I77" i="18"/>
  <c r="U56" i="18"/>
  <c r="M77" i="18"/>
  <c r="M98" i="18" s="1"/>
  <c r="O77" i="18"/>
  <c r="O98" i="18"/>
  <c r="Q77" i="18"/>
  <c r="Q98" i="18" s="1"/>
  <c r="S77" i="18"/>
  <c r="S98" i="18"/>
  <c r="A57" i="18"/>
  <c r="C79" i="18"/>
  <c r="C100" i="18"/>
  <c r="E79" i="18"/>
  <c r="E100" i="18"/>
  <c r="E121" i="18" s="1"/>
  <c r="G79" i="18"/>
  <c r="I79" i="18"/>
  <c r="I100" i="18" s="1"/>
  <c r="I121" i="18" s="1"/>
  <c r="U58" i="18"/>
  <c r="M79" i="18"/>
  <c r="M100" i="18" s="1"/>
  <c r="O79" i="18"/>
  <c r="O100" i="18" s="1"/>
  <c r="Q79" i="18"/>
  <c r="Q100" i="18" s="1"/>
  <c r="S79" i="18"/>
  <c r="S100" i="18"/>
  <c r="C81" i="18"/>
  <c r="C102" i="18"/>
  <c r="E81" i="18"/>
  <c r="E102" i="18" s="1"/>
  <c r="E123" i="18" s="1"/>
  <c r="G81" i="18"/>
  <c r="I81" i="18"/>
  <c r="I102" i="18"/>
  <c r="I123" i="18"/>
  <c r="U60" i="18"/>
  <c r="M81" i="18"/>
  <c r="M102" i="18" s="1"/>
  <c r="O81" i="18"/>
  <c r="O102" i="18" s="1"/>
  <c r="Q81" i="18"/>
  <c r="Q102" i="18"/>
  <c r="S81" i="18"/>
  <c r="S102" i="18"/>
  <c r="A61" i="18"/>
  <c r="C83" i="18"/>
  <c r="E83" i="18"/>
  <c r="G83" i="18"/>
  <c r="I83" i="18"/>
  <c r="U62" i="18"/>
  <c r="M83" i="18"/>
  <c r="M104" i="18"/>
  <c r="O83" i="18"/>
  <c r="O104" i="18" s="1"/>
  <c r="Q83" i="18"/>
  <c r="Q104" i="18" s="1"/>
  <c r="S83" i="18"/>
  <c r="S104" i="18"/>
  <c r="C85" i="18"/>
  <c r="C106" i="18" s="1"/>
  <c r="E85" i="18"/>
  <c r="E106" i="18" s="1"/>
  <c r="E127" i="18" s="1"/>
  <c r="G85" i="18"/>
  <c r="I85" i="18"/>
  <c r="I106" i="18"/>
  <c r="I127" i="18"/>
  <c r="U64" i="18"/>
  <c r="M85" i="18"/>
  <c r="M106" i="18" s="1"/>
  <c r="O85" i="18"/>
  <c r="O106" i="18" s="1"/>
  <c r="Q85" i="18"/>
  <c r="Q106" i="18"/>
  <c r="S85" i="18"/>
  <c r="S106" i="18" s="1"/>
  <c r="A65" i="18"/>
  <c r="T7" i="18"/>
  <c r="A7" i="18"/>
  <c r="U7" i="18"/>
  <c r="A13" i="18"/>
  <c r="A21" i="18"/>
  <c r="E71" i="19"/>
  <c r="E46" i="19"/>
  <c r="H69" i="19"/>
  <c r="H90" i="19"/>
  <c r="L69" i="19"/>
  <c r="P69" i="19"/>
  <c r="N71" i="19"/>
  <c r="N92" i="19"/>
  <c r="R71" i="19"/>
  <c r="R92" i="19" s="1"/>
  <c r="H73" i="19"/>
  <c r="H94" i="19"/>
  <c r="H116" i="19"/>
  <c r="Q115" i="19" s="1"/>
  <c r="L73" i="19"/>
  <c r="L94" i="19"/>
  <c r="P73" i="19"/>
  <c r="P94" i="19" s="1"/>
  <c r="F75" i="19"/>
  <c r="F96" i="19"/>
  <c r="F118" i="19" s="1"/>
  <c r="O117" i="19" s="1"/>
  <c r="J75" i="19"/>
  <c r="N75" i="19"/>
  <c r="R75" i="19"/>
  <c r="H77" i="19"/>
  <c r="H98" i="19"/>
  <c r="H119" i="19"/>
  <c r="L77" i="19"/>
  <c r="F79" i="19"/>
  <c r="F100" i="19" s="1"/>
  <c r="F121" i="19" s="1"/>
  <c r="J79" i="19"/>
  <c r="J100" i="19" s="1"/>
  <c r="N79" i="19"/>
  <c r="R79" i="19"/>
  <c r="H81" i="19"/>
  <c r="L81" i="19"/>
  <c r="P81" i="19"/>
  <c r="F83" i="19"/>
  <c r="F104" i="19" s="1"/>
  <c r="J83" i="19"/>
  <c r="J104" i="19"/>
  <c r="N83" i="19"/>
  <c r="R83" i="19"/>
  <c r="H85" i="19"/>
  <c r="L85" i="19"/>
  <c r="P85" i="19"/>
  <c r="T6" i="19"/>
  <c r="T69" i="19" s="1"/>
  <c r="T7" i="19"/>
  <c r="T9" i="19"/>
  <c r="T72" i="19" s="1"/>
  <c r="T10" i="19"/>
  <c r="T73" i="19"/>
  <c r="T11" i="19"/>
  <c r="T74" i="19" s="1"/>
  <c r="T13" i="19"/>
  <c r="T14" i="19"/>
  <c r="T77" i="19" s="1"/>
  <c r="T15" i="19"/>
  <c r="T78" i="19" s="1"/>
  <c r="T16" i="19"/>
  <c r="T79" i="19" s="1"/>
  <c r="T17" i="19"/>
  <c r="T80" i="19" s="1"/>
  <c r="T19" i="19"/>
  <c r="T20" i="19"/>
  <c r="T83" i="19"/>
  <c r="T21" i="19"/>
  <c r="T84" i="19" s="1"/>
  <c r="T22" i="19"/>
  <c r="T85" i="19" s="1"/>
  <c r="D70" i="19"/>
  <c r="A49" i="19"/>
  <c r="D46" i="19"/>
  <c r="D72" i="19"/>
  <c r="A51" i="19"/>
  <c r="D74" i="19"/>
  <c r="D95" i="19"/>
  <c r="A53" i="19"/>
  <c r="D76" i="19"/>
  <c r="A55" i="19"/>
  <c r="D78" i="19"/>
  <c r="D99" i="19" s="1"/>
  <c r="A57" i="19"/>
  <c r="D80" i="19"/>
  <c r="A59" i="19"/>
  <c r="D82" i="19"/>
  <c r="A61" i="19"/>
  <c r="D84" i="19"/>
  <c r="A63" i="19"/>
  <c r="D86" i="19"/>
  <c r="D107" i="19" s="1"/>
  <c r="A65" i="19"/>
  <c r="T8" i="19"/>
  <c r="T71" i="19" s="1"/>
  <c r="T12" i="19"/>
  <c r="T75" i="19" s="1"/>
  <c r="T96" i="19" s="1"/>
  <c r="L118" i="19" s="1"/>
  <c r="T117" i="19" s="1"/>
  <c r="U48" i="19"/>
  <c r="U69" i="19"/>
  <c r="U90" i="19" s="1"/>
  <c r="K112" i="19" s="1"/>
  <c r="U49" i="19"/>
  <c r="U51" i="19"/>
  <c r="U52" i="19"/>
  <c r="U73" i="19"/>
  <c r="U53" i="19"/>
  <c r="U54" i="19"/>
  <c r="U96" i="19"/>
  <c r="K118" i="19" s="1"/>
  <c r="U55" i="19"/>
  <c r="U76" i="19"/>
  <c r="U56" i="19"/>
  <c r="U77" i="19" s="1"/>
  <c r="U57" i="19"/>
  <c r="U58" i="19"/>
  <c r="U59" i="19"/>
  <c r="U60" i="19"/>
  <c r="U61" i="19"/>
  <c r="U62" i="19"/>
  <c r="U63" i="19"/>
  <c r="U64" i="19"/>
  <c r="U85" i="19" s="1"/>
  <c r="U106" i="19" s="1"/>
  <c r="K127" i="19" s="1"/>
  <c r="U65" i="19"/>
  <c r="U15" i="19"/>
  <c r="U17" i="19"/>
  <c r="U19" i="19"/>
  <c r="U21" i="19"/>
  <c r="U23" i="19"/>
  <c r="A48" i="19"/>
  <c r="F70" i="19"/>
  <c r="F91" i="19"/>
  <c r="F113" i="19" s="1"/>
  <c r="O112" i="19" s="1"/>
  <c r="H70" i="19"/>
  <c r="H91" i="19"/>
  <c r="H113" i="19" s="1"/>
  <c r="Q112" i="19" s="1"/>
  <c r="J70" i="19"/>
  <c r="L70" i="19"/>
  <c r="N70" i="19"/>
  <c r="P70" i="19"/>
  <c r="R70" i="19"/>
  <c r="T70" i="19"/>
  <c r="F72" i="19"/>
  <c r="F93" i="19" s="1"/>
  <c r="F115" i="19" s="1"/>
  <c r="O114" i="19" s="1"/>
  <c r="H72" i="19"/>
  <c r="J72" i="19"/>
  <c r="J93" i="19"/>
  <c r="L72" i="19"/>
  <c r="N72" i="19"/>
  <c r="P72" i="19"/>
  <c r="P93" i="19"/>
  <c r="R72" i="19"/>
  <c r="R93" i="19" s="1"/>
  <c r="A52" i="19"/>
  <c r="F74" i="19"/>
  <c r="F95" i="19" s="1"/>
  <c r="H74" i="19"/>
  <c r="H95" i="19"/>
  <c r="J74" i="19"/>
  <c r="L74" i="19"/>
  <c r="L95" i="19"/>
  <c r="N74" i="19"/>
  <c r="N95" i="19" s="1"/>
  <c r="P74" i="19"/>
  <c r="P95" i="19"/>
  <c r="R74" i="19"/>
  <c r="R95" i="19" s="1"/>
  <c r="A54" i="19"/>
  <c r="F76" i="19"/>
  <c r="H76" i="19"/>
  <c r="J76" i="19"/>
  <c r="J97" i="19"/>
  <c r="L76" i="19"/>
  <c r="L97" i="19" s="1"/>
  <c r="N76" i="19"/>
  <c r="P76" i="19"/>
  <c r="P97" i="19" s="1"/>
  <c r="R76" i="19"/>
  <c r="R97" i="19"/>
  <c r="T76" i="19"/>
  <c r="T97" i="19"/>
  <c r="A56" i="19"/>
  <c r="F78" i="19"/>
  <c r="F99" i="19"/>
  <c r="F120" i="19" s="1"/>
  <c r="H78" i="19"/>
  <c r="H99" i="19"/>
  <c r="H120" i="19"/>
  <c r="J78" i="19"/>
  <c r="J99" i="19" s="1"/>
  <c r="L78" i="19"/>
  <c r="L99" i="19"/>
  <c r="N78" i="19"/>
  <c r="N99" i="19" s="1"/>
  <c r="P78" i="19"/>
  <c r="P99" i="19"/>
  <c r="R78" i="19"/>
  <c r="R99" i="19" s="1"/>
  <c r="A58" i="19"/>
  <c r="F80" i="19"/>
  <c r="H80" i="19"/>
  <c r="J80" i="19"/>
  <c r="J101" i="19"/>
  <c r="L80" i="19"/>
  <c r="N80" i="19"/>
  <c r="P80" i="19"/>
  <c r="R80" i="19"/>
  <c r="A60" i="19"/>
  <c r="J123" i="19" s="1"/>
  <c r="F82" i="19"/>
  <c r="H82" i="19"/>
  <c r="H103" i="19" s="1"/>
  <c r="H124" i="19" s="1"/>
  <c r="Q119" i="19" s="1"/>
  <c r="J82" i="19"/>
  <c r="J103" i="19"/>
  <c r="L82" i="19"/>
  <c r="L103" i="19" s="1"/>
  <c r="N82" i="19"/>
  <c r="N103" i="19" s="1"/>
  <c r="P82" i="19"/>
  <c r="P103" i="19" s="1"/>
  <c r="R82" i="19"/>
  <c r="R103" i="19"/>
  <c r="T82" i="19"/>
  <c r="A62" i="19"/>
  <c r="F84" i="19"/>
  <c r="H84" i="19"/>
  <c r="J84" i="19"/>
  <c r="J105" i="19" s="1"/>
  <c r="L84" i="19"/>
  <c r="N84" i="19"/>
  <c r="P84" i="19"/>
  <c r="R84" i="19"/>
  <c r="A64" i="19"/>
  <c r="J127" i="19"/>
  <c r="F86" i="19"/>
  <c r="H86" i="19"/>
  <c r="J86" i="19"/>
  <c r="L86" i="19"/>
  <c r="L107" i="19" s="1"/>
  <c r="N86" i="19"/>
  <c r="P86" i="19"/>
  <c r="R86" i="19"/>
  <c r="T86" i="19"/>
  <c r="C69" i="19"/>
  <c r="G69" i="19"/>
  <c r="K69" i="19"/>
  <c r="K90" i="19" s="1"/>
  <c r="O69" i="19"/>
  <c r="S69" i="19"/>
  <c r="C71" i="19"/>
  <c r="O71" i="19"/>
  <c r="O92" i="19" s="1"/>
  <c r="S71" i="19"/>
  <c r="S92" i="19"/>
  <c r="C73" i="19"/>
  <c r="C94" i="19" s="1"/>
  <c r="G73" i="19"/>
  <c r="G94" i="19" s="1"/>
  <c r="G116" i="19" s="1"/>
  <c r="P115" i="19" s="1"/>
  <c r="K73" i="19"/>
  <c r="O73" i="19"/>
  <c r="S73" i="19"/>
  <c r="S94" i="19" s="1"/>
  <c r="C75" i="19"/>
  <c r="C96" i="19" s="1"/>
  <c r="G75" i="19"/>
  <c r="G96" i="19" s="1"/>
  <c r="G118" i="19" s="1"/>
  <c r="P117" i="19" s="1"/>
  <c r="K75" i="19"/>
  <c r="K96" i="19" s="1"/>
  <c r="O75" i="19"/>
  <c r="O96" i="19" s="1"/>
  <c r="S75" i="19"/>
  <c r="C77" i="19"/>
  <c r="C98" i="19" s="1"/>
  <c r="G77" i="19"/>
  <c r="G98" i="19"/>
  <c r="G119" i="19"/>
  <c r="K77" i="19"/>
  <c r="O77" i="19"/>
  <c r="S77" i="19"/>
  <c r="D69" i="19"/>
  <c r="D90" i="19" s="1"/>
  <c r="F71" i="19"/>
  <c r="D73" i="19"/>
  <c r="D77" i="19"/>
  <c r="D81" i="19"/>
  <c r="D85" i="19"/>
  <c r="A51" i="18"/>
  <c r="A52" i="18"/>
  <c r="A53" i="18"/>
  <c r="A54" i="18"/>
  <c r="A56" i="18"/>
  <c r="A58" i="18"/>
  <c r="A59" i="18"/>
  <c r="A60" i="18"/>
  <c r="A62" i="18"/>
  <c r="A63" i="18"/>
  <c r="A64" i="18"/>
  <c r="E71" i="18"/>
  <c r="E92" i="18"/>
  <c r="E114" i="18" s="1"/>
  <c r="N113" i="18" s="1"/>
  <c r="I71" i="18"/>
  <c r="I92" i="18" s="1"/>
  <c r="I114" i="18" s="1"/>
  <c r="R113" i="18" s="1"/>
  <c r="K73" i="18"/>
  <c r="K94" i="18" s="1"/>
  <c r="K77" i="18"/>
  <c r="K98" i="18" s="1"/>
  <c r="K81" i="18"/>
  <c r="K102" i="18" s="1"/>
  <c r="K85" i="18"/>
  <c r="K106" i="18"/>
  <c r="K72" i="18"/>
  <c r="K93" i="18" s="1"/>
  <c r="K74" i="18"/>
  <c r="U53" i="18"/>
  <c r="U55" i="18"/>
  <c r="K78" i="18"/>
  <c r="U57" i="18"/>
  <c r="K80" i="18"/>
  <c r="U59" i="18"/>
  <c r="K82" i="18"/>
  <c r="U61" i="18"/>
  <c r="U63" i="18"/>
  <c r="K86" i="18"/>
  <c r="K107" i="18" s="1"/>
  <c r="U65" i="18"/>
  <c r="C72" i="18"/>
  <c r="C93" i="18" s="1"/>
  <c r="E72" i="18"/>
  <c r="E93" i="18"/>
  <c r="E115" i="18" s="1"/>
  <c r="N114" i="18" s="1"/>
  <c r="I72" i="18"/>
  <c r="I93" i="18"/>
  <c r="I115" i="18" s="1"/>
  <c r="R114" i="18" s="1"/>
  <c r="M72" i="18"/>
  <c r="M93" i="18"/>
  <c r="Q72" i="18"/>
  <c r="Q93" i="18"/>
  <c r="S72" i="18"/>
  <c r="S93" i="18" s="1"/>
  <c r="C74" i="18"/>
  <c r="C95" i="18"/>
  <c r="G74" i="18"/>
  <c r="G95" i="18" s="1"/>
  <c r="G117" i="18" s="1"/>
  <c r="P116" i="18"/>
  <c r="I74" i="18"/>
  <c r="I95" i="18" s="1"/>
  <c r="I117" i="18" s="1"/>
  <c r="R116" i="18" s="1"/>
  <c r="O74" i="18"/>
  <c r="O95" i="18"/>
  <c r="Q74" i="18"/>
  <c r="Q95" i="18" s="1"/>
  <c r="S74" i="18"/>
  <c r="S95" i="18"/>
  <c r="E76" i="18"/>
  <c r="E97" i="18"/>
  <c r="G76" i="18"/>
  <c r="G97" i="18" s="1"/>
  <c r="I76" i="18"/>
  <c r="I97" i="18"/>
  <c r="M76" i="18"/>
  <c r="M97" i="18" s="1"/>
  <c r="O76" i="18"/>
  <c r="O97" i="18"/>
  <c r="Q76" i="18"/>
  <c r="Q97" i="18" s="1"/>
  <c r="C78" i="18"/>
  <c r="C99" i="18" s="1"/>
  <c r="E78" i="18"/>
  <c r="E99" i="18"/>
  <c r="E120" i="18"/>
  <c r="G78" i="18"/>
  <c r="M78" i="18"/>
  <c r="O78" i="18"/>
  <c r="S78" i="18"/>
  <c r="C80" i="18"/>
  <c r="E80" i="18"/>
  <c r="I80" i="18"/>
  <c r="M80" i="18"/>
  <c r="Q80" i="18"/>
  <c r="Q101" i="18" s="1"/>
  <c r="S80" i="18"/>
  <c r="S101" i="18" s="1"/>
  <c r="C82" i="18"/>
  <c r="G82" i="18"/>
  <c r="I82" i="18"/>
  <c r="O82" i="18"/>
  <c r="Q82" i="18"/>
  <c r="S82" i="18"/>
  <c r="E84" i="18"/>
  <c r="G84" i="18"/>
  <c r="G105" i="18" s="1"/>
  <c r="G126" i="18" s="1"/>
  <c r="I84" i="18"/>
  <c r="M84" i="18"/>
  <c r="M105" i="18" s="1"/>
  <c r="O84" i="18"/>
  <c r="O105" i="18"/>
  <c r="Q84" i="18"/>
  <c r="C86" i="18"/>
  <c r="C107" i="18" s="1"/>
  <c r="E86" i="18"/>
  <c r="E107" i="18"/>
  <c r="E128" i="18"/>
  <c r="N121" i="18"/>
  <c r="G86" i="18"/>
  <c r="G107" i="18" s="1"/>
  <c r="G128" i="18" s="1"/>
  <c r="P121" i="18" s="1"/>
  <c r="M86" i="18"/>
  <c r="M107" i="18" s="1"/>
  <c r="O86" i="18"/>
  <c r="O107" i="18" s="1"/>
  <c r="S86" i="18"/>
  <c r="S107" i="18"/>
  <c r="K71" i="18"/>
  <c r="K92" i="18" s="1"/>
  <c r="K75" i="18"/>
  <c r="K96" i="18" s="1"/>
  <c r="K79" i="18"/>
  <c r="K100" i="18"/>
  <c r="K83" i="18"/>
  <c r="K104" i="18"/>
  <c r="S107" i="16"/>
  <c r="S107" i="12"/>
  <c r="S107" i="10"/>
  <c r="S107" i="7"/>
  <c r="O107" i="16"/>
  <c r="O107" i="12"/>
  <c r="O107" i="10"/>
  <c r="O107" i="7"/>
  <c r="K107" i="16"/>
  <c r="K107" i="7"/>
  <c r="G107" i="16"/>
  <c r="G128" i="16" s="1"/>
  <c r="P121" i="16" s="1"/>
  <c r="G107" i="10"/>
  <c r="G128" i="10"/>
  <c r="P121" i="10" s="1"/>
  <c r="C107" i="10"/>
  <c r="C107" i="7"/>
  <c r="R106" i="12"/>
  <c r="N106" i="12"/>
  <c r="J106" i="12"/>
  <c r="F106" i="10"/>
  <c r="F127" i="10" s="1"/>
  <c r="P105" i="12"/>
  <c r="P105" i="7"/>
  <c r="N105" i="12"/>
  <c r="J105" i="12"/>
  <c r="J105" i="10"/>
  <c r="J105" i="7"/>
  <c r="F105" i="7"/>
  <c r="F125" i="7"/>
  <c r="D105" i="12"/>
  <c r="D105" i="7"/>
  <c r="P104" i="16"/>
  <c r="P104" i="12"/>
  <c r="P104" i="7"/>
  <c r="N104" i="16"/>
  <c r="N104" i="12"/>
  <c r="N104" i="7"/>
  <c r="L104" i="16"/>
  <c r="L104" i="12"/>
  <c r="L104" i="7"/>
  <c r="H104" i="12"/>
  <c r="H125" i="12" s="1"/>
  <c r="H104" i="10"/>
  <c r="H125" i="10" s="1"/>
  <c r="Q120" i="10" s="1"/>
  <c r="F104" i="12"/>
  <c r="F125" i="12" s="1"/>
  <c r="F104" i="10"/>
  <c r="F125" i="10" s="1"/>
  <c r="O120" i="10" s="1"/>
  <c r="F104" i="7"/>
  <c r="F124" i="7"/>
  <c r="O119" i="7"/>
  <c r="D104" i="16"/>
  <c r="D104" i="12"/>
  <c r="D104" i="7"/>
  <c r="R103" i="16"/>
  <c r="R103" i="12"/>
  <c r="R103" i="10"/>
  <c r="R103" i="7"/>
  <c r="P103" i="10"/>
  <c r="N103" i="10"/>
  <c r="N103" i="7"/>
  <c r="L103" i="10"/>
  <c r="L103" i="7"/>
  <c r="J103" i="12"/>
  <c r="J103" i="10"/>
  <c r="J103" i="7"/>
  <c r="H103" i="16"/>
  <c r="H124" i="16" s="1"/>
  <c r="Q119" i="16" s="1"/>
  <c r="H103" i="12"/>
  <c r="H124" i="12" s="1"/>
  <c r="H103" i="10"/>
  <c r="H124" i="10"/>
  <c r="Q119" i="10"/>
  <c r="H103" i="7"/>
  <c r="H123" i="7" s="1"/>
  <c r="Q118" i="7" s="1"/>
  <c r="F103" i="16"/>
  <c r="F124" i="16" s="1"/>
  <c r="O119" i="16" s="1"/>
  <c r="F103" i="12"/>
  <c r="F124" i="12"/>
  <c r="F103" i="7"/>
  <c r="F123" i="7" s="1"/>
  <c r="O118" i="7" s="1"/>
  <c r="D103" i="7"/>
  <c r="R102" i="16"/>
  <c r="R102" i="12"/>
  <c r="R102" i="7"/>
  <c r="P102" i="16"/>
  <c r="P102" i="7"/>
  <c r="N102" i="12"/>
  <c r="N102" i="7"/>
  <c r="J102" i="16"/>
  <c r="J102" i="12"/>
  <c r="J102" i="10"/>
  <c r="J102" i="7"/>
  <c r="H102" i="7"/>
  <c r="H122" i="7" s="1"/>
  <c r="F102" i="16"/>
  <c r="F123" i="16" s="1"/>
  <c r="O118" i="16" s="1"/>
  <c r="F102" i="12"/>
  <c r="F123" i="12"/>
  <c r="F102" i="7"/>
  <c r="F122" i="7" s="1"/>
  <c r="P101" i="16"/>
  <c r="P101" i="7"/>
  <c r="N101" i="16"/>
  <c r="N101" i="7"/>
  <c r="L101" i="7"/>
  <c r="J101" i="16"/>
  <c r="J101" i="12"/>
  <c r="J101" i="10"/>
  <c r="H101" i="12"/>
  <c r="H122" i="12" s="1"/>
  <c r="H101" i="7"/>
  <c r="H121" i="7"/>
  <c r="Q117" i="7" s="1"/>
  <c r="F101" i="12"/>
  <c r="F122" i="12"/>
  <c r="F101" i="7"/>
  <c r="F121" i="7" s="1"/>
  <c r="O117" i="7" s="1"/>
  <c r="D101" i="7"/>
  <c r="R100" i="16"/>
  <c r="R100" i="12"/>
  <c r="R100" i="7"/>
  <c r="P100" i="16"/>
  <c r="P100" i="10"/>
  <c r="P100" i="7"/>
  <c r="L100" i="10"/>
  <c r="L100" i="7"/>
  <c r="J100" i="10"/>
  <c r="J100" i="7"/>
  <c r="H100" i="12"/>
  <c r="H121" i="12"/>
  <c r="H100" i="10"/>
  <c r="H121" i="10" s="1"/>
  <c r="H100" i="7"/>
  <c r="H120" i="7" s="1"/>
  <c r="R99" i="16"/>
  <c r="R99" i="12"/>
  <c r="R99" i="10"/>
  <c r="R99" i="7"/>
  <c r="P99" i="12"/>
  <c r="P99" i="10"/>
  <c r="P99" i="7"/>
  <c r="N99" i="16"/>
  <c r="N99" i="12"/>
  <c r="N99" i="10"/>
  <c r="N99" i="7"/>
  <c r="L99" i="12"/>
  <c r="L99" i="10"/>
  <c r="J99" i="16"/>
  <c r="J99" i="12"/>
  <c r="J99" i="10"/>
  <c r="J99" i="7"/>
  <c r="H99" i="12"/>
  <c r="H120" i="12"/>
  <c r="H99" i="10"/>
  <c r="H120" i="10" s="1"/>
  <c r="H99" i="7"/>
  <c r="H119" i="7"/>
  <c r="F99" i="16"/>
  <c r="F120" i="16" s="1"/>
  <c r="F99" i="12"/>
  <c r="F120" i="12"/>
  <c r="F99" i="10"/>
  <c r="F120" i="10" s="1"/>
  <c r="F99" i="7"/>
  <c r="F119" i="7"/>
  <c r="D99" i="12"/>
  <c r="D99" i="10"/>
  <c r="R98" i="7"/>
  <c r="N98" i="7"/>
  <c r="L98" i="7"/>
  <c r="J98" i="16"/>
  <c r="J98" i="12"/>
  <c r="J98" i="10"/>
  <c r="J98" i="7"/>
  <c r="H98" i="12"/>
  <c r="H119" i="12" s="1"/>
  <c r="H98" i="10"/>
  <c r="H119" i="10"/>
  <c r="H98" i="7"/>
  <c r="H118" i="7" s="1"/>
  <c r="F98" i="16"/>
  <c r="F119" i="16"/>
  <c r="F98" i="12"/>
  <c r="F119" i="12" s="1"/>
  <c r="D98" i="12"/>
  <c r="D98" i="7"/>
  <c r="R97" i="16"/>
  <c r="R97" i="12"/>
  <c r="R97" i="10"/>
  <c r="R97" i="7"/>
  <c r="P97" i="16"/>
  <c r="P97" i="12"/>
  <c r="P97" i="10"/>
  <c r="P97" i="7"/>
  <c r="N97" i="16"/>
  <c r="N97" i="12"/>
  <c r="L97" i="10"/>
  <c r="L97" i="7"/>
  <c r="J97" i="16"/>
  <c r="J97" i="12"/>
  <c r="J97" i="10"/>
  <c r="J97" i="7"/>
  <c r="H97" i="16"/>
  <c r="H118" i="16" s="1"/>
  <c r="H97" i="7"/>
  <c r="F97" i="12"/>
  <c r="F118" i="12" s="1"/>
  <c r="F97" i="7"/>
  <c r="D97" i="16"/>
  <c r="D97" i="12"/>
  <c r="R96" i="16"/>
  <c r="R96" i="7"/>
  <c r="P96" i="16"/>
  <c r="P96" i="7"/>
  <c r="N96" i="16"/>
  <c r="N96" i="7"/>
  <c r="L96" i="16"/>
  <c r="L96" i="7"/>
  <c r="J96" i="16"/>
  <c r="J96" i="12"/>
  <c r="J96" i="7"/>
  <c r="H96" i="16"/>
  <c r="H117" i="16" s="1"/>
  <c r="Q116" i="16"/>
  <c r="H96" i="12"/>
  <c r="H117" i="12" s="1"/>
  <c r="H96" i="10"/>
  <c r="H117" i="10"/>
  <c r="Q116" i="10"/>
  <c r="F96" i="16"/>
  <c r="F117" i="16" s="1"/>
  <c r="O116" i="16" s="1"/>
  <c r="F96" i="12"/>
  <c r="F117" i="12" s="1"/>
  <c r="F96" i="10"/>
  <c r="F117" i="10"/>
  <c r="O116" i="10" s="1"/>
  <c r="D96" i="16"/>
  <c r="R95" i="16"/>
  <c r="R95" i="12"/>
  <c r="R95" i="10"/>
  <c r="P95" i="16"/>
  <c r="P95" i="12"/>
  <c r="P95" i="10"/>
  <c r="N95" i="16"/>
  <c r="N95" i="12"/>
  <c r="N95" i="10"/>
  <c r="N95" i="7"/>
  <c r="L95" i="16"/>
  <c r="L95" i="10"/>
  <c r="L95" i="7"/>
  <c r="J95" i="16"/>
  <c r="J95" i="12"/>
  <c r="H95" i="16"/>
  <c r="H116" i="16"/>
  <c r="Q115" i="16" s="1"/>
  <c r="H95" i="10"/>
  <c r="H116" i="10" s="1"/>
  <c r="Q115" i="10"/>
  <c r="H95" i="7"/>
  <c r="H116" i="7" s="1"/>
  <c r="Q115" i="7" s="1"/>
  <c r="F95" i="16"/>
  <c r="F116" i="16" s="1"/>
  <c r="O115" i="16" s="1"/>
  <c r="F95" i="12"/>
  <c r="F116" i="12"/>
  <c r="F95" i="10"/>
  <c r="F116" i="10" s="1"/>
  <c r="O115" i="10" s="1"/>
  <c r="F95" i="7"/>
  <c r="F116" i="7"/>
  <c r="O115" i="7" s="1"/>
  <c r="D95" i="10"/>
  <c r="D95" i="7"/>
  <c r="R94" i="16"/>
  <c r="R94" i="12"/>
  <c r="R94" i="7"/>
  <c r="P94" i="16"/>
  <c r="P94" i="12"/>
  <c r="P94" i="10"/>
  <c r="P94" i="7"/>
  <c r="N94" i="16"/>
  <c r="N94" i="12"/>
  <c r="N94" i="7"/>
  <c r="J94" i="16"/>
  <c r="J94" i="12"/>
  <c r="J94" i="10"/>
  <c r="J94" i="7"/>
  <c r="H94" i="16"/>
  <c r="H115" i="16"/>
  <c r="Q114" i="16"/>
  <c r="H94" i="12"/>
  <c r="H115" i="12" s="1"/>
  <c r="H94" i="10"/>
  <c r="H115" i="10"/>
  <c r="Q114" i="10" s="1"/>
  <c r="H94" i="7"/>
  <c r="H115" i="7"/>
  <c r="Q114" i="7"/>
  <c r="F94" i="12"/>
  <c r="F115" i="12" s="1"/>
  <c r="F94" i="10"/>
  <c r="F115" i="10"/>
  <c r="O114" i="10" s="1"/>
  <c r="D94" i="16"/>
  <c r="D94" i="12"/>
  <c r="R93" i="16"/>
  <c r="R93" i="12"/>
  <c r="R93" i="10"/>
  <c r="R93" i="7"/>
  <c r="P93" i="16"/>
  <c r="P93" i="10"/>
  <c r="N93" i="7"/>
  <c r="L93" i="12"/>
  <c r="L93" i="7"/>
  <c r="J93" i="16"/>
  <c r="J93" i="12"/>
  <c r="J93" i="10"/>
  <c r="J93" i="7"/>
  <c r="H93" i="16"/>
  <c r="H114" i="16"/>
  <c r="Q113" i="16" s="1"/>
  <c r="H93" i="7"/>
  <c r="H114" i="7"/>
  <c r="Q113" i="7" s="1"/>
  <c r="F93" i="16"/>
  <c r="F114" i="16"/>
  <c r="O113" i="16"/>
  <c r="F93" i="7"/>
  <c r="F114" i="7" s="1"/>
  <c r="O113" i="7" s="1"/>
  <c r="D93" i="16"/>
  <c r="D93" i="12"/>
  <c r="D93" i="7"/>
  <c r="R92" i="16"/>
  <c r="R92" i="12"/>
  <c r="R92" i="10"/>
  <c r="P92" i="16"/>
  <c r="P92" i="12"/>
  <c r="P92" i="10"/>
  <c r="P92" i="7"/>
  <c r="N92" i="16"/>
  <c r="N92" i="12"/>
  <c r="N92" i="10"/>
  <c r="N92" i="7"/>
  <c r="J92" i="16"/>
  <c r="J92" i="12"/>
  <c r="J92" i="7"/>
  <c r="H92" i="16"/>
  <c r="H113" i="16" s="1"/>
  <c r="Q112" i="16" s="1"/>
  <c r="H92" i="12"/>
  <c r="H113" i="12" s="1"/>
  <c r="H92" i="7"/>
  <c r="H113" i="7"/>
  <c r="Q112" i="7" s="1"/>
  <c r="F92" i="16"/>
  <c r="F113" i="16" s="1"/>
  <c r="O112" i="16"/>
  <c r="F92" i="7"/>
  <c r="F113" i="7"/>
  <c r="O112" i="7" s="1"/>
  <c r="D92" i="10"/>
  <c r="R91" i="16"/>
  <c r="R91" i="7"/>
  <c r="P91" i="12"/>
  <c r="P91" i="7"/>
  <c r="N91" i="16"/>
  <c r="N91" i="7"/>
  <c r="L91" i="16"/>
  <c r="L91" i="12"/>
  <c r="L91" i="7"/>
  <c r="J91" i="16"/>
  <c r="J91" i="7"/>
  <c r="H91" i="16"/>
  <c r="H112" i="16" s="1"/>
  <c r="Q111" i="16" s="1"/>
  <c r="H91" i="12"/>
  <c r="H112" i="12" s="1"/>
  <c r="H91" i="10"/>
  <c r="H112" i="10"/>
  <c r="Q111" i="10"/>
  <c r="H91" i="7"/>
  <c r="H112" i="7" s="1"/>
  <c r="Q111" i="7" s="1"/>
  <c r="F91" i="16"/>
  <c r="F112" i="16" s="1"/>
  <c r="O111" i="16" s="1"/>
  <c r="F91" i="12"/>
  <c r="F112" i="12"/>
  <c r="F91" i="10"/>
  <c r="F112" i="10" s="1"/>
  <c r="O111" i="10" s="1"/>
  <c r="F91" i="7"/>
  <c r="F112" i="7" s="1"/>
  <c r="O111" i="7" s="1"/>
  <c r="D91" i="16"/>
  <c r="D91" i="12"/>
  <c r="R90" i="16"/>
  <c r="R90" i="7"/>
  <c r="P90" i="16"/>
  <c r="P90" i="7"/>
  <c r="N90" i="16"/>
  <c r="N90" i="7"/>
  <c r="J90" i="16"/>
  <c r="J90" i="12"/>
  <c r="J90" i="10"/>
  <c r="J90" i="7"/>
  <c r="H90" i="16"/>
  <c r="H90" i="10"/>
  <c r="H90" i="7"/>
  <c r="F90" i="16"/>
  <c r="D90" i="12"/>
  <c r="D90" i="10"/>
  <c r="D90" i="7"/>
  <c r="H46" i="7"/>
  <c r="H75" i="7"/>
  <c r="H96" i="7" s="1"/>
  <c r="H117" i="7" s="1"/>
  <c r="Q116" i="7" s="1"/>
  <c r="F73" i="7"/>
  <c r="F94" i="7" s="1"/>
  <c r="F115" i="7" s="1"/>
  <c r="O114" i="7" s="1"/>
  <c r="D71" i="7"/>
  <c r="D92" i="7" s="1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J114" i="16" s="1"/>
  <c r="S113" i="16" s="1"/>
  <c r="A50" i="6"/>
  <c r="A49" i="6"/>
  <c r="A48" i="6"/>
  <c r="H46" i="6"/>
  <c r="F46" i="6"/>
  <c r="D46" i="6"/>
  <c r="E46" i="4"/>
  <c r="R106" i="7"/>
  <c r="N106" i="7"/>
  <c r="J106" i="7"/>
  <c r="T107" i="16"/>
  <c r="L128" i="16" s="1"/>
  <c r="R107" i="16"/>
  <c r="R107" i="12"/>
  <c r="R107" i="7"/>
  <c r="P107" i="16"/>
  <c r="P107" i="12"/>
  <c r="P107" i="7"/>
  <c r="N107" i="16"/>
  <c r="N107" i="12"/>
  <c r="N107" i="7"/>
  <c r="L107" i="16"/>
  <c r="L107" i="12"/>
  <c r="J107" i="16"/>
  <c r="J107" i="12"/>
  <c r="J107" i="7"/>
  <c r="H107" i="7"/>
  <c r="H127" i="7" s="1"/>
  <c r="Q120" i="7" s="1"/>
  <c r="F107" i="16"/>
  <c r="F128" i="16" s="1"/>
  <c r="O121" i="16" s="1"/>
  <c r="F107" i="7"/>
  <c r="F127" i="7" s="1"/>
  <c r="O120" i="7" s="1"/>
  <c r="D107" i="16"/>
  <c r="D107" i="10"/>
  <c r="D107" i="7"/>
  <c r="S106" i="16"/>
  <c r="S106" i="12"/>
  <c r="S106" i="7"/>
  <c r="Q106" i="16"/>
  <c r="O106" i="16"/>
  <c r="O106" i="12"/>
  <c r="O106" i="7"/>
  <c r="M106" i="16"/>
  <c r="K106" i="16"/>
  <c r="K106" i="12"/>
  <c r="K106" i="7"/>
  <c r="G106" i="16"/>
  <c r="G127" i="16" s="1"/>
  <c r="G106" i="7"/>
  <c r="G126" i="7"/>
  <c r="E106" i="7"/>
  <c r="E126" i="7"/>
  <c r="C106" i="16"/>
  <c r="C106" i="12"/>
  <c r="S105" i="16"/>
  <c r="S105" i="12"/>
  <c r="S105" i="10"/>
  <c r="O105" i="16"/>
  <c r="O105" i="10"/>
  <c r="M105" i="16"/>
  <c r="M105" i="12"/>
  <c r="M105" i="10"/>
  <c r="K105" i="16"/>
  <c r="G105" i="16"/>
  <c r="G126" i="16"/>
  <c r="E105" i="16"/>
  <c r="E126" i="16" s="1"/>
  <c r="C105" i="16"/>
  <c r="C105" i="12"/>
  <c r="S104" i="16"/>
  <c r="S104" i="12"/>
  <c r="S104" i="7"/>
  <c r="Q104" i="16"/>
  <c r="Q104" i="7"/>
  <c r="O104" i="16"/>
  <c r="O104" i="12"/>
  <c r="M104" i="16"/>
  <c r="M104" i="10"/>
  <c r="M104" i="7"/>
  <c r="K104" i="16"/>
  <c r="K104" i="12"/>
  <c r="K104" i="7"/>
  <c r="I104" i="10"/>
  <c r="I125" i="10"/>
  <c r="R120" i="10" s="1"/>
  <c r="I104" i="7"/>
  <c r="I124" i="7"/>
  <c r="R119" i="7"/>
  <c r="G104" i="16"/>
  <c r="G125" i="16" s="1"/>
  <c r="P120" i="16" s="1"/>
  <c r="G104" i="10"/>
  <c r="G125" i="10" s="1"/>
  <c r="P120" i="10" s="1"/>
  <c r="G104" i="7"/>
  <c r="G124" i="7"/>
  <c r="P119" i="7"/>
  <c r="E104" i="16"/>
  <c r="E125" i="16" s="1"/>
  <c r="N120" i="16" s="1"/>
  <c r="E104" i="10"/>
  <c r="E125" i="10"/>
  <c r="N120" i="10" s="1"/>
  <c r="E104" i="7"/>
  <c r="E124" i="7" s="1"/>
  <c r="N119" i="7" s="1"/>
  <c r="C104" i="16"/>
  <c r="C104" i="12"/>
  <c r="C104" i="10"/>
  <c r="C104" i="7"/>
  <c r="Q103" i="12"/>
  <c r="Q103" i="10"/>
  <c r="Q103" i="7"/>
  <c r="O103" i="16"/>
  <c r="O103" i="10"/>
  <c r="M103" i="16"/>
  <c r="M103" i="12"/>
  <c r="M103" i="10"/>
  <c r="M103" i="7"/>
  <c r="I103" i="16"/>
  <c r="I124" i="16"/>
  <c r="R119" i="16"/>
  <c r="I103" i="12"/>
  <c r="I124" i="12"/>
  <c r="G103" i="16"/>
  <c r="G124" i="16"/>
  <c r="P119" i="16" s="1"/>
  <c r="G103" i="12"/>
  <c r="G124" i="12"/>
  <c r="E103" i="16"/>
  <c r="E124" i="16"/>
  <c r="N119" i="16" s="1"/>
  <c r="E103" i="12"/>
  <c r="E124" i="12"/>
  <c r="E103" i="7"/>
  <c r="E123" i="7" s="1"/>
  <c r="N118" i="7" s="1"/>
  <c r="S102" i="16"/>
  <c r="S102" i="10"/>
  <c r="S102" i="7"/>
  <c r="Q102" i="16"/>
  <c r="Q102" i="12"/>
  <c r="O102" i="16"/>
  <c r="O102" i="12"/>
  <c r="O102" i="10"/>
  <c r="O102" i="7"/>
  <c r="M102" i="16"/>
  <c r="M102" i="7"/>
  <c r="K102" i="16"/>
  <c r="K102" i="7"/>
  <c r="I102" i="7"/>
  <c r="I122" i="7" s="1"/>
  <c r="G102" i="16"/>
  <c r="G123" i="16"/>
  <c r="P118" i="16"/>
  <c r="G102" i="7"/>
  <c r="G122" i="7" s="1"/>
  <c r="E102" i="16"/>
  <c r="E123" i="16"/>
  <c r="N118" i="16"/>
  <c r="E102" i="7"/>
  <c r="E122" i="7"/>
  <c r="C102" i="16"/>
  <c r="C102" i="12"/>
  <c r="S101" i="16"/>
  <c r="S101" i="12"/>
  <c r="S101" i="10"/>
  <c r="S101" i="7"/>
  <c r="Q101" i="16"/>
  <c r="Q101" i="12"/>
  <c r="Q101" i="10"/>
  <c r="Q101" i="7"/>
  <c r="O101" i="16"/>
  <c r="O101" i="12"/>
  <c r="O101" i="10"/>
  <c r="O101" i="7"/>
  <c r="K101" i="16"/>
  <c r="K101" i="7"/>
  <c r="I101" i="16"/>
  <c r="I122" i="16"/>
  <c r="R117" i="16"/>
  <c r="I101" i="12"/>
  <c r="I122" i="12" s="1"/>
  <c r="I101" i="7"/>
  <c r="I121" i="7"/>
  <c r="R117" i="7"/>
  <c r="G101" i="16"/>
  <c r="G122" i="16"/>
  <c r="P117" i="16"/>
  <c r="G101" i="12"/>
  <c r="G122" i="12" s="1"/>
  <c r="G101" i="10"/>
  <c r="G122" i="10"/>
  <c r="P117" i="10" s="1"/>
  <c r="G101" i="7"/>
  <c r="G121" i="7"/>
  <c r="P117" i="7"/>
  <c r="C101" i="12"/>
  <c r="C101" i="10"/>
  <c r="S100" i="16"/>
  <c r="Q100" i="16"/>
  <c r="Q100" i="12"/>
  <c r="Q100" i="7"/>
  <c r="O100" i="16"/>
  <c r="O100" i="12"/>
  <c r="O100" i="7"/>
  <c r="M100" i="16"/>
  <c r="M100" i="12"/>
  <c r="M100" i="7"/>
  <c r="K100" i="16"/>
  <c r="K100" i="12"/>
  <c r="K100" i="10"/>
  <c r="I100" i="12"/>
  <c r="I121" i="12" s="1"/>
  <c r="I100" i="10"/>
  <c r="I121" i="10"/>
  <c r="I100" i="7"/>
  <c r="I120" i="7" s="1"/>
  <c r="G100" i="16"/>
  <c r="G121" i="16"/>
  <c r="G100" i="12"/>
  <c r="G121" i="12" s="1"/>
  <c r="G100" i="10"/>
  <c r="G121" i="10"/>
  <c r="G100" i="7"/>
  <c r="G120" i="7" s="1"/>
  <c r="E100" i="16"/>
  <c r="E121" i="16"/>
  <c r="E100" i="12"/>
  <c r="E121" i="12" s="1"/>
  <c r="E100" i="7"/>
  <c r="E120" i="7" s="1"/>
  <c r="C100" i="16"/>
  <c r="C100" i="12"/>
  <c r="C100" i="10"/>
  <c r="C100" i="7"/>
  <c r="S99" i="16"/>
  <c r="S99" i="10"/>
  <c r="Q99" i="16"/>
  <c r="Q99" i="10"/>
  <c r="Q99" i="7"/>
  <c r="M99" i="16"/>
  <c r="M99" i="10"/>
  <c r="M99" i="7"/>
  <c r="K99" i="16"/>
  <c r="K99" i="7"/>
  <c r="I99" i="16"/>
  <c r="I120" i="16" s="1"/>
  <c r="I99" i="12"/>
  <c r="I120" i="12"/>
  <c r="I99" i="10"/>
  <c r="I120" i="10" s="1"/>
  <c r="I99" i="7"/>
  <c r="I119" i="7"/>
  <c r="E99" i="16"/>
  <c r="E120" i="16" s="1"/>
  <c r="E99" i="12"/>
  <c r="E120" i="12"/>
  <c r="C99" i="7"/>
  <c r="S98" i="16"/>
  <c r="S98" i="12"/>
  <c r="S98" i="7"/>
  <c r="Q98" i="16"/>
  <c r="Q98" i="12"/>
  <c r="O98" i="7"/>
  <c r="M98" i="16"/>
  <c r="K98" i="16"/>
  <c r="K98" i="12"/>
  <c r="K98" i="7"/>
  <c r="I98" i="16"/>
  <c r="I119" i="16" s="1"/>
  <c r="I98" i="12"/>
  <c r="I119" i="12"/>
  <c r="I98" i="10"/>
  <c r="I119" i="10" s="1"/>
  <c r="G98" i="16"/>
  <c r="G119" i="16" s="1"/>
  <c r="G98" i="12"/>
  <c r="G119" i="12"/>
  <c r="G98" i="10"/>
  <c r="G119" i="10" s="1"/>
  <c r="G98" i="7"/>
  <c r="G118" i="7"/>
  <c r="E98" i="16"/>
  <c r="E119" i="16" s="1"/>
  <c r="E98" i="12"/>
  <c r="E119" i="12"/>
  <c r="E98" i="10"/>
  <c r="E119" i="10" s="1"/>
  <c r="E98" i="7"/>
  <c r="E118" i="7"/>
  <c r="C98" i="16"/>
  <c r="C98" i="10"/>
  <c r="C98" i="7"/>
  <c r="S97" i="16"/>
  <c r="S97" i="12"/>
  <c r="S97" i="10"/>
  <c r="S97" i="7"/>
  <c r="Q97" i="16"/>
  <c r="Q97" i="12"/>
  <c r="Q97" i="10"/>
  <c r="Q97" i="7"/>
  <c r="O97" i="16"/>
  <c r="O97" i="12"/>
  <c r="O97" i="10"/>
  <c r="O97" i="7"/>
  <c r="M97" i="16"/>
  <c r="M97" i="12"/>
  <c r="M97" i="10"/>
  <c r="M97" i="7"/>
  <c r="K97" i="7"/>
  <c r="I97" i="12"/>
  <c r="I118" i="12"/>
  <c r="I97" i="7"/>
  <c r="G97" i="16"/>
  <c r="G118" i="16" s="1"/>
  <c r="G97" i="10"/>
  <c r="G118" i="10"/>
  <c r="E97" i="16"/>
  <c r="E118" i="16"/>
  <c r="E97" i="12"/>
  <c r="E118" i="12" s="1"/>
  <c r="E97" i="7"/>
  <c r="C97" i="16"/>
  <c r="C97" i="12"/>
  <c r="C97" i="7"/>
  <c r="S96" i="16"/>
  <c r="S96" i="12"/>
  <c r="Q96" i="12"/>
  <c r="Q96" i="10"/>
  <c r="Q96" i="7"/>
  <c r="O96" i="16"/>
  <c r="O96" i="12"/>
  <c r="O96" i="10"/>
  <c r="M96" i="16"/>
  <c r="M96" i="12"/>
  <c r="M96" i="10"/>
  <c r="K96" i="16"/>
  <c r="K96" i="10"/>
  <c r="K96" i="7"/>
  <c r="I96" i="16"/>
  <c r="I117" i="16" s="1"/>
  <c r="R116" i="16" s="1"/>
  <c r="I96" i="12"/>
  <c r="I117" i="12"/>
  <c r="I96" i="10"/>
  <c r="I117" i="10" s="1"/>
  <c r="R116" i="10" s="1"/>
  <c r="I96" i="7"/>
  <c r="I117" i="7"/>
  <c r="R116" i="7" s="1"/>
  <c r="G96" i="16"/>
  <c r="G117" i="16"/>
  <c r="P116" i="16" s="1"/>
  <c r="G96" i="12"/>
  <c r="G117" i="12"/>
  <c r="G96" i="10"/>
  <c r="G117" i="10"/>
  <c r="P116" i="10" s="1"/>
  <c r="G96" i="7"/>
  <c r="G117" i="7"/>
  <c r="P116" i="7" s="1"/>
  <c r="E96" i="16"/>
  <c r="E117" i="16"/>
  <c r="N116" i="16"/>
  <c r="E96" i="12"/>
  <c r="E117" i="12" s="1"/>
  <c r="E96" i="10"/>
  <c r="E117" i="10"/>
  <c r="N116" i="10"/>
  <c r="E96" i="7"/>
  <c r="E117" i="7"/>
  <c r="N116" i="7"/>
  <c r="C96" i="16"/>
  <c r="C96" i="12"/>
  <c r="C96" i="10"/>
  <c r="C96" i="7"/>
  <c r="S95" i="16"/>
  <c r="S95" i="10"/>
  <c r="Q95" i="10"/>
  <c r="Q95" i="7"/>
  <c r="O95" i="16"/>
  <c r="O95" i="10"/>
  <c r="O95" i="7"/>
  <c r="M95" i="12"/>
  <c r="M95" i="10"/>
  <c r="M95" i="7"/>
  <c r="I95" i="16"/>
  <c r="I116" i="16" s="1"/>
  <c r="R115" i="16" s="1"/>
  <c r="I95" i="10"/>
  <c r="I116" i="10" s="1"/>
  <c r="R115" i="10" s="1"/>
  <c r="I95" i="7"/>
  <c r="I116" i="7" s="1"/>
  <c r="R115" i="7" s="1"/>
  <c r="G95" i="16"/>
  <c r="G116" i="16"/>
  <c r="P115" i="16"/>
  <c r="G95" i="12"/>
  <c r="G116" i="12"/>
  <c r="G95" i="10"/>
  <c r="G116" i="10"/>
  <c r="P115" i="10" s="1"/>
  <c r="G95" i="7"/>
  <c r="G116" i="7"/>
  <c r="P115" i="7" s="1"/>
  <c r="E95" i="10"/>
  <c r="E116" i="10"/>
  <c r="N115" i="10"/>
  <c r="E95" i="7"/>
  <c r="E116" i="7" s="1"/>
  <c r="N115" i="7" s="1"/>
  <c r="C95" i="10"/>
  <c r="S94" i="16"/>
  <c r="S94" i="12"/>
  <c r="S94" i="7"/>
  <c r="Q94" i="16"/>
  <c r="Q94" i="12"/>
  <c r="O94" i="16"/>
  <c r="O94" i="12"/>
  <c r="O94" i="7"/>
  <c r="M94" i="16"/>
  <c r="M94" i="12"/>
  <c r="K94" i="12"/>
  <c r="K94" i="7"/>
  <c r="I94" i="16"/>
  <c r="I115" i="16"/>
  <c r="R114" i="16" s="1"/>
  <c r="I94" i="12"/>
  <c r="I115" i="12"/>
  <c r="I94" i="10"/>
  <c r="I115" i="10" s="1"/>
  <c r="R114" i="10" s="1"/>
  <c r="I94" i="7"/>
  <c r="I115" i="7" s="1"/>
  <c r="R114" i="7" s="1"/>
  <c r="G94" i="16"/>
  <c r="G115" i="16"/>
  <c r="P114" i="16"/>
  <c r="G94" i="12"/>
  <c r="G115" i="12" s="1"/>
  <c r="G94" i="10"/>
  <c r="G115" i="10" s="1"/>
  <c r="P114" i="10" s="1"/>
  <c r="G94" i="7"/>
  <c r="G115" i="7"/>
  <c r="P114" i="7" s="1"/>
  <c r="E94" i="12"/>
  <c r="E115" i="12" s="1"/>
  <c r="E94" i="10"/>
  <c r="E115" i="10"/>
  <c r="N114" i="10" s="1"/>
  <c r="E94" i="7"/>
  <c r="E115" i="7" s="1"/>
  <c r="N114" i="7" s="1"/>
  <c r="C94" i="16"/>
  <c r="C94" i="12"/>
  <c r="C94" i="10"/>
  <c r="C94" i="7"/>
  <c r="S93" i="16"/>
  <c r="S93" i="12"/>
  <c r="S93" i="10"/>
  <c r="S93" i="7"/>
  <c r="Q93" i="12"/>
  <c r="Q93" i="7"/>
  <c r="O93" i="16"/>
  <c r="O93" i="12"/>
  <c r="M93" i="16"/>
  <c r="M93" i="10"/>
  <c r="M93" i="7"/>
  <c r="I93" i="16"/>
  <c r="I114" i="16" s="1"/>
  <c r="R113" i="16" s="1"/>
  <c r="I93" i="7"/>
  <c r="I114" i="7" s="1"/>
  <c r="R113" i="7" s="1"/>
  <c r="G93" i="16"/>
  <c r="G114" i="16"/>
  <c r="P113" i="16" s="1"/>
  <c r="E93" i="16"/>
  <c r="E114" i="16"/>
  <c r="N113" i="16"/>
  <c r="E93" i="7"/>
  <c r="E114" i="7" s="1"/>
  <c r="N113" i="7" s="1"/>
  <c r="C93" i="12"/>
  <c r="C93" i="7"/>
  <c r="S92" i="10"/>
  <c r="S92" i="7"/>
  <c r="Q92" i="10"/>
  <c r="O92" i="16"/>
  <c r="O92" i="12"/>
  <c r="O92" i="10"/>
  <c r="O92" i="7"/>
  <c r="M92" i="10"/>
  <c r="M92" i="7"/>
  <c r="K92" i="16"/>
  <c r="K92" i="7"/>
  <c r="I92" i="12"/>
  <c r="I113" i="12"/>
  <c r="G92" i="16"/>
  <c r="G113" i="16"/>
  <c r="P112" i="16"/>
  <c r="G92" i="12"/>
  <c r="G113" i="12" s="1"/>
  <c r="G92" i="10"/>
  <c r="G113" i="10"/>
  <c r="P112" i="10" s="1"/>
  <c r="G92" i="7"/>
  <c r="G113" i="7"/>
  <c r="P112" i="7"/>
  <c r="E92" i="7"/>
  <c r="E113" i="7"/>
  <c r="N112" i="7" s="1"/>
  <c r="C92" i="7"/>
  <c r="S91" i="16"/>
  <c r="S91" i="7"/>
  <c r="Q91" i="12"/>
  <c r="Q91" i="7"/>
  <c r="O91" i="16"/>
  <c r="O91" i="12"/>
  <c r="O91" i="7"/>
  <c r="M91" i="12"/>
  <c r="M91" i="7"/>
  <c r="I91" i="16"/>
  <c r="I112" i="16" s="1"/>
  <c r="R111" i="16" s="1"/>
  <c r="I91" i="12"/>
  <c r="I112" i="12" s="1"/>
  <c r="I91" i="10"/>
  <c r="I112" i="10"/>
  <c r="R111" i="10"/>
  <c r="I91" i="7"/>
  <c r="I112" i="7" s="1"/>
  <c r="R111" i="7" s="1"/>
  <c r="G91" i="16"/>
  <c r="G112" i="16"/>
  <c r="P111" i="16" s="1"/>
  <c r="G91" i="12"/>
  <c r="G112" i="12"/>
  <c r="G91" i="10"/>
  <c r="G112" i="10" s="1"/>
  <c r="P111" i="10" s="1"/>
  <c r="G91" i="7"/>
  <c r="G112" i="7" s="1"/>
  <c r="P111" i="7" s="1"/>
  <c r="E91" i="16"/>
  <c r="E112" i="16"/>
  <c r="N111" i="16" s="1"/>
  <c r="E91" i="12"/>
  <c r="E112" i="12" s="1"/>
  <c r="E91" i="10"/>
  <c r="E91" i="7"/>
  <c r="E112" i="7" s="1"/>
  <c r="N111" i="7" s="1"/>
  <c r="C91" i="12"/>
  <c r="C91" i="10"/>
  <c r="S90" i="16"/>
  <c r="S90" i="12"/>
  <c r="S90" i="7"/>
  <c r="Q90" i="16"/>
  <c r="Q90" i="12"/>
  <c r="Q90" i="7"/>
  <c r="O90" i="12"/>
  <c r="O90" i="7"/>
  <c r="M90" i="16"/>
  <c r="M90" i="12"/>
  <c r="M90" i="10"/>
  <c r="K90" i="16"/>
  <c r="K90" i="7"/>
  <c r="I90" i="16"/>
  <c r="I111" i="16" s="1"/>
  <c r="G90" i="16"/>
  <c r="G111" i="16"/>
  <c r="E90" i="16"/>
  <c r="E111" i="16" s="1"/>
  <c r="C90" i="16"/>
  <c r="C90" i="7"/>
  <c r="A50" i="1"/>
  <c r="I46" i="6"/>
  <c r="G46" i="6"/>
  <c r="E46" i="6"/>
  <c r="L106" i="7"/>
  <c r="D106" i="7"/>
  <c r="O105" i="7"/>
  <c r="C105" i="7"/>
  <c r="U50" i="10"/>
  <c r="U71" i="10" s="1"/>
  <c r="U92" i="10" s="1"/>
  <c r="K113" i="10"/>
  <c r="K71" i="10"/>
  <c r="U48" i="10"/>
  <c r="K69" i="10"/>
  <c r="K90" i="10"/>
  <c r="K82" i="10"/>
  <c r="U61" i="10"/>
  <c r="A61" i="10"/>
  <c r="D82" i="10"/>
  <c r="K71" i="12"/>
  <c r="K92" i="12"/>
  <c r="U50" i="12"/>
  <c r="K72" i="10"/>
  <c r="U51" i="10"/>
  <c r="K74" i="10"/>
  <c r="U53" i="10"/>
  <c r="K76" i="10"/>
  <c r="K97" i="10"/>
  <c r="U55" i="10"/>
  <c r="U76" i="10" s="1"/>
  <c r="K78" i="10"/>
  <c r="K99" i="10" s="1"/>
  <c r="U57" i="10"/>
  <c r="U78" i="10" s="1"/>
  <c r="K80" i="10"/>
  <c r="K101" i="10"/>
  <c r="U59" i="10"/>
  <c r="U80" i="10" s="1"/>
  <c r="K84" i="10"/>
  <c r="K105" i="10" s="1"/>
  <c r="U63" i="10"/>
  <c r="U84" i="10" s="1"/>
  <c r="D73" i="10"/>
  <c r="A52" i="10"/>
  <c r="D75" i="10"/>
  <c r="A54" i="10"/>
  <c r="D79" i="10"/>
  <c r="K69" i="12"/>
  <c r="K90" i="12"/>
  <c r="U48" i="12"/>
  <c r="U69" i="12" s="1"/>
  <c r="U83" i="10"/>
  <c r="A48" i="10"/>
  <c r="J111" i="10" s="1"/>
  <c r="A50" i="10"/>
  <c r="J113" i="10"/>
  <c r="S112" i="10" s="1"/>
  <c r="K76" i="12"/>
  <c r="K97" i="12" s="1"/>
  <c r="U55" i="12"/>
  <c r="U76" i="12"/>
  <c r="K78" i="12"/>
  <c r="K99" i="12"/>
  <c r="U57" i="12"/>
  <c r="D75" i="12"/>
  <c r="A54" i="12"/>
  <c r="F79" i="12"/>
  <c r="A58" i="12"/>
  <c r="U52" i="12"/>
  <c r="U73" i="12" s="1"/>
  <c r="U74" i="12"/>
  <c r="U77" i="12"/>
  <c r="U81" i="12"/>
  <c r="U83" i="12"/>
  <c r="U85" i="12"/>
  <c r="A48" i="12"/>
  <c r="J111" i="12"/>
  <c r="U54" i="12"/>
  <c r="U75" i="12" s="1"/>
  <c r="K75" i="12"/>
  <c r="K80" i="12"/>
  <c r="K101" i="12"/>
  <c r="U59" i="12"/>
  <c r="U80" i="12" s="1"/>
  <c r="K82" i="12"/>
  <c r="U61" i="12"/>
  <c r="U82" i="12"/>
  <c r="K84" i="12"/>
  <c r="K105" i="12"/>
  <c r="U63" i="12"/>
  <c r="U84" i="12" s="1"/>
  <c r="U105" i="21" s="1"/>
  <c r="K126" i="21" s="1"/>
  <c r="A59" i="12"/>
  <c r="D80" i="12"/>
  <c r="A61" i="12"/>
  <c r="D82" i="12"/>
  <c r="A52" i="12"/>
  <c r="E123" i="20"/>
  <c r="T106" i="21"/>
  <c r="L127" i="21" s="1"/>
  <c r="H106" i="21"/>
  <c r="H127" i="21" s="1"/>
  <c r="H105" i="21"/>
  <c r="H126" i="21"/>
  <c r="H104" i="21"/>
  <c r="H125" i="21"/>
  <c r="Q120" i="21"/>
  <c r="T103" i="21"/>
  <c r="L124" i="21" s="1"/>
  <c r="T119" i="21" s="1"/>
  <c r="H103" i="21"/>
  <c r="H124" i="21" s="1"/>
  <c r="Q119" i="21" s="1"/>
  <c r="T102" i="21"/>
  <c r="L123" i="21" s="1"/>
  <c r="H101" i="21"/>
  <c r="H122" i="21" s="1"/>
  <c r="Q118" i="21" s="1"/>
  <c r="I92" i="21"/>
  <c r="I114" i="21" s="1"/>
  <c r="R113" i="21" s="1"/>
  <c r="G92" i="21"/>
  <c r="G114" i="21" s="1"/>
  <c r="P113" i="21" s="1"/>
  <c r="T95" i="21"/>
  <c r="L117" i="21" s="1"/>
  <c r="T116" i="21" s="1"/>
  <c r="F98" i="21"/>
  <c r="F119" i="21" s="1"/>
  <c r="F96" i="21"/>
  <c r="F118" i="21"/>
  <c r="O117" i="21"/>
  <c r="E101" i="21"/>
  <c r="E122" i="21" s="1"/>
  <c r="N118" i="21" s="1"/>
  <c r="E99" i="21"/>
  <c r="E120" i="21" s="1"/>
  <c r="I98" i="21"/>
  <c r="I119" i="21" s="1"/>
  <c r="E98" i="21"/>
  <c r="E119" i="21"/>
  <c r="I96" i="21"/>
  <c r="I118" i="21"/>
  <c r="R117" i="21" s="1"/>
  <c r="E96" i="21"/>
  <c r="E118" i="21"/>
  <c r="N117" i="21" s="1"/>
  <c r="G91" i="21"/>
  <c r="G113" i="21"/>
  <c r="P112" i="21" s="1"/>
  <c r="F95" i="21"/>
  <c r="F117" i="21"/>
  <c r="O116" i="21" s="1"/>
  <c r="M105" i="21"/>
  <c r="M103" i="21"/>
  <c r="M101" i="21"/>
  <c r="K97" i="21"/>
  <c r="K92" i="21"/>
  <c r="K90" i="21"/>
  <c r="P97" i="21"/>
  <c r="S96" i="21"/>
  <c r="Q90" i="21"/>
  <c r="M90" i="21"/>
  <c r="R95" i="21"/>
  <c r="N95" i="21"/>
  <c r="P92" i="21"/>
  <c r="R91" i="21"/>
  <c r="I103" i="21"/>
  <c r="I124" i="21" s="1"/>
  <c r="R119" i="21" s="1"/>
  <c r="E103" i="21"/>
  <c r="E124" i="21" s="1"/>
  <c r="N119" i="21" s="1"/>
  <c r="I101" i="21"/>
  <c r="I122" i="21"/>
  <c r="R118" i="21" s="1"/>
  <c r="F104" i="21"/>
  <c r="F125" i="21" s="1"/>
  <c r="O120" i="21" s="1"/>
  <c r="F103" i="21"/>
  <c r="F124" i="21" s="1"/>
  <c r="O119" i="21" s="1"/>
  <c r="F102" i="21"/>
  <c r="F123" i="21" s="1"/>
  <c r="U95" i="21"/>
  <c r="K117" i="21" s="1"/>
  <c r="T90" i="21"/>
  <c r="L112" i="21" s="1"/>
  <c r="H92" i="21"/>
  <c r="H114" i="21"/>
  <c r="Q113" i="21"/>
  <c r="F101" i="21"/>
  <c r="F122" i="21" s="1"/>
  <c r="O118" i="21" s="1"/>
  <c r="F99" i="21"/>
  <c r="F120" i="21"/>
  <c r="H98" i="21"/>
  <c r="H119" i="21" s="1"/>
  <c r="H96" i="21"/>
  <c r="H118" i="21"/>
  <c r="Q117" i="21" s="1"/>
  <c r="G101" i="21"/>
  <c r="G122" i="21"/>
  <c r="P118" i="21"/>
  <c r="G98" i="21"/>
  <c r="G119" i="21" s="1"/>
  <c r="G96" i="21"/>
  <c r="G118" i="21"/>
  <c r="P117" i="21" s="1"/>
  <c r="G95" i="21"/>
  <c r="G117" i="21"/>
  <c r="P116" i="21"/>
  <c r="I91" i="21"/>
  <c r="I113" i="21" s="1"/>
  <c r="R112" i="21" s="1"/>
  <c r="E91" i="21"/>
  <c r="E113" i="21" s="1"/>
  <c r="N112" i="21" s="1"/>
  <c r="H91" i="21"/>
  <c r="H113" i="21"/>
  <c r="Q112" i="21" s="1"/>
  <c r="T93" i="20"/>
  <c r="L115" i="20" s="1"/>
  <c r="T114" i="20" s="1"/>
  <c r="T90" i="7"/>
  <c r="L111" i="7"/>
  <c r="S105" i="21"/>
  <c r="O105" i="21"/>
  <c r="S103" i="21"/>
  <c r="O103" i="21"/>
  <c r="O101" i="21"/>
  <c r="K106" i="21"/>
  <c r="K105" i="21"/>
  <c r="K101" i="21"/>
  <c r="D101" i="21"/>
  <c r="D98" i="21"/>
  <c r="D96" i="21"/>
  <c r="J112" i="21"/>
  <c r="R97" i="21"/>
  <c r="N97" i="21"/>
  <c r="Q96" i="21"/>
  <c r="M96" i="21"/>
  <c r="S90" i="21"/>
  <c r="O90" i="21"/>
  <c r="R94" i="21"/>
  <c r="R92" i="21"/>
  <c r="N92" i="21"/>
  <c r="J92" i="21"/>
  <c r="P91" i="21"/>
  <c r="L91" i="21"/>
  <c r="T93" i="12"/>
  <c r="L114" i="12" s="1"/>
  <c r="T93" i="7"/>
  <c r="L114" i="7"/>
  <c r="T113" i="7" s="1"/>
  <c r="T91" i="12"/>
  <c r="L112" i="12"/>
  <c r="T97" i="10"/>
  <c r="L118" i="10" s="1"/>
  <c r="E112" i="10"/>
  <c r="N111" i="10" s="1"/>
  <c r="D94" i="19"/>
  <c r="D103" i="19"/>
  <c r="K97" i="19"/>
  <c r="K93" i="19"/>
  <c r="D100" i="19"/>
  <c r="J114" i="10"/>
  <c r="S113" i="10"/>
  <c r="U79" i="10"/>
  <c r="J112" i="19"/>
  <c r="U86" i="19"/>
  <c r="K105" i="19"/>
  <c r="K103" i="19"/>
  <c r="K101" i="19"/>
  <c r="K99" i="19"/>
  <c r="K95" i="19"/>
  <c r="U70" i="12"/>
  <c r="F114" i="18"/>
  <c r="O113" i="18" s="1"/>
  <c r="I116" i="18"/>
  <c r="R115" i="18" s="1"/>
  <c r="E116" i="18"/>
  <c r="N115" i="18"/>
  <c r="J118" i="19"/>
  <c r="S117" i="19"/>
  <c r="F117" i="19"/>
  <c r="O116" i="19" s="1"/>
  <c r="H117" i="19"/>
  <c r="Q116" i="19" s="1"/>
  <c r="J116" i="19"/>
  <c r="S115" i="19"/>
  <c r="F125" i="19"/>
  <c r="O120" i="19" s="1"/>
  <c r="U84" i="19"/>
  <c r="U82" i="19"/>
  <c r="U80" i="19"/>
  <c r="U78" i="19"/>
  <c r="D101" i="12"/>
  <c r="D100" i="10"/>
  <c r="D96" i="10"/>
  <c r="D94" i="10"/>
  <c r="K93" i="10"/>
  <c r="D103" i="10"/>
  <c r="K92" i="10"/>
  <c r="D96" i="12"/>
  <c r="J116" i="10"/>
  <c r="S115" i="10" s="1"/>
  <c r="H72" i="10"/>
  <c r="H93" i="19"/>
  <c r="H115" i="19" s="1"/>
  <c r="Q114" i="19" s="1"/>
  <c r="H46" i="10"/>
  <c r="F72" i="10"/>
  <c r="F93" i="10" s="1"/>
  <c r="F114" i="10" s="1"/>
  <c r="F46" i="10"/>
  <c r="D72" i="10"/>
  <c r="D46" i="10"/>
  <c r="A59" i="10"/>
  <c r="J122" i="19" s="1"/>
  <c r="S118" i="19" s="1"/>
  <c r="D80" i="10"/>
  <c r="D101" i="10" s="1"/>
  <c r="I46" i="10"/>
  <c r="I72" i="10"/>
  <c r="I93" i="10"/>
  <c r="I114" i="10" s="1"/>
  <c r="R113" i="10" s="1"/>
  <c r="G46" i="10"/>
  <c r="G72" i="10"/>
  <c r="G93" i="10" s="1"/>
  <c r="G114" i="10" s="1"/>
  <c r="P113" i="10" s="1"/>
  <c r="E72" i="10"/>
  <c r="E93" i="19" s="1"/>
  <c r="E115" i="19" s="1"/>
  <c r="N114" i="19" s="1"/>
  <c r="E46" i="10"/>
  <c r="L80" i="12"/>
  <c r="L101" i="21" s="1"/>
  <c r="K81" i="12"/>
  <c r="K102" i="12" s="1"/>
  <c r="T86" i="12"/>
  <c r="A57" i="12"/>
  <c r="A62" i="12"/>
  <c r="F46" i="19"/>
  <c r="P80" i="12"/>
  <c r="P101" i="21" s="1"/>
  <c r="S81" i="12"/>
  <c r="S102" i="12"/>
  <c r="P81" i="12"/>
  <c r="P102" i="12" s="1"/>
  <c r="A64" i="12"/>
  <c r="K102" i="21"/>
  <c r="H93" i="10"/>
  <c r="H114" i="10" s="1"/>
  <c r="Q113" i="10" s="1"/>
  <c r="S102" i="21"/>
  <c r="T107" i="12"/>
  <c r="L128" i="12" s="1"/>
  <c r="T92" i="10"/>
  <c r="L113" i="10" s="1"/>
  <c r="T112" i="10" s="1"/>
  <c r="T92" i="7"/>
  <c r="L113" i="7"/>
  <c r="T112" i="7" s="1"/>
  <c r="T96" i="12"/>
  <c r="L117" i="12" s="1"/>
  <c r="T96" i="10"/>
  <c r="L117" i="10" s="1"/>
  <c r="T116" i="10" s="1"/>
  <c r="T90" i="12"/>
  <c r="L111" i="12" s="1"/>
  <c r="D75" i="7"/>
  <c r="D96" i="7" s="1"/>
  <c r="I93" i="19"/>
  <c r="I115" i="19" s="1"/>
  <c r="R114" i="19" s="1"/>
  <c r="L101" i="12"/>
  <c r="O113" i="10"/>
  <c r="T92" i="19"/>
  <c r="L114" i="19" s="1"/>
  <c r="T113" i="19" s="1"/>
  <c r="U60" i="7"/>
  <c r="A7" i="7"/>
  <c r="E46" i="7"/>
  <c r="T11" i="7"/>
  <c r="T74" i="7"/>
  <c r="T95" i="7"/>
  <c r="L116" i="7" s="1"/>
  <c r="T115" i="7" s="1"/>
  <c r="T7" i="7"/>
  <c r="T70" i="7" s="1"/>
  <c r="T91" i="7" s="1"/>
  <c r="L112" i="7" s="1"/>
  <c r="T111" i="7" s="1"/>
  <c r="U6" i="10"/>
  <c r="U69" i="10" s="1"/>
  <c r="R69" i="10"/>
  <c r="P69" i="10"/>
  <c r="N69" i="10"/>
  <c r="L69" i="10"/>
  <c r="C72" i="10"/>
  <c r="C93" i="10"/>
  <c r="U9" i="10"/>
  <c r="U72" i="10" s="1"/>
  <c r="S79" i="10"/>
  <c r="S100" i="10" s="1"/>
  <c r="R79" i="10"/>
  <c r="M100" i="10"/>
  <c r="N80" i="10"/>
  <c r="N101" i="19" s="1"/>
  <c r="L80" i="10"/>
  <c r="R81" i="10"/>
  <c r="S83" i="10"/>
  <c r="P83" i="10"/>
  <c r="P104" i="10"/>
  <c r="N83" i="10"/>
  <c r="L83" i="10"/>
  <c r="L104" i="10" s="1"/>
  <c r="R84" i="10"/>
  <c r="P84" i="10"/>
  <c r="N84" i="10"/>
  <c r="L84" i="10"/>
  <c r="M90" i="19"/>
  <c r="C91" i="19"/>
  <c r="M70" i="10"/>
  <c r="M91" i="10" s="1"/>
  <c r="N72" i="10"/>
  <c r="L72" i="10"/>
  <c r="O73" i="10"/>
  <c r="O94" i="10"/>
  <c r="N73" i="10"/>
  <c r="R75" i="10"/>
  <c r="R96" i="10" s="1"/>
  <c r="P75" i="10"/>
  <c r="P96" i="10"/>
  <c r="L77" i="10"/>
  <c r="O79" i="10"/>
  <c r="P81" i="10"/>
  <c r="U19" i="10"/>
  <c r="U82" i="10"/>
  <c r="U103" i="19" s="1"/>
  <c r="K124" i="19" s="1"/>
  <c r="Q83" i="10"/>
  <c r="R85" i="10"/>
  <c r="Q85" i="10"/>
  <c r="Q106" i="10"/>
  <c r="N85" i="10"/>
  <c r="M85" i="10"/>
  <c r="M106" i="10" s="1"/>
  <c r="J86" i="10"/>
  <c r="R86" i="10"/>
  <c r="N86" i="10"/>
  <c r="N107" i="19"/>
  <c r="G69" i="10"/>
  <c r="G90" i="10" s="1"/>
  <c r="G111" i="10" s="1"/>
  <c r="H71" i="10"/>
  <c r="H92" i="10"/>
  <c r="H113" i="10" s="1"/>
  <c r="Q112" i="10" s="1"/>
  <c r="F71" i="10"/>
  <c r="I76" i="10"/>
  <c r="I97" i="10" s="1"/>
  <c r="I118" i="10" s="1"/>
  <c r="H76" i="10"/>
  <c r="H97" i="10"/>
  <c r="H118" i="10" s="1"/>
  <c r="E76" i="10"/>
  <c r="E97" i="10"/>
  <c r="E118" i="10"/>
  <c r="D76" i="10"/>
  <c r="F80" i="10"/>
  <c r="F101" i="10"/>
  <c r="F122" i="10" s="1"/>
  <c r="O117" i="10" s="1"/>
  <c r="I81" i="10"/>
  <c r="G81" i="10"/>
  <c r="E81" i="10"/>
  <c r="E102" i="10" s="1"/>
  <c r="E123" i="10" s="1"/>
  <c r="N118" i="10" s="1"/>
  <c r="I82" i="10"/>
  <c r="I103" i="10"/>
  <c r="I124" i="10"/>
  <c r="R119" i="10" s="1"/>
  <c r="E82" i="10"/>
  <c r="E103" i="10"/>
  <c r="E124" i="10"/>
  <c r="N119" i="10"/>
  <c r="R69" i="12"/>
  <c r="S71" i="12"/>
  <c r="O77" i="12"/>
  <c r="O98" i="12"/>
  <c r="N79" i="12"/>
  <c r="M81" i="12"/>
  <c r="Q83" i="12"/>
  <c r="Q104" i="12"/>
  <c r="M83" i="12"/>
  <c r="M104" i="12" s="1"/>
  <c r="L84" i="12"/>
  <c r="L105" i="12"/>
  <c r="Q85" i="12"/>
  <c r="Q106" i="12" s="1"/>
  <c r="M85" i="12"/>
  <c r="M106" i="12"/>
  <c r="U23" i="12"/>
  <c r="U86" i="12" s="1"/>
  <c r="U107" i="12" s="1"/>
  <c r="K128" i="12" s="1"/>
  <c r="A49" i="12"/>
  <c r="H72" i="12"/>
  <c r="H93" i="12" s="1"/>
  <c r="H114" i="12"/>
  <c r="E72" i="12"/>
  <c r="E93" i="12" s="1"/>
  <c r="E114" i="12" s="1"/>
  <c r="A53" i="12"/>
  <c r="A16" i="12"/>
  <c r="H81" i="12"/>
  <c r="I84" i="12"/>
  <c r="G84" i="12"/>
  <c r="E84" i="12"/>
  <c r="A22" i="12"/>
  <c r="F85" i="12"/>
  <c r="F86" i="12"/>
  <c r="F107" i="12" s="1"/>
  <c r="F128" i="12" s="1"/>
  <c r="U15" i="6"/>
  <c r="U13" i="6"/>
  <c r="A55" i="16"/>
  <c r="A49" i="16"/>
  <c r="J112" i="16" s="1"/>
  <c r="S111" i="16" s="1"/>
  <c r="U22" i="16"/>
  <c r="U20" i="16"/>
  <c r="U83" i="16" s="1"/>
  <c r="U18" i="16"/>
  <c r="U16" i="16"/>
  <c r="U79" i="16"/>
  <c r="U14" i="16"/>
  <c r="U12" i="16"/>
  <c r="U8" i="16"/>
  <c r="T7" i="16"/>
  <c r="T70" i="16" s="1"/>
  <c r="T91" i="16" s="1"/>
  <c r="L112" i="16" s="1"/>
  <c r="T111" i="16"/>
  <c r="I4" i="16"/>
  <c r="A7" i="19"/>
  <c r="L71" i="19"/>
  <c r="U6" i="20"/>
  <c r="T8" i="20"/>
  <c r="A10" i="20"/>
  <c r="T16" i="20"/>
  <c r="T79" i="20"/>
  <c r="A18" i="20"/>
  <c r="A20" i="20"/>
  <c r="T9" i="21"/>
  <c r="J72" i="21"/>
  <c r="J93" i="21"/>
  <c r="L72" i="21"/>
  <c r="L93" i="21" s="1"/>
  <c r="N72" i="21"/>
  <c r="N93" i="21"/>
  <c r="P72" i="21"/>
  <c r="R72" i="21"/>
  <c r="R93" i="21"/>
  <c r="F73" i="21"/>
  <c r="F94" i="21" s="1"/>
  <c r="F116" i="21" s="1"/>
  <c r="O115" i="21" s="1"/>
  <c r="H73" i="21"/>
  <c r="H94" i="21" s="1"/>
  <c r="H116" i="21" s="1"/>
  <c r="Q115" i="21"/>
  <c r="J73" i="21"/>
  <c r="J94" i="21" s="1"/>
  <c r="L73" i="21"/>
  <c r="L94" i="21"/>
  <c r="N73" i="21"/>
  <c r="N94" i="21" s="1"/>
  <c r="P73" i="21"/>
  <c r="P94" i="21"/>
  <c r="R77" i="21"/>
  <c r="T77" i="21"/>
  <c r="T98" i="21" s="1"/>
  <c r="L119" i="21" s="1"/>
  <c r="H78" i="21"/>
  <c r="H99" i="21" s="1"/>
  <c r="H120" i="21" s="1"/>
  <c r="J78" i="21"/>
  <c r="J99" i="21" s="1"/>
  <c r="L78" i="21"/>
  <c r="L99" i="21" s="1"/>
  <c r="N78" i="21"/>
  <c r="N99" i="21" s="1"/>
  <c r="P78" i="21"/>
  <c r="P99" i="21"/>
  <c r="R78" i="21"/>
  <c r="R99" i="21" s="1"/>
  <c r="T78" i="21"/>
  <c r="F79" i="21"/>
  <c r="F100" i="21"/>
  <c r="F121" i="21" s="1"/>
  <c r="H79" i="21"/>
  <c r="H100" i="21"/>
  <c r="H121" i="21"/>
  <c r="J79" i="21"/>
  <c r="J100" i="21" s="1"/>
  <c r="L79" i="21"/>
  <c r="N79" i="21"/>
  <c r="N100" i="21"/>
  <c r="P79" i="21"/>
  <c r="R79" i="21"/>
  <c r="R100" i="21"/>
  <c r="H86" i="21"/>
  <c r="H107" i="21" s="1"/>
  <c r="H128" i="21" s="1"/>
  <c r="Q121" i="21" s="1"/>
  <c r="J86" i="21"/>
  <c r="J107" i="21" s="1"/>
  <c r="L86" i="21"/>
  <c r="L107" i="21"/>
  <c r="N86" i="21"/>
  <c r="N107" i="21" s="1"/>
  <c r="P86" i="21"/>
  <c r="P107" i="21"/>
  <c r="R86" i="21"/>
  <c r="R107" i="21" s="1"/>
  <c r="J85" i="10"/>
  <c r="S85" i="10"/>
  <c r="S106" i="10" s="1"/>
  <c r="P85" i="10"/>
  <c r="O85" i="10"/>
  <c r="O106" i="10" s="1"/>
  <c r="L85" i="10"/>
  <c r="L106" i="10" s="1"/>
  <c r="K85" i="10"/>
  <c r="K106" i="19" s="1"/>
  <c r="I69" i="10"/>
  <c r="I90" i="10"/>
  <c r="I111" i="10"/>
  <c r="F69" i="10"/>
  <c r="E90" i="10"/>
  <c r="E111" i="10" s="1"/>
  <c r="E71" i="10"/>
  <c r="E92" i="10" s="1"/>
  <c r="E113" i="10" s="1"/>
  <c r="N112" i="10" s="1"/>
  <c r="I80" i="10"/>
  <c r="I101" i="10"/>
  <c r="I122" i="10" s="1"/>
  <c r="R117" i="10" s="1"/>
  <c r="H80" i="10"/>
  <c r="H101" i="19"/>
  <c r="H122" i="19"/>
  <c r="Q118" i="19" s="1"/>
  <c r="E80" i="10"/>
  <c r="H81" i="10"/>
  <c r="F81" i="10"/>
  <c r="F102" i="19" s="1"/>
  <c r="F123" i="19" s="1"/>
  <c r="D81" i="10"/>
  <c r="D102" i="19" s="1"/>
  <c r="G82" i="10"/>
  <c r="G103" i="10" s="1"/>
  <c r="G124" i="10" s="1"/>
  <c r="P119" i="10"/>
  <c r="L69" i="12"/>
  <c r="L90" i="21" s="1"/>
  <c r="S70" i="12"/>
  <c r="S91" i="12"/>
  <c r="K70" i="12"/>
  <c r="U8" i="12"/>
  <c r="U71" i="12"/>
  <c r="S74" i="12"/>
  <c r="S95" i="12" s="1"/>
  <c r="Q74" i="12"/>
  <c r="O74" i="12"/>
  <c r="N77" i="12"/>
  <c r="N98" i="12"/>
  <c r="S78" i="12"/>
  <c r="S99" i="12" s="1"/>
  <c r="Q78" i="12"/>
  <c r="Q99" i="12"/>
  <c r="O78" i="12"/>
  <c r="M78" i="12"/>
  <c r="M99" i="12"/>
  <c r="N80" i="12"/>
  <c r="N82" i="12"/>
  <c r="N103" i="12"/>
  <c r="D71" i="12"/>
  <c r="G72" i="12"/>
  <c r="F72" i="12"/>
  <c r="F93" i="12" s="1"/>
  <c r="F114" i="12" s="1"/>
  <c r="A18" i="12"/>
  <c r="D81" i="12"/>
  <c r="G81" i="12"/>
  <c r="A19" i="12"/>
  <c r="I83" i="12"/>
  <c r="I104" i="12" s="1"/>
  <c r="I125" i="12" s="1"/>
  <c r="G83" i="12"/>
  <c r="A21" i="12"/>
  <c r="F84" i="12"/>
  <c r="I85" i="12"/>
  <c r="G85" i="12"/>
  <c r="E85" i="12"/>
  <c r="A23" i="12"/>
  <c r="I86" i="12"/>
  <c r="I107" i="12"/>
  <c r="I128" i="12"/>
  <c r="H86" i="12"/>
  <c r="H107" i="12" s="1"/>
  <c r="H128" i="12" s="1"/>
  <c r="E86" i="12"/>
  <c r="E107" i="21" s="1"/>
  <c r="A64" i="16"/>
  <c r="A62" i="16"/>
  <c r="A60" i="16"/>
  <c r="A58" i="16"/>
  <c r="U21" i="16"/>
  <c r="U84" i="16"/>
  <c r="U19" i="16"/>
  <c r="U17" i="16"/>
  <c r="U80" i="16" s="1"/>
  <c r="U15" i="16"/>
  <c r="U13" i="16"/>
  <c r="U76" i="16" s="1"/>
  <c r="U10" i="16"/>
  <c r="U6" i="16"/>
  <c r="U69" i="16"/>
  <c r="R69" i="19"/>
  <c r="A22" i="20"/>
  <c r="T12" i="21"/>
  <c r="T75" i="21" s="1"/>
  <c r="T96" i="21" s="1"/>
  <c r="L118" i="21" s="1"/>
  <c r="T117" i="21" s="1"/>
  <c r="U12" i="21"/>
  <c r="U75" i="21" s="1"/>
  <c r="U96" i="21"/>
  <c r="K118" i="21" s="1"/>
  <c r="A14" i="21"/>
  <c r="M72" i="21"/>
  <c r="M93" i="21" s="1"/>
  <c r="O72" i="21"/>
  <c r="O93" i="21" s="1"/>
  <c r="Q72" i="21"/>
  <c r="Q93" i="21" s="1"/>
  <c r="S72" i="21"/>
  <c r="S93" i="21"/>
  <c r="C73" i="21"/>
  <c r="C94" i="21" s="1"/>
  <c r="E73" i="21"/>
  <c r="E94" i="21" s="1"/>
  <c r="E116" i="21"/>
  <c r="N115" i="21" s="1"/>
  <c r="G73" i="21"/>
  <c r="G94" i="21"/>
  <c r="G116" i="21"/>
  <c r="P115" i="21"/>
  <c r="I73" i="21"/>
  <c r="I94" i="21" s="1"/>
  <c r="I116" i="21" s="1"/>
  <c r="R115" i="21" s="1"/>
  <c r="M73" i="21"/>
  <c r="M94" i="21"/>
  <c r="O73" i="21"/>
  <c r="O94" i="21"/>
  <c r="Q73" i="21"/>
  <c r="Q94" i="21" s="1"/>
  <c r="Q77" i="21"/>
  <c r="Q98" i="21" s="1"/>
  <c r="S77" i="21"/>
  <c r="S98" i="21"/>
  <c r="I78" i="21"/>
  <c r="I99" i="21" s="1"/>
  <c r="I120" i="21" s="1"/>
  <c r="M78" i="21"/>
  <c r="M99" i="21"/>
  <c r="O78" i="21"/>
  <c r="O99" i="21" s="1"/>
  <c r="Q78" i="21"/>
  <c r="Q99" i="21"/>
  <c r="S78" i="21"/>
  <c r="S99" i="21" s="1"/>
  <c r="C79" i="21"/>
  <c r="C100" i="21"/>
  <c r="E79" i="21"/>
  <c r="E100" i="21" s="1"/>
  <c r="E121" i="21" s="1"/>
  <c r="G79" i="21"/>
  <c r="G100" i="21" s="1"/>
  <c r="G121" i="21" s="1"/>
  <c r="I79" i="21"/>
  <c r="I100" i="21"/>
  <c r="I121" i="21" s="1"/>
  <c r="M79" i="21"/>
  <c r="M100" i="21"/>
  <c r="O79" i="21"/>
  <c r="O100" i="21"/>
  <c r="Q79" i="21"/>
  <c r="Q100" i="21" s="1"/>
  <c r="G86" i="21"/>
  <c r="I86" i="21"/>
  <c r="I107" i="21" s="1"/>
  <c r="I128" i="21" s="1"/>
  <c r="R121" i="21" s="1"/>
  <c r="M86" i="21"/>
  <c r="M107" i="21" s="1"/>
  <c r="O86" i="21"/>
  <c r="O107" i="21"/>
  <c r="Q86" i="21"/>
  <c r="Q107" i="21" s="1"/>
  <c r="S86" i="21"/>
  <c r="S107" i="21"/>
  <c r="D72" i="21"/>
  <c r="D93" i="21" s="1"/>
  <c r="D46" i="21"/>
  <c r="A51" i="21"/>
  <c r="F72" i="21"/>
  <c r="F46" i="21"/>
  <c r="H72" i="21"/>
  <c r="H93" i="21" s="1"/>
  <c r="H115" i="21" s="1"/>
  <c r="Q114" i="21" s="1"/>
  <c r="H46" i="21"/>
  <c r="D73" i="21"/>
  <c r="D94" i="21"/>
  <c r="A52" i="21"/>
  <c r="P77" i="21"/>
  <c r="P98" i="21" s="1"/>
  <c r="U56" i="21"/>
  <c r="U77" i="21" s="1"/>
  <c r="U98" i="21" s="1"/>
  <c r="K119" i="21" s="1"/>
  <c r="D79" i="21"/>
  <c r="A58" i="21"/>
  <c r="K82" i="21"/>
  <c r="K103" i="21"/>
  <c r="U61" i="21"/>
  <c r="U82" i="21" s="1"/>
  <c r="U103" i="21" s="1"/>
  <c r="K124" i="21" s="1"/>
  <c r="F86" i="21"/>
  <c r="F107" i="21" s="1"/>
  <c r="F128" i="21" s="1"/>
  <c r="O121" i="21" s="1"/>
  <c r="T72" i="21"/>
  <c r="T93" i="21" s="1"/>
  <c r="L115" i="21" s="1"/>
  <c r="T114" i="21" s="1"/>
  <c r="E46" i="21"/>
  <c r="E72" i="21"/>
  <c r="E93" i="21" s="1"/>
  <c r="E115" i="21"/>
  <c r="N114" i="21" s="1"/>
  <c r="G72" i="21"/>
  <c r="G46" i="21"/>
  <c r="I46" i="21"/>
  <c r="I72" i="21"/>
  <c r="U51" i="21"/>
  <c r="K72" i="21"/>
  <c r="K73" i="21"/>
  <c r="K94" i="21" s="1"/>
  <c r="U52" i="21"/>
  <c r="U73" i="21"/>
  <c r="G78" i="21"/>
  <c r="G99" i="21" s="1"/>
  <c r="G120" i="21" s="1"/>
  <c r="A57" i="21"/>
  <c r="J120" i="21"/>
  <c r="K78" i="21"/>
  <c r="K99" i="21" s="1"/>
  <c r="U57" i="21"/>
  <c r="U78" i="21" s="1"/>
  <c r="U99" i="21" s="1"/>
  <c r="K120" i="21" s="1"/>
  <c r="K79" i="21"/>
  <c r="K100" i="21"/>
  <c r="U58" i="21"/>
  <c r="U79" i="21" s="1"/>
  <c r="K86" i="21"/>
  <c r="K107" i="21" s="1"/>
  <c r="U65" i="21"/>
  <c r="U86" i="21" s="1"/>
  <c r="U81" i="21"/>
  <c r="U102" i="21" s="1"/>
  <c r="K123" i="21" s="1"/>
  <c r="T7" i="21"/>
  <c r="T70" i="21" s="1"/>
  <c r="T91" i="21" s="1"/>
  <c r="L113" i="21" s="1"/>
  <c r="T112" i="21" s="1"/>
  <c r="U7" i="21"/>
  <c r="U70" i="21" s="1"/>
  <c r="U91" i="21" s="1"/>
  <c r="K113" i="21"/>
  <c r="A9" i="21"/>
  <c r="A12" i="21"/>
  <c r="A16" i="21"/>
  <c r="M91" i="19"/>
  <c r="N70" i="10"/>
  <c r="C93" i="19"/>
  <c r="P90" i="19"/>
  <c r="T10" i="10"/>
  <c r="T73" i="10" s="1"/>
  <c r="T94" i="10" s="1"/>
  <c r="L115" i="10" s="1"/>
  <c r="T114" i="10" s="1"/>
  <c r="U11" i="10"/>
  <c r="U74" i="10" s="1"/>
  <c r="S75" i="10"/>
  <c r="S96" i="19" s="1"/>
  <c r="C76" i="10"/>
  <c r="L90" i="19"/>
  <c r="C97" i="19"/>
  <c r="T95" i="20"/>
  <c r="L117" i="20" s="1"/>
  <c r="T116" i="20" s="1"/>
  <c r="A23" i="10"/>
  <c r="E86" i="10"/>
  <c r="E107" i="10" s="1"/>
  <c r="E128" i="10" s="1"/>
  <c r="N121" i="10" s="1"/>
  <c r="U10" i="12"/>
  <c r="P75" i="12"/>
  <c r="P96" i="12" s="1"/>
  <c r="L75" i="12"/>
  <c r="L96" i="12"/>
  <c r="L77" i="12"/>
  <c r="L79" i="12"/>
  <c r="L82" i="12"/>
  <c r="L103" i="12" s="1"/>
  <c r="J70" i="12"/>
  <c r="J91" i="21" s="1"/>
  <c r="C71" i="12"/>
  <c r="T71" i="12"/>
  <c r="Q71" i="12"/>
  <c r="M71" i="12"/>
  <c r="M92" i="21" s="1"/>
  <c r="T10" i="12"/>
  <c r="T73" i="12" s="1"/>
  <c r="T94" i="12"/>
  <c r="L115" i="12" s="1"/>
  <c r="R75" i="12"/>
  <c r="R96" i="12"/>
  <c r="N75" i="12"/>
  <c r="N96" i="12" s="1"/>
  <c r="P77" i="12"/>
  <c r="J79" i="12"/>
  <c r="J100" i="12"/>
  <c r="P79" i="12"/>
  <c r="P82" i="12"/>
  <c r="P103" i="12"/>
  <c r="L92" i="19"/>
  <c r="F69" i="18"/>
  <c r="F90" i="18"/>
  <c r="H69" i="18"/>
  <c r="H90" i="18" s="1"/>
  <c r="J69" i="18"/>
  <c r="J90" i="18"/>
  <c r="L69" i="18"/>
  <c r="N69" i="18"/>
  <c r="N90" i="18"/>
  <c r="P69" i="18"/>
  <c r="P90" i="18" s="1"/>
  <c r="R69" i="18"/>
  <c r="R90" i="18"/>
  <c r="T69" i="18"/>
  <c r="T90" i="18" s="1"/>
  <c r="L112" i="18" s="1"/>
  <c r="F70" i="18"/>
  <c r="F91" i="18" s="1"/>
  <c r="F113" i="18" s="1"/>
  <c r="O112" i="18" s="1"/>
  <c r="H70" i="18"/>
  <c r="H91" i="18"/>
  <c r="H113" i="18" s="1"/>
  <c r="Q112" i="18" s="1"/>
  <c r="J70" i="18"/>
  <c r="J91" i="18" s="1"/>
  <c r="L70" i="18"/>
  <c r="L91" i="18"/>
  <c r="N70" i="18"/>
  <c r="N91" i="18" s="1"/>
  <c r="R70" i="18"/>
  <c r="R91" i="18"/>
  <c r="T70" i="18"/>
  <c r="T91" i="18"/>
  <c r="L113" i="18"/>
  <c r="T112" i="18"/>
  <c r="R90" i="19"/>
  <c r="F4" i="19"/>
  <c r="U9" i="19"/>
  <c r="U72" i="19"/>
  <c r="U11" i="19"/>
  <c r="U74" i="19"/>
  <c r="A16" i="19"/>
  <c r="A18" i="19"/>
  <c r="A20" i="19"/>
  <c r="J71" i="19"/>
  <c r="P71" i="19"/>
  <c r="P92" i="19" s="1"/>
  <c r="P75" i="19"/>
  <c r="P96" i="19" s="1"/>
  <c r="D4" i="20"/>
  <c r="F4" i="20"/>
  <c r="H4" i="20"/>
  <c r="T10" i="20"/>
  <c r="T73" i="20"/>
  <c r="T94" i="20" s="1"/>
  <c r="L116" i="20" s="1"/>
  <c r="T115" i="20" s="1"/>
  <c r="U10" i="20"/>
  <c r="U73" i="20"/>
  <c r="A12" i="20"/>
  <c r="J118" i="20"/>
  <c r="S117" i="20" s="1"/>
  <c r="T14" i="20"/>
  <c r="T77" i="20"/>
  <c r="U14" i="20"/>
  <c r="U77" i="20"/>
  <c r="A16" i="20"/>
  <c r="T18" i="20"/>
  <c r="T81" i="20" s="1"/>
  <c r="U18" i="20"/>
  <c r="U81" i="20"/>
  <c r="A23" i="20"/>
  <c r="F69" i="20"/>
  <c r="F90" i="20"/>
  <c r="H69" i="20"/>
  <c r="H90" i="20" s="1"/>
  <c r="J69" i="20"/>
  <c r="J90" i="20"/>
  <c r="L69" i="20"/>
  <c r="N69" i="20"/>
  <c r="N90" i="20"/>
  <c r="P69" i="20"/>
  <c r="P90" i="20" s="1"/>
  <c r="R69" i="20"/>
  <c r="R90" i="20"/>
  <c r="F70" i="20"/>
  <c r="F91" i="20" s="1"/>
  <c r="F113" i="20" s="1"/>
  <c r="O112" i="20" s="1"/>
  <c r="H70" i="20"/>
  <c r="H91" i="20" s="1"/>
  <c r="H113" i="20" s="1"/>
  <c r="Q112" i="20" s="1"/>
  <c r="J70" i="20"/>
  <c r="J91" i="20" s="1"/>
  <c r="L70" i="20"/>
  <c r="L91" i="20"/>
  <c r="N70" i="20"/>
  <c r="N91" i="20" s="1"/>
  <c r="P70" i="20"/>
  <c r="P91" i="20"/>
  <c r="R70" i="20"/>
  <c r="R91" i="20" s="1"/>
  <c r="T70" i="20"/>
  <c r="T91" i="20"/>
  <c r="L113" i="20"/>
  <c r="T112" i="20" s="1"/>
  <c r="J71" i="20"/>
  <c r="J92" i="20"/>
  <c r="L71" i="20"/>
  <c r="N71" i="20"/>
  <c r="N92" i="20"/>
  <c r="P71" i="20"/>
  <c r="P92" i="20" s="1"/>
  <c r="R71" i="20"/>
  <c r="R92" i="20"/>
  <c r="F72" i="20"/>
  <c r="F93" i="20" s="1"/>
  <c r="F115" i="20" s="1"/>
  <c r="O114" i="20"/>
  <c r="H72" i="20"/>
  <c r="H93" i="20" s="1"/>
  <c r="H115" i="20" s="1"/>
  <c r="Q114" i="20" s="1"/>
  <c r="J72" i="20"/>
  <c r="J93" i="20" s="1"/>
  <c r="L72" i="20"/>
  <c r="L93" i="20"/>
  <c r="N72" i="20"/>
  <c r="N93" i="20" s="1"/>
  <c r="P72" i="20"/>
  <c r="P93" i="20"/>
  <c r="C69" i="18"/>
  <c r="C90" i="18" s="1"/>
  <c r="E69" i="18"/>
  <c r="E90" i="18"/>
  <c r="E112" i="18" s="1"/>
  <c r="G69" i="18"/>
  <c r="G90" i="18"/>
  <c r="G112" i="18"/>
  <c r="I69" i="18"/>
  <c r="I90" i="18" s="1"/>
  <c r="I112" i="18" s="1"/>
  <c r="M69" i="18"/>
  <c r="M90" i="18" s="1"/>
  <c r="O69" i="18"/>
  <c r="O90" i="18"/>
  <c r="Q69" i="18"/>
  <c r="Q90" i="18"/>
  <c r="S69" i="18"/>
  <c r="S90" i="18" s="1"/>
  <c r="C70" i="18"/>
  <c r="C91" i="18" s="1"/>
  <c r="E70" i="18"/>
  <c r="E91" i="18"/>
  <c r="E113" i="18" s="1"/>
  <c r="N112" i="18" s="1"/>
  <c r="G70" i="18"/>
  <c r="G91" i="18" s="1"/>
  <c r="G113" i="18"/>
  <c r="P112" i="18"/>
  <c r="I70" i="18"/>
  <c r="I91" i="18"/>
  <c r="I113" i="18"/>
  <c r="R112" i="18" s="1"/>
  <c r="M70" i="18"/>
  <c r="M91" i="18" s="1"/>
  <c r="O70" i="18"/>
  <c r="O91" i="18"/>
  <c r="Q70" i="18"/>
  <c r="Q91" i="18"/>
  <c r="S70" i="18"/>
  <c r="S91" i="18"/>
  <c r="C71" i="18"/>
  <c r="C92" i="18" s="1"/>
  <c r="J90" i="19"/>
  <c r="J117" i="19"/>
  <c r="S116" i="19"/>
  <c r="U81" i="19"/>
  <c r="C69" i="20"/>
  <c r="C90" i="20" s="1"/>
  <c r="E69" i="20"/>
  <c r="E90" i="20" s="1"/>
  <c r="E112" i="20" s="1"/>
  <c r="G69" i="20"/>
  <c r="G90" i="20"/>
  <c r="G112" i="20"/>
  <c r="I69" i="20"/>
  <c r="I90" i="20" s="1"/>
  <c r="I112" i="20" s="1"/>
  <c r="M69" i="20"/>
  <c r="M90" i="20" s="1"/>
  <c r="O69" i="20"/>
  <c r="O90" i="20" s="1"/>
  <c r="Q69" i="20"/>
  <c r="Q90" i="20" s="1"/>
  <c r="S69" i="20"/>
  <c r="S90" i="20"/>
  <c r="C70" i="20"/>
  <c r="C91" i="20" s="1"/>
  <c r="E70" i="20"/>
  <c r="E91" i="20" s="1"/>
  <c r="E113" i="20" s="1"/>
  <c r="N112" i="20" s="1"/>
  <c r="G70" i="20"/>
  <c r="G91" i="20"/>
  <c r="G113" i="20"/>
  <c r="P112" i="20" s="1"/>
  <c r="I70" i="20"/>
  <c r="I91" i="20"/>
  <c r="I113" i="20" s="1"/>
  <c r="R112" i="20" s="1"/>
  <c r="M70" i="20"/>
  <c r="M91" i="20"/>
  <c r="O70" i="20"/>
  <c r="O91" i="20" s="1"/>
  <c r="Q70" i="20"/>
  <c r="Q91" i="20"/>
  <c r="S70" i="20"/>
  <c r="S91" i="20" s="1"/>
  <c r="C71" i="20"/>
  <c r="C92" i="20"/>
  <c r="M71" i="20"/>
  <c r="M92" i="20" s="1"/>
  <c r="O71" i="20"/>
  <c r="O92" i="20" s="1"/>
  <c r="Q71" i="20"/>
  <c r="Q92" i="20" s="1"/>
  <c r="S71" i="20"/>
  <c r="S92" i="20"/>
  <c r="C72" i="20"/>
  <c r="C93" i="20" s="1"/>
  <c r="E72" i="20"/>
  <c r="E93" i="20" s="1"/>
  <c r="E115" i="20" s="1"/>
  <c r="N114" i="20" s="1"/>
  <c r="G72" i="20"/>
  <c r="G93" i="20"/>
  <c r="G115" i="20"/>
  <c r="P114" i="20" s="1"/>
  <c r="I72" i="20"/>
  <c r="I93" i="20"/>
  <c r="I115" i="20" s="1"/>
  <c r="R114" i="20" s="1"/>
  <c r="M72" i="20"/>
  <c r="M93" i="20"/>
  <c r="O72" i="20"/>
  <c r="O93" i="20" s="1"/>
  <c r="D69" i="20"/>
  <c r="D90" i="20"/>
  <c r="A48" i="20"/>
  <c r="D70" i="20"/>
  <c r="D91" i="20"/>
  <c r="A49" i="20"/>
  <c r="J113" i="20" s="1"/>
  <c r="S112" i="20"/>
  <c r="D71" i="20"/>
  <c r="D92" i="20" s="1"/>
  <c r="A50" i="20"/>
  <c r="J114" i="20" s="1"/>
  <c r="S113" i="20"/>
  <c r="D46" i="20"/>
  <c r="F71" i="20"/>
  <c r="F92" i="20"/>
  <c r="F114" i="20"/>
  <c r="O113" i="20" s="1"/>
  <c r="F46" i="20"/>
  <c r="H71" i="20"/>
  <c r="H92" i="20"/>
  <c r="H114" i="20" s="1"/>
  <c r="Q113" i="20" s="1"/>
  <c r="H46" i="20"/>
  <c r="D72" i="20"/>
  <c r="D93" i="20"/>
  <c r="A51" i="20"/>
  <c r="J115" i="20" s="1"/>
  <c r="S114" i="20" s="1"/>
  <c r="T71" i="20"/>
  <c r="T92" i="20" s="1"/>
  <c r="L114" i="20"/>
  <c r="T113" i="20"/>
  <c r="K69" i="20"/>
  <c r="K90" i="20" s="1"/>
  <c r="U48" i="20"/>
  <c r="U69" i="20"/>
  <c r="K70" i="20"/>
  <c r="K91" i="20"/>
  <c r="U49" i="20"/>
  <c r="U70" i="20" s="1"/>
  <c r="E71" i="20"/>
  <c r="E92" i="20" s="1"/>
  <c r="E114" i="20" s="1"/>
  <c r="N113" i="20" s="1"/>
  <c r="E46" i="20"/>
  <c r="G71" i="20"/>
  <c r="G92" i="20" s="1"/>
  <c r="G114" i="20"/>
  <c r="P113" i="20"/>
  <c r="G46" i="20"/>
  <c r="I71" i="20"/>
  <c r="I92" i="20" s="1"/>
  <c r="I114" i="20" s="1"/>
  <c r="R113" i="20" s="1"/>
  <c r="I46" i="20"/>
  <c r="K71" i="20"/>
  <c r="K92" i="20"/>
  <c r="U50" i="20"/>
  <c r="U71" i="20"/>
  <c r="U92" i="20" s="1"/>
  <c r="K114" i="20" s="1"/>
  <c r="K72" i="20"/>
  <c r="K93" i="20" s="1"/>
  <c r="U51" i="20"/>
  <c r="U72" i="20"/>
  <c r="H71" i="19"/>
  <c r="H92" i="19" s="1"/>
  <c r="H114" i="19" s="1"/>
  <c r="Q113" i="19" s="1"/>
  <c r="H46" i="19"/>
  <c r="G71" i="19"/>
  <c r="G92" i="19" s="1"/>
  <c r="G114" i="19" s="1"/>
  <c r="P113" i="19" s="1"/>
  <c r="G46" i="19"/>
  <c r="A50" i="19"/>
  <c r="J114" i="19" s="1"/>
  <c r="S113" i="19" s="1"/>
  <c r="I71" i="19"/>
  <c r="I46" i="19"/>
  <c r="U50" i="19"/>
  <c r="U71" i="19" s="1"/>
  <c r="U92" i="19"/>
  <c r="K114" i="19" s="1"/>
  <c r="K71" i="19"/>
  <c r="K92" i="19"/>
  <c r="F73" i="19"/>
  <c r="F94" i="19" s="1"/>
  <c r="F116" i="19" s="1"/>
  <c r="O115" i="19" s="1"/>
  <c r="D75" i="19"/>
  <c r="D96" i="19"/>
  <c r="F77" i="19"/>
  <c r="J77" i="19"/>
  <c r="J98" i="19" s="1"/>
  <c r="N77" i="19"/>
  <c r="R77" i="19"/>
  <c r="R98" i="19"/>
  <c r="N73" i="19"/>
  <c r="L75" i="19"/>
  <c r="U48" i="18"/>
  <c r="U69" i="18" s="1"/>
  <c r="K69" i="18"/>
  <c r="K90" i="18" s="1"/>
  <c r="K70" i="18"/>
  <c r="K91" i="18" s="1"/>
  <c r="G46" i="18"/>
  <c r="G71" i="18"/>
  <c r="G92" i="18"/>
  <c r="G114" i="18"/>
  <c r="P113" i="18" s="1"/>
  <c r="P72" i="18"/>
  <c r="P93" i="18" s="1"/>
  <c r="U51" i="18"/>
  <c r="A48" i="18"/>
  <c r="J112" i="18"/>
  <c r="D69" i="18"/>
  <c r="D90" i="18" s="1"/>
  <c r="A49" i="18"/>
  <c r="J113" i="18" s="1"/>
  <c r="S112" i="18" s="1"/>
  <c r="D70" i="18"/>
  <c r="D91" i="18"/>
  <c r="A50" i="18"/>
  <c r="D71" i="18"/>
  <c r="D92" i="18"/>
  <c r="D46" i="18"/>
  <c r="H46" i="18"/>
  <c r="E107" i="12"/>
  <c r="E128" i="12" s="1"/>
  <c r="E128" i="21"/>
  <c r="N121" i="21"/>
  <c r="E106" i="12"/>
  <c r="E127" i="12" s="1"/>
  <c r="E106" i="21"/>
  <c r="E127" i="21"/>
  <c r="I106" i="12"/>
  <c r="I127" i="12" s="1"/>
  <c r="I106" i="21"/>
  <c r="I127" i="21"/>
  <c r="J126" i="21"/>
  <c r="I104" i="21"/>
  <c r="I125" i="21" s="1"/>
  <c r="R120" i="21"/>
  <c r="G102" i="12"/>
  <c r="G123" i="12" s="1"/>
  <c r="G102" i="21"/>
  <c r="G123" i="21" s="1"/>
  <c r="N101" i="12"/>
  <c r="O95" i="12"/>
  <c r="K91" i="12"/>
  <c r="H102" i="10"/>
  <c r="H123" i="10" s="1"/>
  <c r="Q118" i="10" s="1"/>
  <c r="J106" i="10"/>
  <c r="F106" i="12"/>
  <c r="F127" i="12"/>
  <c r="F106" i="21"/>
  <c r="F127" i="21" s="1"/>
  <c r="E105" i="12"/>
  <c r="E126" i="12" s="1"/>
  <c r="E105" i="21"/>
  <c r="E126" i="21" s="1"/>
  <c r="I105" i="21"/>
  <c r="I126" i="21"/>
  <c r="J117" i="21"/>
  <c r="S116" i="21" s="1"/>
  <c r="J116" i="12"/>
  <c r="S92" i="12"/>
  <c r="G102" i="10"/>
  <c r="G123" i="10" s="1"/>
  <c r="P118" i="10" s="1"/>
  <c r="R107" i="10"/>
  <c r="R106" i="10"/>
  <c r="P102" i="19"/>
  <c r="P102" i="10"/>
  <c r="O100" i="10"/>
  <c r="L93" i="10"/>
  <c r="L105" i="19"/>
  <c r="L105" i="10"/>
  <c r="P105" i="19"/>
  <c r="P105" i="10"/>
  <c r="N104" i="19"/>
  <c r="N104" i="10"/>
  <c r="S104" i="19"/>
  <c r="S104" i="10"/>
  <c r="L101" i="10"/>
  <c r="P90" i="10"/>
  <c r="N98" i="21"/>
  <c r="K91" i="21"/>
  <c r="J123" i="21"/>
  <c r="Q104" i="21"/>
  <c r="Q106" i="21"/>
  <c r="M100" i="19"/>
  <c r="E103" i="19"/>
  <c r="E124" i="19" s="1"/>
  <c r="N119" i="19" s="1"/>
  <c r="M106" i="19"/>
  <c r="R96" i="19"/>
  <c r="L106" i="19"/>
  <c r="L93" i="19"/>
  <c r="O94" i="19"/>
  <c r="S91" i="21"/>
  <c r="D102" i="21"/>
  <c r="N103" i="21"/>
  <c r="P104" i="19"/>
  <c r="R106" i="19"/>
  <c r="E97" i="19"/>
  <c r="O100" i="19"/>
  <c r="E101" i="19"/>
  <c r="E122" i="19" s="1"/>
  <c r="N118" i="19" s="1"/>
  <c r="G102" i="19"/>
  <c r="G123" i="19" s="1"/>
  <c r="G103" i="19"/>
  <c r="G124" i="19"/>
  <c r="P119" i="19"/>
  <c r="S106" i="19"/>
  <c r="N100" i="19"/>
  <c r="P106" i="19"/>
  <c r="G90" i="19"/>
  <c r="G112" i="19" s="1"/>
  <c r="L105" i="21"/>
  <c r="S95" i="21"/>
  <c r="G106" i="12"/>
  <c r="G127" i="12"/>
  <c r="G106" i="21"/>
  <c r="G127" i="21"/>
  <c r="F105" i="12"/>
  <c r="F126" i="12" s="1"/>
  <c r="F105" i="21"/>
  <c r="F126" i="21"/>
  <c r="G104" i="12"/>
  <c r="G125" i="12" s="1"/>
  <c r="G104" i="21"/>
  <c r="G125" i="21"/>
  <c r="P120" i="21"/>
  <c r="Q95" i="12"/>
  <c r="H101" i="10"/>
  <c r="H122" i="10"/>
  <c r="Q117" i="10"/>
  <c r="F90" i="10"/>
  <c r="K106" i="10"/>
  <c r="G105" i="12"/>
  <c r="G126" i="12" s="1"/>
  <c r="G105" i="21"/>
  <c r="G126" i="21" s="1"/>
  <c r="H102" i="12"/>
  <c r="H123" i="12"/>
  <c r="H102" i="21"/>
  <c r="H123" i="21" s="1"/>
  <c r="J112" i="12"/>
  <c r="J113" i="21"/>
  <c r="S112" i="21"/>
  <c r="M102" i="12"/>
  <c r="I102" i="10"/>
  <c r="I123" i="10"/>
  <c r="R118" i="10" s="1"/>
  <c r="I102" i="19"/>
  <c r="I123" i="19"/>
  <c r="F92" i="19"/>
  <c r="F114" i="19"/>
  <c r="O113" i="19" s="1"/>
  <c r="F92" i="10"/>
  <c r="F113" i="10"/>
  <c r="O112" i="10" s="1"/>
  <c r="N107" i="10"/>
  <c r="Q104" i="19"/>
  <c r="Q104" i="10"/>
  <c r="L98" i="10"/>
  <c r="L98" i="19"/>
  <c r="N93" i="10"/>
  <c r="N105" i="19"/>
  <c r="N105" i="10"/>
  <c r="R105" i="19"/>
  <c r="L102" i="19"/>
  <c r="N101" i="10"/>
  <c r="R100" i="10"/>
  <c r="N90" i="19"/>
  <c r="N90" i="10"/>
  <c r="R90" i="10"/>
  <c r="U93" i="19"/>
  <c r="K115" i="19" s="1"/>
  <c r="S92" i="21"/>
  <c r="M104" i="21"/>
  <c r="M106" i="21"/>
  <c r="L104" i="19"/>
  <c r="I90" i="19"/>
  <c r="I112" i="19" s="1"/>
  <c r="E102" i="19"/>
  <c r="E123" i="19" s="1"/>
  <c r="I103" i="19"/>
  <c r="I124" i="19"/>
  <c r="R119" i="19"/>
  <c r="Q106" i="19"/>
  <c r="R100" i="19"/>
  <c r="H97" i="19"/>
  <c r="R107" i="19"/>
  <c r="O98" i="21"/>
  <c r="N101" i="21"/>
  <c r="M102" i="21"/>
  <c r="J106" i="19"/>
  <c r="I97" i="19"/>
  <c r="S100" i="19"/>
  <c r="I101" i="19"/>
  <c r="I122" i="19" s="1"/>
  <c r="R118" i="19" s="1"/>
  <c r="I105" i="19"/>
  <c r="I126" i="19"/>
  <c r="O106" i="19"/>
  <c r="E92" i="19"/>
  <c r="E114" i="19"/>
  <c r="N113" i="19"/>
  <c r="H102" i="19"/>
  <c r="H123" i="19" s="1"/>
  <c r="N93" i="19"/>
  <c r="Q95" i="21"/>
  <c r="L101" i="19"/>
  <c r="O95" i="21"/>
  <c r="F101" i="19"/>
  <c r="F122" i="19" s="1"/>
  <c r="O118" i="19" s="1"/>
  <c r="J121" i="21"/>
  <c r="J115" i="21"/>
  <c r="S114" i="21" s="1"/>
  <c r="Q92" i="12"/>
  <c r="C92" i="12"/>
  <c r="L98" i="12"/>
  <c r="F105" i="10"/>
  <c r="F126" i="10"/>
  <c r="N91" i="10"/>
  <c r="L96" i="21"/>
  <c r="L98" i="21"/>
  <c r="N96" i="21"/>
  <c r="N91" i="19"/>
  <c r="F105" i="19"/>
  <c r="F126" i="19"/>
  <c r="M92" i="12"/>
  <c r="T92" i="12"/>
  <c r="L113" i="12"/>
  <c r="T92" i="21"/>
  <c r="L114" i="21" s="1"/>
  <c r="T113" i="21" s="1"/>
  <c r="J91" i="12"/>
  <c r="L100" i="21"/>
  <c r="L100" i="12"/>
  <c r="J128" i="19"/>
  <c r="S121" i="19"/>
  <c r="R94" i="10"/>
  <c r="C97" i="10"/>
  <c r="S96" i="10"/>
  <c r="C92" i="21"/>
  <c r="P103" i="21"/>
  <c r="Q92" i="21"/>
  <c r="R96" i="21"/>
  <c r="L103" i="21"/>
  <c r="T94" i="21"/>
  <c r="L116" i="21" s="1"/>
  <c r="T115" i="21" s="1"/>
  <c r="T94" i="19"/>
  <c r="L116" i="19"/>
  <c r="T115" i="19" s="1"/>
  <c r="U92" i="12"/>
  <c r="K113" i="12" s="1"/>
  <c r="U92" i="21"/>
  <c r="K114" i="21"/>
  <c r="U90" i="21"/>
  <c r="K112" i="21"/>
  <c r="U105" i="19"/>
  <c r="K126" i="19"/>
  <c r="U101" i="19"/>
  <c r="K122" i="19" s="1"/>
  <c r="U99" i="19"/>
  <c r="K120" i="19"/>
  <c r="U97" i="19"/>
  <c r="Q107" i="20"/>
  <c r="Q107" i="16"/>
  <c r="Q107" i="12"/>
  <c r="Q107" i="10"/>
  <c r="Q107" i="7"/>
  <c r="I107" i="20"/>
  <c r="I128" i="20"/>
  <c r="R121" i="20" s="1"/>
  <c r="I107" i="16"/>
  <c r="I128" i="16"/>
  <c r="R121" i="16"/>
  <c r="I107" i="7"/>
  <c r="I127" i="7" s="1"/>
  <c r="R120" i="7" s="1"/>
  <c r="R106" i="16"/>
  <c r="N106" i="16"/>
  <c r="N106" i="18"/>
  <c r="L106" i="12"/>
  <c r="L106" i="18"/>
  <c r="J106" i="16"/>
  <c r="D106" i="20"/>
  <c r="D106" i="12"/>
  <c r="D106" i="18"/>
  <c r="R105" i="16"/>
  <c r="R105" i="12"/>
  <c r="L105" i="20"/>
  <c r="J105" i="20"/>
  <c r="H105" i="16"/>
  <c r="H126" i="16"/>
  <c r="H105" i="12"/>
  <c r="H126" i="12" s="1"/>
  <c r="H105" i="7"/>
  <c r="H125" i="7"/>
  <c r="H105" i="18"/>
  <c r="H126" i="18" s="1"/>
  <c r="F105" i="20"/>
  <c r="F126" i="20"/>
  <c r="F105" i="16"/>
  <c r="F126" i="16" s="1"/>
  <c r="M107" i="20"/>
  <c r="M107" i="16"/>
  <c r="M107" i="12"/>
  <c r="M107" i="10"/>
  <c r="M107" i="7"/>
  <c r="E107" i="20"/>
  <c r="E128" i="20" s="1"/>
  <c r="N121" i="20" s="1"/>
  <c r="E107" i="16"/>
  <c r="E128" i="16"/>
  <c r="N121" i="16"/>
  <c r="C107" i="20"/>
  <c r="C107" i="16"/>
  <c r="C107" i="12"/>
  <c r="G106" i="20"/>
  <c r="G127" i="20" s="1"/>
  <c r="G106" i="18"/>
  <c r="G127" i="18" s="1"/>
  <c r="E105" i="7"/>
  <c r="E125" i="7" s="1"/>
  <c r="E105" i="20"/>
  <c r="E126" i="20" s="1"/>
  <c r="E105" i="18"/>
  <c r="E126" i="18"/>
  <c r="C105" i="20"/>
  <c r="I104" i="20"/>
  <c r="I125" i="20" s="1"/>
  <c r="R120" i="20" s="1"/>
  <c r="I104" i="18"/>
  <c r="I125" i="18" s="1"/>
  <c r="R120" i="18" s="1"/>
  <c r="G104" i="20"/>
  <c r="G125" i="20" s="1"/>
  <c r="P120" i="20" s="1"/>
  <c r="G104" i="18"/>
  <c r="G125" i="18"/>
  <c r="P120" i="18" s="1"/>
  <c r="E104" i="20"/>
  <c r="E125" i="20"/>
  <c r="N120" i="20"/>
  <c r="E104" i="18"/>
  <c r="E125" i="18" s="1"/>
  <c r="N120" i="18" s="1"/>
  <c r="C104" i="20"/>
  <c r="C104" i="18"/>
  <c r="Q103" i="20"/>
  <c r="Q103" i="18"/>
  <c r="O103" i="20"/>
  <c r="O103" i="18"/>
  <c r="M103" i="20"/>
  <c r="I103" i="20"/>
  <c r="I124" i="20"/>
  <c r="R119" i="20"/>
  <c r="I103" i="18"/>
  <c r="I124" i="18" s="1"/>
  <c r="R119" i="18" s="1"/>
  <c r="G103" i="20"/>
  <c r="G124" i="20" s="1"/>
  <c r="P119" i="20" s="1"/>
  <c r="G103" i="18"/>
  <c r="G124" i="18"/>
  <c r="P119" i="18" s="1"/>
  <c r="E103" i="20"/>
  <c r="E124" i="20" s="1"/>
  <c r="N119" i="20" s="1"/>
  <c r="G102" i="20"/>
  <c r="G123" i="20" s="1"/>
  <c r="G102" i="18"/>
  <c r="G123" i="18" s="1"/>
  <c r="K101" i="20"/>
  <c r="K101" i="18"/>
  <c r="I101" i="20"/>
  <c r="I122" i="20"/>
  <c r="R118" i="20" s="1"/>
  <c r="I101" i="18"/>
  <c r="I122" i="18"/>
  <c r="R118" i="18" s="1"/>
  <c r="G101" i="20"/>
  <c r="G122" i="20"/>
  <c r="P118" i="20"/>
  <c r="C101" i="20"/>
  <c r="C101" i="18"/>
  <c r="G100" i="20"/>
  <c r="G121" i="20" s="1"/>
  <c r="G100" i="18"/>
  <c r="G121" i="18"/>
  <c r="S99" i="20"/>
  <c r="S99" i="18"/>
  <c r="Q99" i="20"/>
  <c r="M99" i="20"/>
  <c r="M99" i="18"/>
  <c r="K99" i="20"/>
  <c r="K99" i="18"/>
  <c r="I98" i="20"/>
  <c r="I119" i="20"/>
  <c r="I98" i="18"/>
  <c r="I119" i="18"/>
  <c r="E98" i="20"/>
  <c r="E119" i="20" s="1"/>
  <c r="E98" i="18"/>
  <c r="E119" i="18" s="1"/>
  <c r="C98" i="18"/>
  <c r="J117" i="20"/>
  <c r="S116" i="20"/>
  <c r="U64" i="6"/>
  <c r="U63" i="6"/>
  <c r="U62" i="6"/>
  <c r="U83" i="6" s="1"/>
  <c r="U104" i="12" s="1"/>
  <c r="K125" i="12" s="1"/>
  <c r="U61" i="6"/>
  <c r="U60" i="6"/>
  <c r="U59" i="6"/>
  <c r="U58" i="6"/>
  <c r="U57" i="6"/>
  <c r="U56" i="6"/>
  <c r="U55" i="6"/>
  <c r="U76" i="6" s="1"/>
  <c r="A8" i="12"/>
  <c r="I72" i="12"/>
  <c r="I93" i="12"/>
  <c r="I114" i="12" s="1"/>
  <c r="I93" i="21"/>
  <c r="I115" i="21" s="1"/>
  <c r="R114" i="21" s="1"/>
  <c r="T105" i="21"/>
  <c r="L126" i="21" s="1"/>
  <c r="P70" i="10"/>
  <c r="P91" i="19" s="1"/>
  <c r="U49" i="10"/>
  <c r="U70" i="10" s="1"/>
  <c r="J96" i="10"/>
  <c r="R98" i="10"/>
  <c r="C99" i="10"/>
  <c r="C99" i="19"/>
  <c r="K81" i="10"/>
  <c r="K102" i="10"/>
  <c r="U60" i="10"/>
  <c r="U81" i="10" s="1"/>
  <c r="U102" i="19" s="1"/>
  <c r="K123" i="19" s="1"/>
  <c r="T107" i="19"/>
  <c r="L128" i="19"/>
  <c r="T107" i="10"/>
  <c r="L128" i="10" s="1"/>
  <c r="U65" i="10"/>
  <c r="U86" i="10"/>
  <c r="U107" i="19" s="1"/>
  <c r="K128" i="19" s="1"/>
  <c r="K86" i="10"/>
  <c r="D84" i="10"/>
  <c r="A63" i="10"/>
  <c r="S91" i="10"/>
  <c r="S91" i="19"/>
  <c r="Q91" i="10"/>
  <c r="Q91" i="19"/>
  <c r="C92" i="10"/>
  <c r="U52" i="10"/>
  <c r="U73" i="10" s="1"/>
  <c r="K73" i="10"/>
  <c r="K94" i="10"/>
  <c r="O77" i="10"/>
  <c r="U56" i="10"/>
  <c r="U77" i="10" s="1"/>
  <c r="C106" i="10"/>
  <c r="K102" i="19"/>
  <c r="M102" i="19"/>
  <c r="R91" i="19"/>
  <c r="U95" i="19"/>
  <c r="K117" i="19" s="1"/>
  <c r="T101" i="19"/>
  <c r="L122" i="19" s="1"/>
  <c r="T118" i="19" s="1"/>
  <c r="J91" i="19"/>
  <c r="J96" i="19"/>
  <c r="C92" i="19"/>
  <c r="H105" i="19"/>
  <c r="H126" i="19" s="1"/>
  <c r="Q107" i="19"/>
  <c r="M94" i="19"/>
  <c r="N102" i="19"/>
  <c r="S69" i="10"/>
  <c r="Q69" i="10"/>
  <c r="O69" i="10"/>
  <c r="L70" i="10"/>
  <c r="L91" i="19" s="1"/>
  <c r="K70" i="10"/>
  <c r="Q73" i="10"/>
  <c r="Q94" i="10"/>
  <c r="N77" i="10"/>
  <c r="Q79" i="10"/>
  <c r="Q100" i="19" s="1"/>
  <c r="Q81" i="10"/>
  <c r="Q102" i="10" s="1"/>
  <c r="R83" i="10"/>
  <c r="O83" i="10"/>
  <c r="O104" i="10" s="1"/>
  <c r="K83" i="10"/>
  <c r="K104" i="10" s="1"/>
  <c r="P86" i="10"/>
  <c r="K94" i="19"/>
  <c r="S90" i="19"/>
  <c r="C90" i="19"/>
  <c r="P107" i="19"/>
  <c r="C106" i="19"/>
  <c r="C105" i="19"/>
  <c r="Q94" i="19"/>
  <c r="T105" i="19"/>
  <c r="L126" i="19" s="1"/>
  <c r="T72" i="10"/>
  <c r="T93" i="10" s="1"/>
  <c r="L114" i="10" s="1"/>
  <c r="T113" i="10"/>
  <c r="O70" i="10"/>
  <c r="O91" i="19" s="1"/>
  <c r="J71" i="10"/>
  <c r="N75" i="10"/>
  <c r="N96" i="19"/>
  <c r="L75" i="10"/>
  <c r="Q77" i="10"/>
  <c r="S77" i="10"/>
  <c r="M77" i="10"/>
  <c r="M98" i="10" s="1"/>
  <c r="K77" i="10"/>
  <c r="K98" i="10" s="1"/>
  <c r="C82" i="10"/>
  <c r="G84" i="10"/>
  <c r="G91" i="23"/>
  <c r="G113" i="23"/>
  <c r="P112" i="23" s="1"/>
  <c r="E94" i="23"/>
  <c r="E116" i="23"/>
  <c r="N115" i="23"/>
  <c r="I94" i="23"/>
  <c r="I116" i="23" s="1"/>
  <c r="R115" i="23" s="1"/>
  <c r="G95" i="23"/>
  <c r="G117" i="23" s="1"/>
  <c r="P116" i="23" s="1"/>
  <c r="E96" i="23"/>
  <c r="E118" i="23"/>
  <c r="N117" i="23"/>
  <c r="I96" i="23"/>
  <c r="I118" i="23" s="1"/>
  <c r="R117" i="23" s="1"/>
  <c r="E98" i="23"/>
  <c r="E119" i="23" s="1"/>
  <c r="I100" i="23"/>
  <c r="I121" i="23" s="1"/>
  <c r="G101" i="23"/>
  <c r="G122" i="23"/>
  <c r="P118" i="23"/>
  <c r="H85" i="10"/>
  <c r="G85" i="10"/>
  <c r="D85" i="10"/>
  <c r="P69" i="12"/>
  <c r="N69" i="12"/>
  <c r="N90" i="12"/>
  <c r="N70" i="12"/>
  <c r="N91" i="12" s="1"/>
  <c r="R77" i="12"/>
  <c r="R98" i="12" s="1"/>
  <c r="U15" i="12"/>
  <c r="U78" i="12"/>
  <c r="R80" i="12"/>
  <c r="R101" i="12" s="1"/>
  <c r="R101" i="21"/>
  <c r="P85" i="12"/>
  <c r="I69" i="12"/>
  <c r="G69" i="12"/>
  <c r="E69" i="12"/>
  <c r="I74" i="12"/>
  <c r="E74" i="12"/>
  <c r="G76" i="12"/>
  <c r="G97" i="21" s="1"/>
  <c r="G97" i="12"/>
  <c r="G118" i="12" s="1"/>
  <c r="D79" i="12"/>
  <c r="E81" i="12"/>
  <c r="I81" i="12"/>
  <c r="G86" i="12"/>
  <c r="G107" i="12" s="1"/>
  <c r="G128" i="12" s="1"/>
  <c r="D86" i="12"/>
  <c r="D107" i="21" s="1"/>
  <c r="D107" i="12"/>
  <c r="A19" i="6"/>
  <c r="T16" i="21"/>
  <c r="T79" i="21" s="1"/>
  <c r="M90" i="23"/>
  <c r="Q90" i="23"/>
  <c r="O91" i="23"/>
  <c r="C93" i="23"/>
  <c r="O93" i="23"/>
  <c r="S93" i="23"/>
  <c r="O95" i="23"/>
  <c r="S95" i="23"/>
  <c r="Q96" i="23"/>
  <c r="C97" i="23"/>
  <c r="O97" i="23"/>
  <c r="S97" i="23"/>
  <c r="C99" i="23"/>
  <c r="M100" i="23"/>
  <c r="Q100" i="23"/>
  <c r="E91" i="23"/>
  <c r="E113" i="23"/>
  <c r="N112" i="23" s="1"/>
  <c r="I91" i="23"/>
  <c r="I113" i="23" s="1"/>
  <c r="R112" i="23" s="1"/>
  <c r="E93" i="23"/>
  <c r="E115" i="23"/>
  <c r="N114" i="23" s="1"/>
  <c r="I93" i="23"/>
  <c r="I115" i="23" s="1"/>
  <c r="R114" i="23" s="1"/>
  <c r="G94" i="23"/>
  <c r="G116" i="23" s="1"/>
  <c r="P115" i="23" s="1"/>
  <c r="E95" i="23"/>
  <c r="E117" i="23"/>
  <c r="N116" i="23" s="1"/>
  <c r="I95" i="23"/>
  <c r="I117" i="23"/>
  <c r="R116" i="23" s="1"/>
  <c r="G96" i="23"/>
  <c r="G118" i="23" s="1"/>
  <c r="P117" i="23"/>
  <c r="I99" i="23"/>
  <c r="I120" i="23" s="1"/>
  <c r="G100" i="23"/>
  <c r="G121" i="23"/>
  <c r="I85" i="10"/>
  <c r="E85" i="10"/>
  <c r="E106" i="19" s="1"/>
  <c r="E127" i="19" s="1"/>
  <c r="H86" i="10"/>
  <c r="H107" i="19" s="1"/>
  <c r="H107" i="10"/>
  <c r="H128" i="10" s="1"/>
  <c r="Q121" i="10" s="1"/>
  <c r="F86" i="10"/>
  <c r="F107" i="10" s="1"/>
  <c r="F128" i="10" s="1"/>
  <c r="O121" i="10" s="1"/>
  <c r="C69" i="12"/>
  <c r="C74" i="12"/>
  <c r="C95" i="21"/>
  <c r="T13" i="12"/>
  <c r="T76" i="12"/>
  <c r="C77" i="12"/>
  <c r="C98" i="12" s="1"/>
  <c r="M77" i="12"/>
  <c r="M98" i="12"/>
  <c r="C78" i="12"/>
  <c r="C99" i="21" s="1"/>
  <c r="T15" i="12"/>
  <c r="U16" i="12"/>
  <c r="U79" i="12" s="1"/>
  <c r="L81" i="12"/>
  <c r="L102" i="21" s="1"/>
  <c r="H69" i="12"/>
  <c r="H90" i="12" s="1"/>
  <c r="F69" i="12"/>
  <c r="F90" i="12"/>
  <c r="H74" i="12"/>
  <c r="D74" i="12"/>
  <c r="D95" i="12" s="1"/>
  <c r="H76" i="12"/>
  <c r="H97" i="12" s="1"/>
  <c r="H118" i="12" s="1"/>
  <c r="U7" i="19"/>
  <c r="U70" i="19" s="1"/>
  <c r="D71" i="19"/>
  <c r="D92" i="19" s="1"/>
  <c r="J73" i="19"/>
  <c r="J94" i="19"/>
  <c r="H75" i="19"/>
  <c r="H96" i="19" s="1"/>
  <c r="H118" i="19" s="1"/>
  <c r="Q117" i="19"/>
  <c r="T6" i="20"/>
  <c r="T69" i="20"/>
  <c r="T90" i="20" s="1"/>
  <c r="L112" i="20" s="1"/>
  <c r="A14" i="20"/>
  <c r="T20" i="21"/>
  <c r="T83" i="21"/>
  <c r="T104" i="21" s="1"/>
  <c r="L125" i="21" s="1"/>
  <c r="T120" i="21" s="1"/>
  <c r="A22" i="21"/>
  <c r="J127" i="21" s="1"/>
  <c r="C90" i="23"/>
  <c r="S90" i="23"/>
  <c r="M91" i="23"/>
  <c r="Q91" i="23"/>
  <c r="C92" i="23"/>
  <c r="O92" i="23"/>
  <c r="S92" i="23"/>
  <c r="Q93" i="23"/>
  <c r="C94" i="23"/>
  <c r="O94" i="23"/>
  <c r="S94" i="23"/>
  <c r="M95" i="23"/>
  <c r="Q95" i="23"/>
  <c r="C96" i="23"/>
  <c r="E97" i="23"/>
  <c r="M97" i="23"/>
  <c r="C98" i="23"/>
  <c r="O98" i="23"/>
  <c r="S98" i="23"/>
  <c r="M99" i="23"/>
  <c r="Q99" i="23"/>
  <c r="C100" i="23"/>
  <c r="S100" i="23"/>
  <c r="F69" i="23"/>
  <c r="F90" i="23" s="1"/>
  <c r="H69" i="23"/>
  <c r="H90" i="23"/>
  <c r="J69" i="23"/>
  <c r="J90" i="23" s="1"/>
  <c r="L69" i="23"/>
  <c r="L90" i="23"/>
  <c r="N69" i="23"/>
  <c r="N90" i="23"/>
  <c r="P69" i="23"/>
  <c r="P90" i="23"/>
  <c r="R69" i="23"/>
  <c r="R90" i="23" s="1"/>
  <c r="F70" i="23"/>
  <c r="H70" i="23"/>
  <c r="H91" i="23" s="1"/>
  <c r="H113" i="23" s="1"/>
  <c r="J70" i="23"/>
  <c r="J91" i="23" s="1"/>
  <c r="L70" i="23"/>
  <c r="L91" i="23"/>
  <c r="N70" i="23"/>
  <c r="N91" i="23" s="1"/>
  <c r="P70" i="23"/>
  <c r="P91" i="23"/>
  <c r="R70" i="23"/>
  <c r="R91" i="23"/>
  <c r="J71" i="23"/>
  <c r="L71" i="23"/>
  <c r="L92" i="23" s="1"/>
  <c r="N71" i="23"/>
  <c r="N92" i="23"/>
  <c r="P71" i="23"/>
  <c r="P92" i="23" s="1"/>
  <c r="R71" i="23"/>
  <c r="F72" i="23"/>
  <c r="H72" i="23"/>
  <c r="J72" i="23"/>
  <c r="J93" i="23"/>
  <c r="L72" i="23"/>
  <c r="L93" i="23"/>
  <c r="N72" i="23"/>
  <c r="N93" i="23"/>
  <c r="P72" i="23"/>
  <c r="P93" i="23" s="1"/>
  <c r="R72" i="23"/>
  <c r="R93" i="23"/>
  <c r="F73" i="23"/>
  <c r="H73" i="23"/>
  <c r="J73" i="23"/>
  <c r="J94" i="23"/>
  <c r="L73" i="23"/>
  <c r="N73" i="23"/>
  <c r="N94" i="23"/>
  <c r="P73" i="23"/>
  <c r="P94" i="23" s="1"/>
  <c r="R73" i="23"/>
  <c r="R94" i="23"/>
  <c r="F74" i="23"/>
  <c r="H74" i="23"/>
  <c r="J74" i="23"/>
  <c r="J95" i="23"/>
  <c r="L74" i="23"/>
  <c r="L95" i="23" s="1"/>
  <c r="N74" i="23"/>
  <c r="N95" i="23"/>
  <c r="P74" i="23"/>
  <c r="P95" i="23" s="1"/>
  <c r="R74" i="23"/>
  <c r="F75" i="23"/>
  <c r="H75" i="23"/>
  <c r="H96" i="23" s="1"/>
  <c r="H118" i="23" s="1"/>
  <c r="Q117" i="23" s="1"/>
  <c r="J75" i="23"/>
  <c r="J96" i="23"/>
  <c r="L75" i="23"/>
  <c r="L96" i="23" s="1"/>
  <c r="N75" i="23"/>
  <c r="N96" i="23"/>
  <c r="P75" i="23"/>
  <c r="P96" i="23" s="1"/>
  <c r="R75" i="23"/>
  <c r="R96" i="23"/>
  <c r="F76" i="23"/>
  <c r="F97" i="23" s="1"/>
  <c r="H76" i="23"/>
  <c r="H97" i="23"/>
  <c r="J76" i="23"/>
  <c r="J97" i="23"/>
  <c r="L76" i="23"/>
  <c r="L97" i="23"/>
  <c r="N76" i="23"/>
  <c r="P76" i="23"/>
  <c r="P97" i="23"/>
  <c r="R76" i="23"/>
  <c r="R97" i="23"/>
  <c r="F77" i="23"/>
  <c r="H77" i="23"/>
  <c r="J77" i="23"/>
  <c r="J98" i="23" s="1"/>
  <c r="L77" i="23"/>
  <c r="L98" i="23"/>
  <c r="N77" i="23"/>
  <c r="N98" i="23" s="1"/>
  <c r="P77" i="23"/>
  <c r="P98" i="23"/>
  <c r="R77" i="23"/>
  <c r="R98" i="23" s="1"/>
  <c r="F78" i="23"/>
  <c r="H78" i="23"/>
  <c r="H99" i="23" s="1"/>
  <c r="H120" i="23" s="1"/>
  <c r="J78" i="23"/>
  <c r="J99" i="23"/>
  <c r="L78" i="23"/>
  <c r="N78" i="23"/>
  <c r="N99" i="23" s="1"/>
  <c r="P78" i="23"/>
  <c r="P99" i="23"/>
  <c r="R78" i="23"/>
  <c r="R99" i="23" s="1"/>
  <c r="F79" i="23"/>
  <c r="H79" i="23"/>
  <c r="H100" i="23" s="1"/>
  <c r="J79" i="23"/>
  <c r="J100" i="23" s="1"/>
  <c r="L79" i="23"/>
  <c r="L100" i="23"/>
  <c r="N79" i="23"/>
  <c r="N100" i="23"/>
  <c r="P79" i="23"/>
  <c r="P100" i="23"/>
  <c r="R79" i="23"/>
  <c r="R100" i="23" s="1"/>
  <c r="F80" i="23"/>
  <c r="H80" i="23"/>
  <c r="H101" i="23" s="1"/>
  <c r="H122" i="23" s="1"/>
  <c r="Q118" i="23" s="1"/>
  <c r="D69" i="23"/>
  <c r="D90" i="23" s="1"/>
  <c r="A48" i="23"/>
  <c r="D70" i="23"/>
  <c r="A49" i="23"/>
  <c r="D71" i="23"/>
  <c r="D92" i="23" s="1"/>
  <c r="A50" i="23"/>
  <c r="D46" i="23"/>
  <c r="F71" i="23"/>
  <c r="F46" i="23"/>
  <c r="H71" i="23"/>
  <c r="H46" i="23"/>
  <c r="D72" i="23"/>
  <c r="D93" i="23" s="1"/>
  <c r="A51" i="23"/>
  <c r="D73" i="23"/>
  <c r="A52" i="23"/>
  <c r="D74" i="23"/>
  <c r="D95" i="23"/>
  <c r="A53" i="23"/>
  <c r="J117" i="23" s="1"/>
  <c r="S116" i="23" s="1"/>
  <c r="D75" i="23"/>
  <c r="D96" i="23" s="1"/>
  <c r="A54" i="23"/>
  <c r="D76" i="23"/>
  <c r="D97" i="23" s="1"/>
  <c r="A55" i="23"/>
  <c r="D77" i="23"/>
  <c r="D98" i="23"/>
  <c r="A56" i="23"/>
  <c r="D78" i="23"/>
  <c r="A57" i="23"/>
  <c r="D79" i="23"/>
  <c r="A58" i="23"/>
  <c r="D80" i="23"/>
  <c r="D101" i="23"/>
  <c r="A59" i="23"/>
  <c r="T69" i="23"/>
  <c r="T72" i="23"/>
  <c r="T73" i="23"/>
  <c r="T94" i="23" s="1"/>
  <c r="T75" i="23"/>
  <c r="T77" i="23"/>
  <c r="K69" i="23"/>
  <c r="K90" i="23" s="1"/>
  <c r="U48" i="23"/>
  <c r="U69" i="23" s="1"/>
  <c r="U90" i="23" s="1"/>
  <c r="K112" i="23" s="1"/>
  <c r="K70" i="23"/>
  <c r="U49" i="23"/>
  <c r="U70" i="23" s="1"/>
  <c r="E71" i="23"/>
  <c r="E92" i="23" s="1"/>
  <c r="E114" i="23" s="1"/>
  <c r="N113" i="23" s="1"/>
  <c r="E46" i="23"/>
  <c r="G71" i="23"/>
  <c r="G46" i="23"/>
  <c r="I71" i="23"/>
  <c r="I46" i="23"/>
  <c r="K71" i="23"/>
  <c r="K92" i="23" s="1"/>
  <c r="U50" i="23"/>
  <c r="U71" i="23" s="1"/>
  <c r="K72" i="23"/>
  <c r="U51" i="23"/>
  <c r="U72" i="23"/>
  <c r="K73" i="23"/>
  <c r="K94" i="23" s="1"/>
  <c r="U52" i="23"/>
  <c r="U73" i="23" s="1"/>
  <c r="K74" i="23"/>
  <c r="K95" i="23" s="1"/>
  <c r="U53" i="23"/>
  <c r="U74" i="23"/>
  <c r="K75" i="23"/>
  <c r="K96" i="23"/>
  <c r="U54" i="23"/>
  <c r="K76" i="23"/>
  <c r="K97" i="23" s="1"/>
  <c r="U55" i="23"/>
  <c r="U76" i="23"/>
  <c r="K77" i="23"/>
  <c r="K98" i="23"/>
  <c r="U56" i="23"/>
  <c r="U77" i="23" s="1"/>
  <c r="K78" i="23"/>
  <c r="K99" i="23" s="1"/>
  <c r="U57" i="23"/>
  <c r="U78" i="23"/>
  <c r="K79" i="23"/>
  <c r="K100" i="23" s="1"/>
  <c r="U58" i="23"/>
  <c r="U79" i="23" s="1"/>
  <c r="K80" i="23"/>
  <c r="K101" i="23" s="1"/>
  <c r="U59" i="23"/>
  <c r="U80" i="23"/>
  <c r="U60" i="23"/>
  <c r="U81" i="23" s="1"/>
  <c r="K81" i="23"/>
  <c r="K102" i="23" s="1"/>
  <c r="K82" i="23"/>
  <c r="K103" i="23" s="1"/>
  <c r="U61" i="23"/>
  <c r="U82" i="23"/>
  <c r="U62" i="23"/>
  <c r="K83" i="23"/>
  <c r="K104" i="23" s="1"/>
  <c r="K84" i="23"/>
  <c r="U63" i="23"/>
  <c r="U84" i="23"/>
  <c r="U64" i="23"/>
  <c r="U85" i="23"/>
  <c r="K85" i="23"/>
  <c r="K106" i="23" s="1"/>
  <c r="I80" i="23"/>
  <c r="M80" i="23"/>
  <c r="M101" i="23" s="1"/>
  <c r="O80" i="23"/>
  <c r="O101" i="23"/>
  <c r="Q80" i="23"/>
  <c r="Q101" i="23" s="1"/>
  <c r="S80" i="23"/>
  <c r="S101" i="23"/>
  <c r="C81" i="23"/>
  <c r="E81" i="23"/>
  <c r="G81" i="23"/>
  <c r="I81" i="23"/>
  <c r="M81" i="23"/>
  <c r="M102" i="23"/>
  <c r="O81" i="23"/>
  <c r="O102" i="23"/>
  <c r="Q81" i="23"/>
  <c r="S81" i="23"/>
  <c r="S102" i="23" s="1"/>
  <c r="C82" i="23"/>
  <c r="C103" i="23"/>
  <c r="E82" i="23"/>
  <c r="E103" i="23" s="1"/>
  <c r="E124" i="23" s="1"/>
  <c r="N119" i="23" s="1"/>
  <c r="G82" i="23"/>
  <c r="I82" i="23"/>
  <c r="M82" i="23"/>
  <c r="M103" i="23"/>
  <c r="O82" i="23"/>
  <c r="O103" i="23" s="1"/>
  <c r="Q82" i="23"/>
  <c r="Q103" i="23"/>
  <c r="S82" i="23"/>
  <c r="S103" i="23"/>
  <c r="C83" i="23"/>
  <c r="C104" i="23"/>
  <c r="E83" i="23"/>
  <c r="G83" i="23"/>
  <c r="I83" i="23"/>
  <c r="M83" i="23"/>
  <c r="M104" i="23"/>
  <c r="O83" i="23"/>
  <c r="Q83" i="23"/>
  <c r="Q104" i="23" s="1"/>
  <c r="S83" i="23"/>
  <c r="S104" i="23"/>
  <c r="C84" i="23"/>
  <c r="C105" i="23"/>
  <c r="E84" i="23"/>
  <c r="G84" i="23"/>
  <c r="I84" i="23"/>
  <c r="M84" i="23"/>
  <c r="M105" i="23" s="1"/>
  <c r="O84" i="23"/>
  <c r="O105" i="23"/>
  <c r="Q84" i="23"/>
  <c r="Q105" i="23"/>
  <c r="S84" i="23"/>
  <c r="S105" i="23"/>
  <c r="C85" i="23"/>
  <c r="C106" i="23" s="1"/>
  <c r="E85" i="23"/>
  <c r="G85" i="23"/>
  <c r="G106" i="23" s="1"/>
  <c r="G127" i="23" s="1"/>
  <c r="I85" i="23"/>
  <c r="I106" i="23" s="1"/>
  <c r="I127" i="23" s="1"/>
  <c r="M85" i="23"/>
  <c r="O85" i="23"/>
  <c r="O106" i="23" s="1"/>
  <c r="Q85" i="23"/>
  <c r="S85" i="23"/>
  <c r="S106" i="23"/>
  <c r="E86" i="23"/>
  <c r="I86" i="23"/>
  <c r="M86" i="23"/>
  <c r="M107" i="23"/>
  <c r="Q86" i="23"/>
  <c r="Q107" i="23"/>
  <c r="S86" i="23"/>
  <c r="S107" i="23" s="1"/>
  <c r="D81" i="23"/>
  <c r="D102" i="23"/>
  <c r="A60" i="23"/>
  <c r="D82" i="23"/>
  <c r="D103" i="23"/>
  <c r="A61" i="23"/>
  <c r="D83" i="23"/>
  <c r="D104" i="23"/>
  <c r="A62" i="23"/>
  <c r="D84" i="23"/>
  <c r="D105" i="23" s="1"/>
  <c r="A63" i="23"/>
  <c r="D85" i="23"/>
  <c r="D106" i="23" s="1"/>
  <c r="A64" i="23"/>
  <c r="D86" i="23"/>
  <c r="D107" i="23"/>
  <c r="J80" i="23"/>
  <c r="L80" i="23"/>
  <c r="L101" i="23"/>
  <c r="N80" i="23"/>
  <c r="N101" i="23"/>
  <c r="P80" i="23"/>
  <c r="P101" i="23" s="1"/>
  <c r="R80" i="23"/>
  <c r="T80" i="23"/>
  <c r="F81" i="23"/>
  <c r="H81" i="23"/>
  <c r="J81" i="23"/>
  <c r="J102" i="23" s="1"/>
  <c r="L81" i="23"/>
  <c r="L102" i="23"/>
  <c r="N81" i="23"/>
  <c r="N102" i="23" s="1"/>
  <c r="P81" i="23"/>
  <c r="P102" i="23"/>
  <c r="R81" i="23"/>
  <c r="R102" i="23"/>
  <c r="T81" i="23"/>
  <c r="F82" i="23"/>
  <c r="F103" i="23" s="1"/>
  <c r="F124" i="23" s="1"/>
  <c r="O119" i="23" s="1"/>
  <c r="H82" i="23"/>
  <c r="J82" i="23"/>
  <c r="J103" i="23"/>
  <c r="L82" i="23"/>
  <c r="L103" i="23"/>
  <c r="N82" i="23"/>
  <c r="N103" i="23" s="1"/>
  <c r="P82" i="23"/>
  <c r="R82" i="23"/>
  <c r="R103" i="23"/>
  <c r="F83" i="23"/>
  <c r="F104" i="23" s="1"/>
  <c r="F125" i="23" s="1"/>
  <c r="O120" i="23" s="1"/>
  <c r="H83" i="23"/>
  <c r="J83" i="23"/>
  <c r="J104" i="23"/>
  <c r="L83" i="23"/>
  <c r="L104" i="23" s="1"/>
  <c r="N83" i="23"/>
  <c r="N104" i="23"/>
  <c r="P83" i="23"/>
  <c r="P104" i="23"/>
  <c r="R83" i="23"/>
  <c r="R104" i="23"/>
  <c r="T83" i="23"/>
  <c r="F84" i="23"/>
  <c r="H84" i="23"/>
  <c r="J84" i="23"/>
  <c r="J105" i="23" s="1"/>
  <c r="L84" i="23"/>
  <c r="N84" i="23"/>
  <c r="P84" i="23"/>
  <c r="P105" i="23"/>
  <c r="R84" i="23"/>
  <c r="R105" i="23"/>
  <c r="F85" i="23"/>
  <c r="H85" i="23"/>
  <c r="J85" i="23"/>
  <c r="J106" i="23" s="1"/>
  <c r="L85" i="23"/>
  <c r="L106" i="23"/>
  <c r="N85" i="23"/>
  <c r="N106" i="23"/>
  <c r="P85" i="23"/>
  <c r="P106" i="23"/>
  <c r="R85" i="23"/>
  <c r="R106" i="23" s="1"/>
  <c r="T85" i="23"/>
  <c r="F86" i="23"/>
  <c r="F107" i="23" s="1"/>
  <c r="F128" i="23" s="1"/>
  <c r="O121" i="23" s="1"/>
  <c r="H86" i="23"/>
  <c r="J86" i="23"/>
  <c r="J107" i="23" s="1"/>
  <c r="L86" i="23"/>
  <c r="N86" i="23"/>
  <c r="N107" i="23"/>
  <c r="P86" i="23"/>
  <c r="P107" i="23" s="1"/>
  <c r="R86" i="23"/>
  <c r="R107" i="23" s="1"/>
  <c r="T86" i="23"/>
  <c r="T107" i="23" s="1"/>
  <c r="L128" i="23" s="1"/>
  <c r="U94" i="21"/>
  <c r="K116" i="21"/>
  <c r="Q105" i="21"/>
  <c r="Q103" i="21"/>
  <c r="G103" i="21"/>
  <c r="G124" i="21"/>
  <c r="P119" i="21"/>
  <c r="S101" i="21"/>
  <c r="U101" i="21"/>
  <c r="K122" i="21" s="1"/>
  <c r="F46" i="7"/>
  <c r="T94" i="16"/>
  <c r="L115" i="16" s="1"/>
  <c r="T114" i="16" s="1"/>
  <c r="T97" i="16"/>
  <c r="L118" i="16"/>
  <c r="T93" i="16"/>
  <c r="L114" i="16" s="1"/>
  <c r="T113" i="16"/>
  <c r="U106" i="21"/>
  <c r="K127" i="21"/>
  <c r="K104" i="21"/>
  <c r="T90" i="16"/>
  <c r="L111" i="16" s="1"/>
  <c r="T78" i="12"/>
  <c r="U12" i="6"/>
  <c r="U75" i="6" s="1"/>
  <c r="F106" i="16"/>
  <c r="F127" i="16" s="1"/>
  <c r="H104" i="16"/>
  <c r="H125" i="16"/>
  <c r="Q120" i="16"/>
  <c r="H100" i="16"/>
  <c r="H121" i="16"/>
  <c r="K97" i="16"/>
  <c r="Q95" i="16"/>
  <c r="C95" i="16"/>
  <c r="C93" i="16"/>
  <c r="Q91" i="16"/>
  <c r="C91" i="16"/>
  <c r="E95" i="16"/>
  <c r="E116" i="16" s="1"/>
  <c r="N115" i="16"/>
  <c r="N105" i="16"/>
  <c r="J105" i="16"/>
  <c r="N103" i="16"/>
  <c r="J103" i="16"/>
  <c r="R101" i="16"/>
  <c r="F101" i="16"/>
  <c r="F122" i="16" s="1"/>
  <c r="O117" i="16" s="1"/>
  <c r="O98" i="16"/>
  <c r="H98" i="16"/>
  <c r="H119" i="16"/>
  <c r="D98" i="16"/>
  <c r="R76" i="20"/>
  <c r="R97" i="20"/>
  <c r="T76" i="20"/>
  <c r="T97" i="20"/>
  <c r="D77" i="20"/>
  <c r="D98" i="20" s="1"/>
  <c r="H77" i="20"/>
  <c r="H98" i="20"/>
  <c r="H119" i="20"/>
  <c r="U63" i="20"/>
  <c r="U84" i="20" s="1"/>
  <c r="F73" i="16"/>
  <c r="F94" i="16"/>
  <c r="F115" i="16"/>
  <c r="O114" i="16" s="1"/>
  <c r="F104" i="16"/>
  <c r="F125" i="16" s="1"/>
  <c r="O120" i="16" s="1"/>
  <c r="H102" i="16"/>
  <c r="H123" i="16"/>
  <c r="Q118" i="16"/>
  <c r="I106" i="16"/>
  <c r="I127" i="16"/>
  <c r="I104" i="16"/>
  <c r="I125" i="16"/>
  <c r="R120" i="16"/>
  <c r="N102" i="16"/>
  <c r="I102" i="16"/>
  <c r="I123" i="16" s="1"/>
  <c r="R118" i="16" s="1"/>
  <c r="L100" i="16"/>
  <c r="J100" i="16"/>
  <c r="I100" i="16"/>
  <c r="I121" i="16"/>
  <c r="M95" i="16"/>
  <c r="K93" i="16"/>
  <c r="Q92" i="16"/>
  <c r="C92" i="16"/>
  <c r="M91" i="16"/>
  <c r="D106" i="16"/>
  <c r="P105" i="16"/>
  <c r="D105" i="16"/>
  <c r="P103" i="16"/>
  <c r="L103" i="16"/>
  <c r="D103" i="16"/>
  <c r="L101" i="16"/>
  <c r="H101" i="16"/>
  <c r="H122" i="16"/>
  <c r="Q117" i="16"/>
  <c r="D101" i="16"/>
  <c r="D100" i="16"/>
  <c r="P99" i="16"/>
  <c r="L99" i="16"/>
  <c r="H99" i="16"/>
  <c r="H120" i="16" s="1"/>
  <c r="D99" i="16"/>
  <c r="R98" i="16"/>
  <c r="N98" i="16"/>
  <c r="E92" i="16"/>
  <c r="E113" i="16" s="1"/>
  <c r="N112" i="16"/>
  <c r="Q76" i="20"/>
  <c r="Q97" i="20" s="1"/>
  <c r="S76" i="20"/>
  <c r="S97" i="20"/>
  <c r="C77" i="20"/>
  <c r="C98" i="20"/>
  <c r="G77" i="20"/>
  <c r="G98" i="20"/>
  <c r="G119" i="20" s="1"/>
  <c r="C86" i="21"/>
  <c r="C107" i="21"/>
  <c r="T86" i="21"/>
  <c r="T107" i="21"/>
  <c r="L128" i="21" s="1"/>
  <c r="N72" i="16"/>
  <c r="N93" i="16"/>
  <c r="L76" i="16"/>
  <c r="L97" i="16" s="1"/>
  <c r="A51" i="5"/>
  <c r="A53" i="5"/>
  <c r="J116" i="5" s="1"/>
  <c r="I66" i="5"/>
  <c r="I67" i="5"/>
  <c r="S66" i="5"/>
  <c r="S67" i="5" s="1"/>
  <c r="D66" i="5"/>
  <c r="D67" i="5"/>
  <c r="J66" i="5"/>
  <c r="J67" i="5"/>
  <c r="L66" i="5"/>
  <c r="L67" i="5"/>
  <c r="P66" i="5"/>
  <c r="P67" i="5"/>
  <c r="T66" i="5"/>
  <c r="T67" i="5"/>
  <c r="A54" i="4"/>
  <c r="A52" i="4"/>
  <c r="J115" i="4"/>
  <c r="I46" i="4"/>
  <c r="G46" i="4"/>
  <c r="A53" i="4"/>
  <c r="H46" i="4"/>
  <c r="F46" i="4"/>
  <c r="D46" i="4"/>
  <c r="D86" i="21"/>
  <c r="A65" i="21"/>
  <c r="A51" i="4"/>
  <c r="A50" i="16"/>
  <c r="J113" i="16"/>
  <c r="S112" i="16"/>
  <c r="L72" i="16"/>
  <c r="L93" i="16" s="1"/>
  <c r="D69" i="16"/>
  <c r="D90" i="16" s="1"/>
  <c r="A48" i="16"/>
  <c r="A53" i="16"/>
  <c r="J116" i="16"/>
  <c r="S115" i="16" s="1"/>
  <c r="D74" i="16"/>
  <c r="D95" i="16"/>
  <c r="F46" i="16"/>
  <c r="U50" i="16"/>
  <c r="U71" i="16" s="1"/>
  <c r="U92" i="16"/>
  <c r="K113" i="16" s="1"/>
  <c r="U57" i="16"/>
  <c r="U78" i="16"/>
  <c r="A59" i="16"/>
  <c r="A61" i="16"/>
  <c r="J124" i="16" s="1"/>
  <c r="S119" i="16" s="1"/>
  <c r="U61" i="16"/>
  <c r="U82" i="16"/>
  <c r="L85" i="16"/>
  <c r="L106" i="16" s="1"/>
  <c r="U64" i="16"/>
  <c r="U85" i="16"/>
  <c r="L81" i="16"/>
  <c r="U60" i="16"/>
  <c r="U81" i="16" s="1"/>
  <c r="K74" i="16"/>
  <c r="U53" i="16"/>
  <c r="U74" i="16" s="1"/>
  <c r="U49" i="16"/>
  <c r="U70" i="16" s="1"/>
  <c r="L77" i="16"/>
  <c r="L98" i="16" s="1"/>
  <c r="U56" i="16"/>
  <c r="U77" i="16" s="1"/>
  <c r="K73" i="16"/>
  <c r="K94" i="16" s="1"/>
  <c r="U52" i="16"/>
  <c r="U73" i="16" s="1"/>
  <c r="J111" i="16"/>
  <c r="T71" i="16"/>
  <c r="T92" i="16" s="1"/>
  <c r="L113" i="16" s="1"/>
  <c r="T112" i="16" s="1"/>
  <c r="T75" i="16"/>
  <c r="T96" i="16"/>
  <c r="L117" i="16"/>
  <c r="T116" i="16" s="1"/>
  <c r="T77" i="16"/>
  <c r="T79" i="16"/>
  <c r="T81" i="16"/>
  <c r="T83" i="16"/>
  <c r="T85" i="16"/>
  <c r="T74" i="16"/>
  <c r="T95" i="16" s="1"/>
  <c r="L116" i="16" s="1"/>
  <c r="T115" i="16"/>
  <c r="F105" i="23"/>
  <c r="F126" i="23" s="1"/>
  <c r="F102" i="23"/>
  <c r="F123" i="23" s="1"/>
  <c r="G104" i="23"/>
  <c r="G125" i="23"/>
  <c r="P120" i="23" s="1"/>
  <c r="G102" i="23"/>
  <c r="G123" i="23"/>
  <c r="U101" i="23"/>
  <c r="K122" i="23" s="1"/>
  <c r="L116" i="23"/>
  <c r="T115" i="23"/>
  <c r="T90" i="23"/>
  <c r="L112" i="23" s="1"/>
  <c r="H92" i="23"/>
  <c r="H114" i="23"/>
  <c r="Q113" i="23" s="1"/>
  <c r="F92" i="23"/>
  <c r="F114" i="23" s="1"/>
  <c r="O113" i="23"/>
  <c r="F100" i="23"/>
  <c r="F121" i="23" s="1"/>
  <c r="H95" i="23"/>
  <c r="H117" i="23" s="1"/>
  <c r="Q116" i="23" s="1"/>
  <c r="F94" i="23"/>
  <c r="F116" i="23" s="1"/>
  <c r="O115" i="23" s="1"/>
  <c r="H93" i="23"/>
  <c r="H115" i="23"/>
  <c r="Q114" i="23" s="1"/>
  <c r="Q112" i="23"/>
  <c r="H95" i="12"/>
  <c r="H116" i="12" s="1"/>
  <c r="H95" i="21"/>
  <c r="H117" i="21"/>
  <c r="Q116" i="21" s="1"/>
  <c r="T97" i="21"/>
  <c r="T97" i="12"/>
  <c r="L118" i="12" s="1"/>
  <c r="I106" i="10"/>
  <c r="I127" i="10"/>
  <c r="J124" i="20"/>
  <c r="S119" i="20" s="1"/>
  <c r="J124" i="12"/>
  <c r="I102" i="12"/>
  <c r="I123" i="12"/>
  <c r="I102" i="21"/>
  <c r="I123" i="21" s="1"/>
  <c r="D100" i="12"/>
  <c r="I95" i="21"/>
  <c r="I117" i="21"/>
  <c r="R116" i="21" s="1"/>
  <c r="I95" i="12"/>
  <c r="I116" i="12"/>
  <c r="G90" i="12"/>
  <c r="G111" i="12" s="1"/>
  <c r="G90" i="21"/>
  <c r="G112" i="21"/>
  <c r="P90" i="12"/>
  <c r="G106" i="19"/>
  <c r="G127" i="19"/>
  <c r="G106" i="10"/>
  <c r="G127" i="10" s="1"/>
  <c r="G105" i="19"/>
  <c r="G126" i="19"/>
  <c r="G105" i="10"/>
  <c r="G126" i="10"/>
  <c r="S98" i="19"/>
  <c r="S98" i="10"/>
  <c r="L96" i="10"/>
  <c r="L96" i="19"/>
  <c r="P107" i="10"/>
  <c r="N98" i="10"/>
  <c r="N98" i="19"/>
  <c r="K91" i="10"/>
  <c r="K91" i="19"/>
  <c r="Q90" i="10"/>
  <c r="Q90" i="19"/>
  <c r="U94" i="19"/>
  <c r="K116" i="19"/>
  <c r="J126" i="19"/>
  <c r="C98" i="21"/>
  <c r="D95" i="21"/>
  <c r="I106" i="19"/>
  <c r="I127" i="19" s="1"/>
  <c r="D100" i="21"/>
  <c r="F90" i="21"/>
  <c r="N91" i="21"/>
  <c r="O104" i="19"/>
  <c r="R104" i="19"/>
  <c r="T93" i="19"/>
  <c r="L115" i="19" s="1"/>
  <c r="T114" i="19" s="1"/>
  <c r="H128" i="19"/>
  <c r="Q121" i="19" s="1"/>
  <c r="R98" i="21"/>
  <c r="G107" i="21"/>
  <c r="G128" i="21" s="1"/>
  <c r="P121" i="21" s="1"/>
  <c r="N90" i="21"/>
  <c r="H107" i="23"/>
  <c r="H128" i="23" s="1"/>
  <c r="Q121" i="23" s="1"/>
  <c r="H106" i="23"/>
  <c r="H127" i="23"/>
  <c r="H105" i="23"/>
  <c r="H126" i="23" s="1"/>
  <c r="H103" i="23"/>
  <c r="H124" i="23"/>
  <c r="Q119" i="23"/>
  <c r="H102" i="23"/>
  <c r="H123" i="23"/>
  <c r="I107" i="23"/>
  <c r="I128" i="23"/>
  <c r="R121" i="23" s="1"/>
  <c r="E106" i="23"/>
  <c r="E127" i="23"/>
  <c r="I105" i="23"/>
  <c r="I126" i="23" s="1"/>
  <c r="E105" i="23"/>
  <c r="E126" i="23" s="1"/>
  <c r="I104" i="23"/>
  <c r="I125" i="23" s="1"/>
  <c r="R120" i="23" s="1"/>
  <c r="E104" i="23"/>
  <c r="E125" i="23" s="1"/>
  <c r="N120" i="23" s="1"/>
  <c r="I102" i="23"/>
  <c r="I123" i="23"/>
  <c r="E102" i="23"/>
  <c r="E123" i="23"/>
  <c r="I101" i="23"/>
  <c r="I122" i="23" s="1"/>
  <c r="R118" i="23" s="1"/>
  <c r="G92" i="23"/>
  <c r="G114" i="23" s="1"/>
  <c r="P113" i="23" s="1"/>
  <c r="T93" i="23"/>
  <c r="L115" i="23"/>
  <c r="T114" i="23" s="1"/>
  <c r="J122" i="23"/>
  <c r="S118" i="23" s="1"/>
  <c r="F101" i="23"/>
  <c r="F122" i="23" s="1"/>
  <c r="O118" i="23" s="1"/>
  <c r="H121" i="23"/>
  <c r="F99" i="23"/>
  <c r="F120" i="23" s="1"/>
  <c r="H98" i="23"/>
  <c r="H119" i="23" s="1"/>
  <c r="F95" i="23"/>
  <c r="F117" i="23" s="1"/>
  <c r="O116" i="23" s="1"/>
  <c r="H94" i="23"/>
  <c r="H116" i="23" s="1"/>
  <c r="Q115" i="23" s="1"/>
  <c r="F93" i="23"/>
  <c r="F115" i="23" s="1"/>
  <c r="O114" i="23"/>
  <c r="F91" i="23"/>
  <c r="F113" i="23" s="1"/>
  <c r="O112" i="23" s="1"/>
  <c r="C95" i="12"/>
  <c r="E106" i="10"/>
  <c r="E127" i="10" s="1"/>
  <c r="E102" i="12"/>
  <c r="E123" i="12"/>
  <c r="E102" i="21"/>
  <c r="E123" i="21" s="1"/>
  <c r="E95" i="12"/>
  <c r="E116" i="12"/>
  <c r="E95" i="21"/>
  <c r="E117" i="21"/>
  <c r="N116" i="21" s="1"/>
  <c r="E90" i="21"/>
  <c r="E112" i="21"/>
  <c r="E90" i="12"/>
  <c r="E111" i="12" s="1"/>
  <c r="I90" i="12"/>
  <c r="I111" i="12"/>
  <c r="I90" i="21"/>
  <c r="I112" i="21"/>
  <c r="D106" i="19"/>
  <c r="D106" i="10"/>
  <c r="Q98" i="10"/>
  <c r="Q98" i="19"/>
  <c r="N96" i="10"/>
  <c r="J92" i="10"/>
  <c r="J92" i="19"/>
  <c r="Q100" i="10"/>
  <c r="L91" i="10"/>
  <c r="O90" i="10"/>
  <c r="S90" i="10"/>
  <c r="D105" i="19"/>
  <c r="D105" i="10"/>
  <c r="T121" i="19"/>
  <c r="U107" i="10"/>
  <c r="K128" i="10" s="1"/>
  <c r="T121" i="10" s="1"/>
  <c r="P91" i="10"/>
  <c r="H90" i="21"/>
  <c r="M98" i="21"/>
  <c r="C103" i="19"/>
  <c r="H106" i="19"/>
  <c r="H127" i="19"/>
  <c r="F107" i="19"/>
  <c r="F128" i="19"/>
  <c r="O121" i="19"/>
  <c r="P90" i="21"/>
  <c r="P106" i="21"/>
  <c r="K104" i="19"/>
  <c r="O90" i="19"/>
  <c r="T99" i="21"/>
  <c r="L120" i="21" s="1"/>
  <c r="U96" i="20" l="1"/>
  <c r="K118" i="20" s="1"/>
  <c r="U96" i="12"/>
  <c r="K117" i="12" s="1"/>
  <c r="E107" i="23"/>
  <c r="E128" i="23" s="1"/>
  <c r="N121" i="23" s="1"/>
  <c r="D70" i="7"/>
  <c r="D91" i="7" s="1"/>
  <c r="A49" i="7"/>
  <c r="T22" i="6"/>
  <c r="A22" i="6"/>
  <c r="A21" i="6"/>
  <c r="T21" i="6"/>
  <c r="T84" i="6" s="1"/>
  <c r="J83" i="6"/>
  <c r="T20" i="6"/>
  <c r="T83" i="6" s="1"/>
  <c r="U19" i="6"/>
  <c r="A18" i="6"/>
  <c r="D81" i="6"/>
  <c r="T18" i="6"/>
  <c r="T81" i="6" s="1"/>
  <c r="T17" i="6"/>
  <c r="T80" i="6" s="1"/>
  <c r="A17" i="6"/>
  <c r="F79" i="6"/>
  <c r="T16" i="6"/>
  <c r="T79" i="6" s="1"/>
  <c r="T100" i="16" s="1"/>
  <c r="L121" i="16" s="1"/>
  <c r="A16" i="6"/>
  <c r="T14" i="6"/>
  <c r="T77" i="6" s="1"/>
  <c r="U14" i="6"/>
  <c r="U19" i="18"/>
  <c r="U82" i="18" s="1"/>
  <c r="U103" i="18" s="1"/>
  <c r="K124" i="18" s="1"/>
  <c r="M82" i="18"/>
  <c r="M103" i="18" s="1"/>
  <c r="U97" i="20"/>
  <c r="U97" i="12"/>
  <c r="K118" i="12" s="1"/>
  <c r="U97" i="10"/>
  <c r="K118" i="10" s="1"/>
  <c r="U97" i="16"/>
  <c r="K118" i="16" s="1"/>
  <c r="R90" i="12"/>
  <c r="R90" i="21"/>
  <c r="Q94" i="7"/>
  <c r="Q94" i="23"/>
  <c r="R92" i="7"/>
  <c r="R92" i="23"/>
  <c r="R105" i="7"/>
  <c r="R105" i="20"/>
  <c r="R105" i="18"/>
  <c r="T19" i="6"/>
  <c r="T82" i="6" s="1"/>
  <c r="L81" i="6"/>
  <c r="U18" i="6"/>
  <c r="U81" i="6" s="1"/>
  <c r="N79" i="6"/>
  <c r="U16" i="6"/>
  <c r="O99" i="10"/>
  <c r="O99" i="16"/>
  <c r="O99" i="20"/>
  <c r="O99" i="18"/>
  <c r="A15" i="6"/>
  <c r="T15" i="6"/>
  <c r="T78" i="6" s="1"/>
  <c r="T99" i="10" s="1"/>
  <c r="L120" i="10" s="1"/>
  <c r="J115" i="12"/>
  <c r="J115" i="10"/>
  <c r="S114" i="10" s="1"/>
  <c r="H4" i="18"/>
  <c r="A8" i="18"/>
  <c r="J114" i="18" s="1"/>
  <c r="S113" i="18" s="1"/>
  <c r="T8" i="18"/>
  <c r="T71" i="18" s="1"/>
  <c r="T92" i="18" s="1"/>
  <c r="L114" i="18" s="1"/>
  <c r="T113" i="18" s="1"/>
  <c r="H71" i="18"/>
  <c r="H92" i="18" s="1"/>
  <c r="H114" i="18" s="1"/>
  <c r="Q113" i="18" s="1"/>
  <c r="P71" i="18"/>
  <c r="P92" i="18" s="1"/>
  <c r="U8" i="18"/>
  <c r="U71" i="18" s="1"/>
  <c r="U92" i="18" s="1"/>
  <c r="K114" i="18" s="1"/>
  <c r="A9" i="18"/>
  <c r="J115" i="18" s="1"/>
  <c r="S114" i="18" s="1"/>
  <c r="G4" i="18"/>
  <c r="T9" i="18"/>
  <c r="T72" i="18" s="1"/>
  <c r="T93" i="18" s="1"/>
  <c r="L115" i="18" s="1"/>
  <c r="T114" i="18" s="1"/>
  <c r="G72" i="18"/>
  <c r="G93" i="18" s="1"/>
  <c r="G115" i="18" s="1"/>
  <c r="P114" i="18" s="1"/>
  <c r="U9" i="18"/>
  <c r="U72" i="18" s="1"/>
  <c r="O72" i="18"/>
  <c r="O93" i="18" s="1"/>
  <c r="A10" i="18"/>
  <c r="J116" i="18" s="1"/>
  <c r="S115" i="18" s="1"/>
  <c r="T10" i="18"/>
  <c r="T73" i="18" s="1"/>
  <c r="T94" i="18" s="1"/>
  <c r="L116" i="18" s="1"/>
  <c r="T115" i="18" s="1"/>
  <c r="F4" i="18"/>
  <c r="F73" i="18"/>
  <c r="F94" i="18" s="1"/>
  <c r="F116" i="18" s="1"/>
  <c r="O115" i="18" s="1"/>
  <c r="N73" i="18"/>
  <c r="N94" i="18" s="1"/>
  <c r="U10" i="18"/>
  <c r="U73" i="18" s="1"/>
  <c r="E4" i="18"/>
  <c r="T11" i="18"/>
  <c r="T74" i="18" s="1"/>
  <c r="T95" i="18" s="1"/>
  <c r="L117" i="18" s="1"/>
  <c r="T116" i="18" s="1"/>
  <c r="A11" i="18"/>
  <c r="J117" i="18" s="1"/>
  <c r="S116" i="18" s="1"/>
  <c r="E74" i="18"/>
  <c r="E95" i="18" s="1"/>
  <c r="E117" i="18" s="1"/>
  <c r="N116" i="18" s="1"/>
  <c r="U11" i="18"/>
  <c r="M74" i="18"/>
  <c r="M95" i="18" s="1"/>
  <c r="D4" i="18"/>
  <c r="D75" i="18"/>
  <c r="D96" i="18" s="1"/>
  <c r="A12" i="18"/>
  <c r="T12" i="18"/>
  <c r="T75" i="18" s="1"/>
  <c r="T96" i="18" s="1"/>
  <c r="L118" i="18" s="1"/>
  <c r="T117" i="18" s="1"/>
  <c r="L75" i="18"/>
  <c r="L96" i="18" s="1"/>
  <c r="U12" i="18"/>
  <c r="T13" i="18"/>
  <c r="T76" i="18" s="1"/>
  <c r="T97" i="18" s="1"/>
  <c r="C76" i="18"/>
  <c r="C97" i="18" s="1"/>
  <c r="U13" i="18"/>
  <c r="K76" i="18"/>
  <c r="K97" i="18" s="1"/>
  <c r="J77" i="18"/>
  <c r="J98" i="18" s="1"/>
  <c r="T14" i="18"/>
  <c r="T77" i="18" s="1"/>
  <c r="T98" i="18" s="1"/>
  <c r="L119" i="18" s="1"/>
  <c r="R77" i="18"/>
  <c r="R98" i="18" s="1"/>
  <c r="U14" i="18"/>
  <c r="I78" i="18"/>
  <c r="I99" i="18" s="1"/>
  <c r="I120" i="18" s="1"/>
  <c r="A15" i="18"/>
  <c r="T15" i="18"/>
  <c r="T78" i="18" s="1"/>
  <c r="U15" i="18"/>
  <c r="Q78" i="18"/>
  <c r="Q99" i="18" s="1"/>
  <c r="H79" i="18"/>
  <c r="H100" i="18" s="1"/>
  <c r="H121" i="18" s="1"/>
  <c r="T16" i="18"/>
  <c r="T79" i="18" s="1"/>
  <c r="T100" i="18" s="1"/>
  <c r="L121" i="18" s="1"/>
  <c r="A16" i="18"/>
  <c r="J121" i="18" s="1"/>
  <c r="A17" i="18"/>
  <c r="G80" i="18"/>
  <c r="G101" i="18" s="1"/>
  <c r="G122" i="18" s="1"/>
  <c r="P118" i="18" s="1"/>
  <c r="T17" i="18"/>
  <c r="T80" i="18" s="1"/>
  <c r="U17" i="18"/>
  <c r="O80" i="18"/>
  <c r="O101" i="18" s="1"/>
  <c r="F81" i="18"/>
  <c r="F102" i="18" s="1"/>
  <c r="F123" i="18" s="1"/>
  <c r="T18" i="18"/>
  <c r="T81" i="18" s="1"/>
  <c r="T102" i="18" s="1"/>
  <c r="L123" i="18" s="1"/>
  <c r="A18" i="18"/>
  <c r="J123" i="18" s="1"/>
  <c r="U18" i="18"/>
  <c r="U81" i="18" s="1"/>
  <c r="N81" i="18"/>
  <c r="N102" i="18" s="1"/>
  <c r="A19" i="18"/>
  <c r="J124" i="18" s="1"/>
  <c r="S119" i="18" s="1"/>
  <c r="T19" i="18"/>
  <c r="T82" i="18" s="1"/>
  <c r="T103" i="18" s="1"/>
  <c r="L124" i="18" s="1"/>
  <c r="T119" i="18" s="1"/>
  <c r="E82" i="18"/>
  <c r="E103" i="18" s="1"/>
  <c r="E124" i="18" s="1"/>
  <c r="N119" i="18" s="1"/>
  <c r="D83" i="18"/>
  <c r="D104" i="18" s="1"/>
  <c r="T20" i="18"/>
  <c r="T83" i="18" s="1"/>
  <c r="T104" i="18" s="1"/>
  <c r="L125" i="18" s="1"/>
  <c r="T120" i="18" s="1"/>
  <c r="A20" i="18"/>
  <c r="U20" i="18"/>
  <c r="U83" i="18" s="1"/>
  <c r="U104" i="18" s="1"/>
  <c r="K125" i="18" s="1"/>
  <c r="L83" i="18"/>
  <c r="L104" i="18" s="1"/>
  <c r="T21" i="18"/>
  <c r="T84" i="18" s="1"/>
  <c r="C84" i="18"/>
  <c r="C105" i="18" s="1"/>
  <c r="K84" i="18"/>
  <c r="K105" i="18" s="1"/>
  <c r="U21" i="18"/>
  <c r="U84" i="18" s="1"/>
  <c r="J85" i="18"/>
  <c r="J106" i="18" s="1"/>
  <c r="T22" i="18"/>
  <c r="T85" i="18" s="1"/>
  <c r="U22" i="18"/>
  <c r="R85" i="18"/>
  <c r="R106" i="18" s="1"/>
  <c r="A23" i="18"/>
  <c r="I86" i="18"/>
  <c r="I107" i="18" s="1"/>
  <c r="I128" i="18" s="1"/>
  <c r="R121" i="18" s="1"/>
  <c r="U23" i="18"/>
  <c r="Q86" i="18"/>
  <c r="Q107" i="18" s="1"/>
  <c r="P70" i="18"/>
  <c r="P91" i="18" s="1"/>
  <c r="U49" i="18"/>
  <c r="U70" i="18" s="1"/>
  <c r="M98" i="19"/>
  <c r="C99" i="12"/>
  <c r="T98" i="16"/>
  <c r="L119" i="16" s="1"/>
  <c r="U77" i="6"/>
  <c r="U82" i="6"/>
  <c r="U103" i="16" s="1"/>
  <c r="K124" i="16" s="1"/>
  <c r="U90" i="18"/>
  <c r="K112" i="18" s="1"/>
  <c r="P101" i="19"/>
  <c r="P101" i="10"/>
  <c r="M101" i="19"/>
  <c r="T99" i="19"/>
  <c r="L120" i="19" s="1"/>
  <c r="U96" i="10"/>
  <c r="K117" i="10" s="1"/>
  <c r="G66" i="4"/>
  <c r="G67" i="4" s="1"/>
  <c r="G86" i="1"/>
  <c r="G107" i="4" s="1"/>
  <c r="G66" i="5"/>
  <c r="G67" i="5" s="1"/>
  <c r="S99" i="7"/>
  <c r="S99" i="23"/>
  <c r="D99" i="7"/>
  <c r="D99" i="23"/>
  <c r="E86" i="7"/>
  <c r="E107" i="7" s="1"/>
  <c r="E127" i="7" s="1"/>
  <c r="N120" i="7" s="1"/>
  <c r="A65" i="7"/>
  <c r="K84" i="7"/>
  <c r="K105" i="7" s="1"/>
  <c r="U63" i="7"/>
  <c r="K72" i="7"/>
  <c r="K93" i="7" s="1"/>
  <c r="U51" i="7"/>
  <c r="U72" i="7" s="1"/>
  <c r="I90" i="7"/>
  <c r="I111" i="7" s="1"/>
  <c r="I90" i="23"/>
  <c r="I112" i="23" s="1"/>
  <c r="Q85" i="7"/>
  <c r="U64" i="7"/>
  <c r="G82" i="7"/>
  <c r="G103" i="7" s="1"/>
  <c r="G123" i="7" s="1"/>
  <c r="P118" i="7" s="1"/>
  <c r="A61" i="7"/>
  <c r="C101" i="7"/>
  <c r="C101" i="23"/>
  <c r="O78" i="7"/>
  <c r="U57" i="7"/>
  <c r="G78" i="7"/>
  <c r="A57" i="7"/>
  <c r="J120" i="23" s="1"/>
  <c r="Q77" i="7"/>
  <c r="U56" i="7"/>
  <c r="I77" i="7"/>
  <c r="A56" i="7"/>
  <c r="M75" i="7"/>
  <c r="U54" i="7"/>
  <c r="F75" i="7"/>
  <c r="A54" i="7"/>
  <c r="R74" i="7"/>
  <c r="U53" i="7"/>
  <c r="U74" i="7" s="1"/>
  <c r="L73" i="7"/>
  <c r="U52" i="7"/>
  <c r="U73" i="7" s="1"/>
  <c r="U94" i="7" s="1"/>
  <c r="K115" i="7" s="1"/>
  <c r="A52" i="7"/>
  <c r="D73" i="7"/>
  <c r="D46" i="7"/>
  <c r="G72" i="7"/>
  <c r="G46" i="7"/>
  <c r="A51" i="7"/>
  <c r="J114" i="7" s="1"/>
  <c r="S113" i="7" s="1"/>
  <c r="Q71" i="7"/>
  <c r="U50" i="7"/>
  <c r="U71" i="7" s="1"/>
  <c r="I71" i="7"/>
  <c r="A50" i="7"/>
  <c r="I46" i="7"/>
  <c r="K70" i="7"/>
  <c r="U49" i="7"/>
  <c r="U70" i="7" s="1"/>
  <c r="C91" i="7"/>
  <c r="C91" i="23"/>
  <c r="E69" i="7"/>
  <c r="A48" i="7"/>
  <c r="U22" i="7"/>
  <c r="M85" i="7"/>
  <c r="M106" i="7" s="1"/>
  <c r="F85" i="7"/>
  <c r="A22" i="7"/>
  <c r="J127" i="23" s="1"/>
  <c r="T22" i="7"/>
  <c r="T85" i="7" s="1"/>
  <c r="N84" i="7"/>
  <c r="N105" i="7" s="1"/>
  <c r="U21" i="7"/>
  <c r="G84" i="7"/>
  <c r="A21" i="7"/>
  <c r="T21" i="7"/>
  <c r="T84" i="7" s="1"/>
  <c r="O83" i="7"/>
  <c r="O104" i="7" s="1"/>
  <c r="U20" i="7"/>
  <c r="U83" i="7" s="1"/>
  <c r="U104" i="7" s="1"/>
  <c r="K124" i="7" s="1"/>
  <c r="H83" i="7"/>
  <c r="A20" i="7"/>
  <c r="J125" i="23" s="1"/>
  <c r="S120" i="23" s="1"/>
  <c r="T20" i="7"/>
  <c r="T83" i="7" s="1"/>
  <c r="P82" i="7"/>
  <c r="P103" i="7" s="1"/>
  <c r="U19" i="7"/>
  <c r="U82" i="7" s="1"/>
  <c r="I82" i="7"/>
  <c r="A19" i="7"/>
  <c r="T19" i="7"/>
  <c r="T82" i="7" s="1"/>
  <c r="T103" i="7" s="1"/>
  <c r="L123" i="7" s="1"/>
  <c r="T118" i="7" s="1"/>
  <c r="Q81" i="7"/>
  <c r="Q102" i="7" s="1"/>
  <c r="U18" i="7"/>
  <c r="U81" i="7" s="1"/>
  <c r="C81" i="7"/>
  <c r="T18" i="7"/>
  <c r="T81" i="7" s="1"/>
  <c r="T17" i="7"/>
  <c r="T80" i="7" s="1"/>
  <c r="U16" i="7"/>
  <c r="U79" i="7" s="1"/>
  <c r="A16" i="7"/>
  <c r="J120" i="7" s="1"/>
  <c r="T16" i="7"/>
  <c r="T79" i="7" s="1"/>
  <c r="T100" i="7" s="1"/>
  <c r="L120" i="7" s="1"/>
  <c r="L78" i="7"/>
  <c r="U15" i="7"/>
  <c r="T15" i="7"/>
  <c r="A15" i="7"/>
  <c r="M77" i="7"/>
  <c r="U14" i="7"/>
  <c r="F77" i="7"/>
  <c r="A14" i="7"/>
  <c r="T14" i="7"/>
  <c r="T77" i="7" s="1"/>
  <c r="N76" i="7"/>
  <c r="N97" i="7" s="1"/>
  <c r="U13" i="7"/>
  <c r="U76" i="7" s="1"/>
  <c r="G76" i="7"/>
  <c r="T13" i="7"/>
  <c r="T76" i="7" s="1"/>
  <c r="T97" i="7" s="1"/>
  <c r="A13" i="7"/>
  <c r="O75" i="7"/>
  <c r="T12" i="7"/>
  <c r="T75" i="7" s="1"/>
  <c r="U12" i="7"/>
  <c r="D70" i="10"/>
  <c r="D91" i="10" s="1"/>
  <c r="A49" i="10"/>
  <c r="A55" i="10"/>
  <c r="F76" i="10"/>
  <c r="T14" i="10"/>
  <c r="T77" i="10" s="1"/>
  <c r="T98" i="10" s="1"/>
  <c r="L119" i="10" s="1"/>
  <c r="A14" i="10"/>
  <c r="F77" i="10"/>
  <c r="D77" i="10"/>
  <c r="A56" i="10"/>
  <c r="A57" i="10"/>
  <c r="E78" i="10"/>
  <c r="T16" i="10"/>
  <c r="T79" i="10" s="1"/>
  <c r="T100" i="10" s="1"/>
  <c r="L121" i="10" s="1"/>
  <c r="A16" i="10"/>
  <c r="E79" i="10"/>
  <c r="A58" i="10"/>
  <c r="T19" i="10"/>
  <c r="T82" i="10" s="1"/>
  <c r="A19" i="10"/>
  <c r="F82" i="10"/>
  <c r="F103" i="10" s="1"/>
  <c r="F124" i="10" s="1"/>
  <c r="O119" i="10" s="1"/>
  <c r="D83" i="10"/>
  <c r="A62" i="10"/>
  <c r="U51" i="12"/>
  <c r="U72" i="12" s="1"/>
  <c r="K72" i="12"/>
  <c r="O104" i="23"/>
  <c r="N94" i="10"/>
  <c r="N94" i="19"/>
  <c r="U104" i="10"/>
  <c r="K125" i="10" s="1"/>
  <c r="U51" i="16"/>
  <c r="U72" i="16" s="1"/>
  <c r="U107" i="21"/>
  <c r="K128" i="21" s="1"/>
  <c r="T121" i="21" s="1"/>
  <c r="J107" i="19"/>
  <c r="J107" i="10"/>
  <c r="R102" i="10"/>
  <c r="R102" i="19"/>
  <c r="K96" i="12"/>
  <c r="K96" i="21"/>
  <c r="U86" i="18"/>
  <c r="U107" i="18" s="1"/>
  <c r="K128" i="18" s="1"/>
  <c r="T121" i="18" s="1"/>
  <c r="U98" i="10"/>
  <c r="K119" i="10" s="1"/>
  <c r="U98" i="19"/>
  <c r="K119" i="19" s="1"/>
  <c r="P100" i="12"/>
  <c r="P100" i="21"/>
  <c r="O98" i="19"/>
  <c r="O98" i="10"/>
  <c r="K98" i="19"/>
  <c r="J128" i="21"/>
  <c r="S121" i="21" s="1"/>
  <c r="G103" i="23"/>
  <c r="G124" i="23" s="1"/>
  <c r="P119" i="23" s="1"/>
  <c r="K93" i="23"/>
  <c r="C90" i="12"/>
  <c r="C90" i="21"/>
  <c r="T104" i="16"/>
  <c r="L125" i="16" s="1"/>
  <c r="T120" i="16" s="1"/>
  <c r="U54" i="16"/>
  <c r="U75" i="16" s="1"/>
  <c r="U96" i="16" s="1"/>
  <c r="K117" i="16" s="1"/>
  <c r="K107" i="10"/>
  <c r="K107" i="19"/>
  <c r="U78" i="6"/>
  <c r="D91" i="23"/>
  <c r="U91" i="19"/>
  <c r="K113" i="19" s="1"/>
  <c r="U79" i="6"/>
  <c r="U100" i="16" s="1"/>
  <c r="K121" i="16" s="1"/>
  <c r="U84" i="6"/>
  <c r="E107" i="19"/>
  <c r="E128" i="19" s="1"/>
  <c r="N121" i="19" s="1"/>
  <c r="N100" i="12"/>
  <c r="U100" i="21"/>
  <c r="K121" i="21" s="1"/>
  <c r="T100" i="20"/>
  <c r="L121" i="20" s="1"/>
  <c r="U104" i="16"/>
  <c r="K125" i="16" s="1"/>
  <c r="D97" i="10"/>
  <c r="D97" i="19"/>
  <c r="U75" i="18"/>
  <c r="U96" i="18" s="1"/>
  <c r="K118" i="18" s="1"/>
  <c r="U16" i="18"/>
  <c r="U79" i="18" s="1"/>
  <c r="U100" i="18" s="1"/>
  <c r="K121" i="18" s="1"/>
  <c r="U100" i="12"/>
  <c r="K121" i="12" s="1"/>
  <c r="H97" i="21"/>
  <c r="O91" i="10"/>
  <c r="T102" i="16"/>
  <c r="L123" i="16" s="1"/>
  <c r="T118" i="16" s="1"/>
  <c r="L105" i="23"/>
  <c r="U85" i="6"/>
  <c r="M106" i="23"/>
  <c r="K105" i="23"/>
  <c r="J114" i="21"/>
  <c r="S113" i="21" s="1"/>
  <c r="J113" i="12"/>
  <c r="U80" i="6"/>
  <c r="U101" i="7" s="1"/>
  <c r="K121" i="7" s="1"/>
  <c r="R105" i="10"/>
  <c r="D92" i="12"/>
  <c r="D92" i="21"/>
  <c r="F102" i="10"/>
  <c r="F123" i="10" s="1"/>
  <c r="O118" i="10" s="1"/>
  <c r="E93" i="10"/>
  <c r="E114" i="10" s="1"/>
  <c r="N113" i="10" s="1"/>
  <c r="U101" i="10"/>
  <c r="K122" i="10" s="1"/>
  <c r="J117" i="10"/>
  <c r="S116" i="10" s="1"/>
  <c r="J117" i="16"/>
  <c r="S116" i="16" s="1"/>
  <c r="J118" i="18"/>
  <c r="S117" i="18" s="1"/>
  <c r="J125" i="18"/>
  <c r="S120" i="18" s="1"/>
  <c r="J125" i="16"/>
  <c r="S120" i="16" s="1"/>
  <c r="J125" i="20"/>
  <c r="S120" i="20" s="1"/>
  <c r="L92" i="20"/>
  <c r="L90" i="18"/>
  <c r="G93" i="21"/>
  <c r="G115" i="21" s="1"/>
  <c r="P114" i="21" s="1"/>
  <c r="G93" i="12"/>
  <c r="G114" i="12" s="1"/>
  <c r="J123" i="20"/>
  <c r="U78" i="18"/>
  <c r="J114" i="5"/>
  <c r="U93" i="20"/>
  <c r="K115" i="20" s="1"/>
  <c r="F93" i="21"/>
  <c r="F115" i="21" s="1"/>
  <c r="O114" i="21" s="1"/>
  <c r="J116" i="20"/>
  <c r="S115" i="20" s="1"/>
  <c r="N106" i="10"/>
  <c r="N106" i="19"/>
  <c r="J125" i="12"/>
  <c r="T103" i="12"/>
  <c r="L124" i="12" s="1"/>
  <c r="J119" i="21"/>
  <c r="Q102" i="19"/>
  <c r="D102" i="12"/>
  <c r="D93" i="19"/>
  <c r="D93" i="10"/>
  <c r="T105" i="10"/>
  <c r="L126" i="10" s="1"/>
  <c r="S100" i="12"/>
  <c r="S100" i="21"/>
  <c r="J123" i="16"/>
  <c r="S118" i="16" s="1"/>
  <c r="P102" i="21"/>
  <c r="D103" i="12"/>
  <c r="D103" i="21"/>
  <c r="T104" i="19"/>
  <c r="L125" i="19" s="1"/>
  <c r="T120" i="19" s="1"/>
  <c r="D102" i="18"/>
  <c r="J124" i="21"/>
  <c r="S119" i="21" s="1"/>
  <c r="U80" i="18"/>
  <c r="U101" i="18" s="1"/>
  <c r="K122" i="18" s="1"/>
  <c r="F103" i="19"/>
  <c r="F124" i="19" s="1"/>
  <c r="O119" i="19" s="1"/>
  <c r="J115" i="16"/>
  <c r="S114" i="16" s="1"/>
  <c r="P96" i="21"/>
  <c r="O99" i="12"/>
  <c r="P93" i="21"/>
  <c r="J104" i="18"/>
  <c r="P101" i="12"/>
  <c r="G93" i="19"/>
  <c r="G115" i="19" s="1"/>
  <c r="P114" i="19" s="1"/>
  <c r="D101" i="19"/>
  <c r="C102" i="19"/>
  <c r="C102" i="10"/>
  <c r="O93" i="19"/>
  <c r="O93" i="10"/>
  <c r="K103" i="12"/>
  <c r="R101" i="19"/>
  <c r="U76" i="18"/>
  <c r="U97" i="18" s="1"/>
  <c r="J95" i="19"/>
  <c r="T98" i="19"/>
  <c r="L119" i="19" s="1"/>
  <c r="U77" i="18"/>
  <c r="U98" i="18" s="1"/>
  <c r="K119" i="18" s="1"/>
  <c r="N97" i="19"/>
  <c r="U85" i="18"/>
  <c r="U106" i="18" s="1"/>
  <c r="K127" i="18" s="1"/>
  <c r="U74" i="18"/>
  <c r="K95" i="20"/>
  <c r="U76" i="21"/>
  <c r="U97" i="21" s="1"/>
  <c r="Q93" i="19"/>
  <c r="N100" i="20"/>
  <c r="N100" i="18"/>
  <c r="A53" i="1"/>
  <c r="J116" i="4" s="1"/>
  <c r="G78" i="6"/>
  <c r="U53" i="6"/>
  <c r="U74" i="6" s="1"/>
  <c r="K74" i="6"/>
  <c r="K95" i="18" s="1"/>
  <c r="T102" i="4"/>
  <c r="K123" i="4" s="1"/>
  <c r="Q100" i="4"/>
  <c r="O93" i="4"/>
  <c r="G72" i="1"/>
  <c r="G93" i="4" s="1"/>
  <c r="A51" i="1"/>
  <c r="J114" i="4" s="1"/>
  <c r="K82" i="6"/>
  <c r="K103" i="18" s="1"/>
  <c r="H96" i="5"/>
  <c r="H96" i="4"/>
  <c r="E94" i="4"/>
  <c r="T78" i="7"/>
  <c r="R80" i="7"/>
  <c r="R101" i="7" s="1"/>
  <c r="J80" i="7"/>
  <c r="J101" i="7" s="1"/>
  <c r="S97" i="21"/>
  <c r="N97" i="4"/>
  <c r="L90" i="4"/>
  <c r="P85" i="6"/>
  <c r="H85" i="6"/>
  <c r="H106" i="20" s="1"/>
  <c r="H127" i="20" s="1"/>
  <c r="L102" i="4"/>
  <c r="I100" i="4"/>
  <c r="Q96" i="4"/>
  <c r="O104" i="4"/>
  <c r="C98" i="4"/>
  <c r="L86" i="7"/>
  <c r="L107" i="7" s="1"/>
  <c r="G46" i="1"/>
  <c r="O97" i="21"/>
  <c r="P66" i="4"/>
  <c r="P67" i="4" s="1"/>
  <c r="P86" i="1"/>
  <c r="P107" i="4" s="1"/>
  <c r="F46" i="1"/>
  <c r="E80" i="6"/>
  <c r="G104" i="4"/>
  <c r="H46" i="1"/>
  <c r="R83" i="6"/>
  <c r="P77" i="6"/>
  <c r="H46" i="2"/>
  <c r="G69" i="7"/>
  <c r="A65" i="6"/>
  <c r="C82" i="6"/>
  <c r="S94" i="4"/>
  <c r="K94" i="4"/>
  <c r="C94" i="4"/>
  <c r="Q91" i="4"/>
  <c r="I91" i="4"/>
  <c r="D79" i="7"/>
  <c r="M102" i="10"/>
  <c r="L69" i="6"/>
  <c r="U48" i="6"/>
  <c r="U69" i="6" s="1"/>
  <c r="H46" i="3"/>
  <c r="E98" i="4"/>
  <c r="F71" i="4"/>
  <c r="F92" i="4" s="1"/>
  <c r="A50" i="4"/>
  <c r="J113" i="4" s="1"/>
  <c r="Q105" i="7"/>
  <c r="E78" i="7"/>
  <c r="D46" i="1"/>
  <c r="T85" i="6"/>
  <c r="T106" i="12" s="1"/>
  <c r="L127" i="12" s="1"/>
  <c r="M80" i="6"/>
  <c r="M101" i="10" s="1"/>
  <c r="Q98" i="4"/>
  <c r="I98" i="4"/>
  <c r="Q84" i="6"/>
  <c r="Q105" i="18" s="1"/>
  <c r="F46" i="3"/>
  <c r="H92" i="4"/>
  <c r="E90" i="4"/>
  <c r="T92" i="5"/>
  <c r="K113" i="5" s="1"/>
  <c r="T92" i="4"/>
  <c r="K113" i="4" s="1"/>
  <c r="L92" i="4"/>
  <c r="D92" i="5"/>
  <c r="D92" i="4"/>
  <c r="N66" i="4"/>
  <c r="N67" i="4" s="1"/>
  <c r="A54" i="1"/>
  <c r="J117" i="4" s="1"/>
  <c r="I84" i="6"/>
  <c r="S82" i="6"/>
  <c r="L73" i="6"/>
  <c r="L94" i="18" s="1"/>
  <c r="U52" i="6"/>
  <c r="U73" i="6" s="1"/>
  <c r="U94" i="16" s="1"/>
  <c r="K115" i="16" s="1"/>
  <c r="M98" i="5"/>
  <c r="M98" i="4"/>
  <c r="J91" i="10"/>
  <c r="R91" i="10"/>
  <c r="S94" i="10"/>
  <c r="T7" i="10"/>
  <c r="T70" i="10" s="1"/>
  <c r="T11" i="10"/>
  <c r="T74" i="10" s="1"/>
  <c r="T95" i="10" s="1"/>
  <c r="L116" i="10" s="1"/>
  <c r="T115" i="10" s="1"/>
  <c r="U51" i="6"/>
  <c r="U72" i="6" s="1"/>
  <c r="U93" i="10" s="1"/>
  <c r="K114" i="10" s="1"/>
  <c r="L71" i="6"/>
  <c r="L92" i="16" s="1"/>
  <c r="A8" i="7"/>
  <c r="A10" i="7"/>
  <c r="T69" i="10"/>
  <c r="T90" i="10" s="1"/>
  <c r="L111" i="10" s="1"/>
  <c r="E46" i="12"/>
  <c r="E71" i="12"/>
  <c r="C90" i="10"/>
  <c r="U49" i="6"/>
  <c r="U70" i="6" s="1"/>
  <c r="U91" i="20" s="1"/>
  <c r="K113" i="20" s="1"/>
  <c r="L107" i="10"/>
  <c r="I46" i="16"/>
  <c r="I71" i="16"/>
  <c r="I92" i="16" s="1"/>
  <c r="I113" i="16" s="1"/>
  <c r="R112" i="16" s="1"/>
  <c r="D90" i="5"/>
  <c r="C105" i="10"/>
  <c r="E84" i="10"/>
  <c r="T22" i="10"/>
  <c r="T85" i="10" s="1"/>
  <c r="T16" i="12"/>
  <c r="T79" i="12" s="1"/>
  <c r="T100" i="12" s="1"/>
  <c r="L121" i="12" s="1"/>
  <c r="A9" i="19"/>
  <c r="J115" i="19" s="1"/>
  <c r="S114" i="19" s="1"/>
  <c r="E83" i="12"/>
  <c r="A14" i="6"/>
  <c r="J119" i="16" s="1"/>
  <c r="T20" i="10"/>
  <c r="T83" i="10" s="1"/>
  <c r="T104" i="10" s="1"/>
  <c r="L125" i="10" s="1"/>
  <c r="T120" i="10" s="1"/>
  <c r="L74" i="12"/>
  <c r="A12" i="12"/>
  <c r="A17" i="12"/>
  <c r="J122" i="21" s="1"/>
  <c r="S118" i="21" s="1"/>
  <c r="A20" i="12"/>
  <c r="J125" i="21" s="1"/>
  <c r="S120" i="21" s="1"/>
  <c r="A13" i="6"/>
  <c r="J118" i="12" s="1"/>
  <c r="I71" i="10"/>
  <c r="I92" i="10" s="1"/>
  <c r="I113" i="10" s="1"/>
  <c r="R112" i="10" s="1"/>
  <c r="I86" i="10"/>
  <c r="I107" i="10" s="1"/>
  <c r="I128" i="10" s="1"/>
  <c r="R121" i="10" s="1"/>
  <c r="C82" i="12"/>
  <c r="F71" i="12"/>
  <c r="N90" i="5"/>
  <c r="P94" i="5"/>
  <c r="I95" i="5"/>
  <c r="N95" i="5"/>
  <c r="R96" i="5"/>
  <c r="F97" i="5"/>
  <c r="R97" i="5"/>
  <c r="M91" i="5"/>
  <c r="S91" i="5"/>
  <c r="E92" i="5"/>
  <c r="E113" i="5" s="1"/>
  <c r="I93" i="5"/>
  <c r="J94" i="5"/>
  <c r="N100" i="5"/>
  <c r="F69" i="19"/>
  <c r="F90" i="19" s="1"/>
  <c r="U16" i="20"/>
  <c r="U79" i="20" s="1"/>
  <c r="U100" i="20" s="1"/>
  <c r="K121" i="20" s="1"/>
  <c r="F4" i="21"/>
  <c r="A10" i="21"/>
  <c r="J116" i="21" s="1"/>
  <c r="S115" i="21" s="1"/>
  <c r="G107" i="5"/>
  <c r="N91" i="5"/>
  <c r="J93" i="5"/>
  <c r="P93" i="5"/>
  <c r="G98" i="5"/>
  <c r="K102" i="5"/>
  <c r="K105" i="5"/>
  <c r="J90" i="5"/>
  <c r="P90" i="5"/>
  <c r="R94" i="5"/>
  <c r="D107" i="5"/>
  <c r="U20" i="19"/>
  <c r="U83" i="19" s="1"/>
  <c r="U104" i="19" s="1"/>
  <c r="K125" i="19" s="1"/>
  <c r="T12" i="20"/>
  <c r="T75" i="20" s="1"/>
  <c r="T96" i="20" s="1"/>
  <c r="L118" i="20" s="1"/>
  <c r="T117" i="20" s="1"/>
  <c r="F94" i="5"/>
  <c r="M102" i="5"/>
  <c r="D104" i="5"/>
  <c r="N104" i="5"/>
  <c r="S104" i="5"/>
  <c r="E106" i="5"/>
  <c r="E127" i="5" s="1"/>
  <c r="K106" i="5"/>
  <c r="I107" i="5"/>
  <c r="I46" i="18"/>
  <c r="A6" i="20"/>
  <c r="J112" i="20" s="1"/>
  <c r="U20" i="20"/>
  <c r="U83" i="20" s="1"/>
  <c r="U104" i="20" s="1"/>
  <c r="K125" i="20" s="1"/>
  <c r="J91" i="5"/>
  <c r="I98" i="5"/>
  <c r="E101" i="5"/>
  <c r="E122" i="5" s="1"/>
  <c r="P101" i="5"/>
  <c r="E104" i="5"/>
  <c r="E125" i="5" s="1"/>
  <c r="L106" i="5"/>
  <c r="D4" i="21"/>
  <c r="P98" i="5"/>
  <c r="C99" i="5"/>
  <c r="I99" i="5"/>
  <c r="G100" i="5"/>
  <c r="L100" i="5"/>
  <c r="R100" i="5"/>
  <c r="R103" i="5"/>
  <c r="E4" i="19"/>
  <c r="U16" i="19"/>
  <c r="U79" i="19" s="1"/>
  <c r="U100" i="19" s="1"/>
  <c r="K121" i="19" s="1"/>
  <c r="E4" i="21"/>
  <c r="U9" i="21"/>
  <c r="U72" i="21" s="1"/>
  <c r="U93" i="21" s="1"/>
  <c r="K115" i="21" s="1"/>
  <c r="U20" i="21"/>
  <c r="U83" i="21" s="1"/>
  <c r="U104" i="21" s="1"/>
  <c r="K125" i="21" s="1"/>
  <c r="M95" i="5"/>
  <c r="E97" i="5"/>
  <c r="E118" i="5" s="1"/>
  <c r="K98" i="5"/>
  <c r="O99" i="5"/>
  <c r="S100" i="5"/>
  <c r="E90" i="5"/>
  <c r="E111" i="5" s="1"/>
  <c r="K90" i="5"/>
  <c r="D91" i="5"/>
  <c r="O91" i="5"/>
  <c r="F92" i="5"/>
  <c r="Q92" i="5"/>
  <c r="E93" i="5"/>
  <c r="E114" i="5" s="1"/>
  <c r="K93" i="5"/>
  <c r="Q93" i="5"/>
  <c r="O95" i="5"/>
  <c r="G97" i="5"/>
  <c r="L98" i="5"/>
  <c r="Q98" i="5"/>
  <c r="H100" i="5"/>
  <c r="Q101" i="5"/>
  <c r="I102" i="5"/>
  <c r="N102" i="5"/>
  <c r="S102" i="5"/>
  <c r="G103" i="5"/>
  <c r="M103" i="5"/>
  <c r="J104" i="5"/>
  <c r="O104" i="5"/>
  <c r="G106" i="5"/>
  <c r="Q106" i="5"/>
  <c r="J107" i="5"/>
  <c r="F90" i="5"/>
  <c r="E91" i="5"/>
  <c r="E112" i="5" s="1"/>
  <c r="G92" i="5"/>
  <c r="L92" i="5"/>
  <c r="R92" i="5"/>
  <c r="E95" i="5"/>
  <c r="E116" i="5" s="1"/>
  <c r="J95" i="5"/>
  <c r="C96" i="5"/>
  <c r="I96" i="5"/>
  <c r="N96" i="5"/>
  <c r="S96" i="5"/>
  <c r="M97" i="5"/>
  <c r="T97" i="5"/>
  <c r="K118" i="5" s="1"/>
  <c r="E99" i="5"/>
  <c r="E120" i="5" s="1"/>
  <c r="I100" i="5"/>
  <c r="T102" i="5"/>
  <c r="K123" i="5" s="1"/>
  <c r="H103" i="5"/>
  <c r="S103" i="5"/>
  <c r="F104" i="5"/>
  <c r="P104" i="5"/>
  <c r="H106" i="5"/>
  <c r="S107" i="5"/>
  <c r="K44" i="23"/>
  <c r="K65" i="23" s="1"/>
  <c r="K65" i="5"/>
  <c r="G90" i="5"/>
  <c r="R90" i="5"/>
  <c r="F91" i="5"/>
  <c r="P91" i="5"/>
  <c r="S92" i="5"/>
  <c r="L93" i="5"/>
  <c r="S93" i="5"/>
  <c r="D96" i="5"/>
  <c r="T96" i="5"/>
  <c r="K117" i="5" s="1"/>
  <c r="N97" i="5"/>
  <c r="C98" i="5"/>
  <c r="Q99" i="5"/>
  <c r="D100" i="5"/>
  <c r="J100" i="5"/>
  <c r="H101" i="5"/>
  <c r="O102" i="5"/>
  <c r="C103" i="5"/>
  <c r="D105" i="5"/>
  <c r="C106" i="5"/>
  <c r="R106" i="5"/>
  <c r="P107" i="5"/>
  <c r="M90" i="5"/>
  <c r="S90" i="5"/>
  <c r="K91" i="5"/>
  <c r="M92" i="5"/>
  <c r="M93" i="5"/>
  <c r="G73" i="5"/>
  <c r="G94" i="5" s="1"/>
  <c r="G46" i="5"/>
  <c r="M94" i="5"/>
  <c r="Q95" i="5"/>
  <c r="E96" i="5"/>
  <c r="E117" i="5" s="1"/>
  <c r="J96" i="5"/>
  <c r="O96" i="5"/>
  <c r="O97" i="5"/>
  <c r="H98" i="5"/>
  <c r="G99" i="5"/>
  <c r="R99" i="5"/>
  <c r="E100" i="5"/>
  <c r="E121" i="5" s="1"/>
  <c r="P102" i="5"/>
  <c r="L104" i="5"/>
  <c r="J105" i="5"/>
  <c r="P105" i="5"/>
  <c r="I106" i="5"/>
  <c r="S106" i="5"/>
  <c r="H90" i="5"/>
  <c r="I92" i="5"/>
  <c r="N92" i="5"/>
  <c r="T93" i="5"/>
  <c r="K114" i="5" s="1"/>
  <c r="H94" i="5"/>
  <c r="N94" i="5"/>
  <c r="T94" i="5"/>
  <c r="K115" i="5" s="1"/>
  <c r="G95" i="5"/>
  <c r="R95" i="5"/>
  <c r="P96" i="5"/>
  <c r="D97" i="5"/>
  <c r="J97" i="5"/>
  <c r="P97" i="5"/>
  <c r="M99" i="5"/>
  <c r="S99" i="5"/>
  <c r="K100" i="5"/>
  <c r="I101" i="5"/>
  <c r="T101" i="5"/>
  <c r="K122" i="5" s="1"/>
  <c r="Q102" i="5"/>
  <c r="D103" i="5"/>
  <c r="E105" i="5"/>
  <c r="E126" i="5" s="1"/>
  <c r="I90" i="5"/>
  <c r="T90" i="5"/>
  <c r="K111" i="5" s="1"/>
  <c r="L91" i="5"/>
  <c r="R91" i="5"/>
  <c r="I46" i="5"/>
  <c r="O92" i="5"/>
  <c r="O93" i="5"/>
  <c r="A52" i="5"/>
  <c r="J115" i="5" s="1"/>
  <c r="C95" i="5"/>
  <c r="S95" i="5"/>
  <c r="O98" i="5"/>
  <c r="T98" i="5"/>
  <c r="K119" i="5" s="1"/>
  <c r="H99" i="5"/>
  <c r="P100" i="5"/>
  <c r="D101" i="5"/>
  <c r="J101" i="5"/>
  <c r="O101" i="5"/>
  <c r="G102" i="5"/>
  <c r="K103" i="5"/>
  <c r="R104" i="5"/>
  <c r="F105" i="5"/>
  <c r="J106" i="5"/>
  <c r="A50" i="5"/>
  <c r="J113" i="5" s="1"/>
  <c r="J92" i="5"/>
  <c r="F93" i="5"/>
  <c r="C94" i="5"/>
  <c r="S94" i="5"/>
  <c r="F100" i="5"/>
  <c r="O100" i="5"/>
  <c r="F101" i="5"/>
  <c r="K101" i="5"/>
  <c r="C102" i="5"/>
  <c r="L102" i="5"/>
  <c r="I103" i="5"/>
  <c r="N103" i="5"/>
  <c r="L105" i="5"/>
  <c r="Q105" i="5"/>
  <c r="D106" i="5"/>
  <c r="M106" i="5"/>
  <c r="Q65" i="5"/>
  <c r="A7" i="23"/>
  <c r="T7" i="23"/>
  <c r="T70" i="23" s="1"/>
  <c r="T91" i="23" s="1"/>
  <c r="L113" i="23" s="1"/>
  <c r="T112" i="23" s="1"/>
  <c r="A8" i="23"/>
  <c r="J114" i="23" s="1"/>
  <c r="S113" i="23" s="1"/>
  <c r="T8" i="23"/>
  <c r="T71" i="23" s="1"/>
  <c r="T92" i="23" s="1"/>
  <c r="L114" i="23" s="1"/>
  <c r="T113" i="23" s="1"/>
  <c r="E4" i="23"/>
  <c r="T91" i="5"/>
  <c r="K112" i="5" s="1"/>
  <c r="K92" i="5"/>
  <c r="D94" i="5"/>
  <c r="I94" i="5"/>
  <c r="K95" i="5"/>
  <c r="F96" i="5"/>
  <c r="L97" i="5"/>
  <c r="Q97" i="5"/>
  <c r="D98" i="5"/>
  <c r="D99" i="5"/>
  <c r="T99" i="5"/>
  <c r="K120" i="5" s="1"/>
  <c r="L101" i="5"/>
  <c r="H102" i="5"/>
  <c r="O103" i="5"/>
  <c r="T103" i="5"/>
  <c r="K124" i="5" s="1"/>
  <c r="K104" i="5"/>
  <c r="T104" i="5"/>
  <c r="K125" i="5" s="1"/>
  <c r="G105" i="5"/>
  <c r="R105" i="5"/>
  <c r="E65" i="5"/>
  <c r="L107" i="5"/>
  <c r="R65" i="5"/>
  <c r="C91" i="5"/>
  <c r="P92" i="5"/>
  <c r="R93" i="5"/>
  <c r="O94" i="5"/>
  <c r="P95" i="5"/>
  <c r="T95" i="5"/>
  <c r="K116" i="5" s="1"/>
  <c r="K96" i="5"/>
  <c r="R98" i="5"/>
  <c r="G101" i="5"/>
  <c r="R101" i="5"/>
  <c r="D102" i="5"/>
  <c r="R102" i="5"/>
  <c r="E103" i="5"/>
  <c r="E124" i="5" s="1"/>
  <c r="J103" i="5"/>
  <c r="H105" i="5"/>
  <c r="M105" i="5"/>
  <c r="N106" i="5"/>
  <c r="F65" i="5"/>
  <c r="A6" i="23"/>
  <c r="M71" i="23"/>
  <c r="M92" i="23" s="1"/>
  <c r="O44" i="23"/>
  <c r="O65" i="23" s="1"/>
  <c r="O86" i="23" s="1"/>
  <c r="O107" i="23" s="1"/>
  <c r="O65" i="5"/>
  <c r="Q90" i="5"/>
  <c r="Q91" i="5"/>
  <c r="C93" i="5"/>
  <c r="H46" i="5"/>
  <c r="H72" i="5"/>
  <c r="H93" i="5" s="1"/>
  <c r="E94" i="5"/>
  <c r="E115" i="5" s="1"/>
  <c r="L95" i="5"/>
  <c r="J117" i="5"/>
  <c r="L96" i="5"/>
  <c r="E98" i="5"/>
  <c r="E119" i="5" s="1"/>
  <c r="N98" i="5"/>
  <c r="S98" i="5"/>
  <c r="K99" i="5"/>
  <c r="P99" i="5"/>
  <c r="C100" i="5"/>
  <c r="M101" i="5"/>
  <c r="P103" i="5"/>
  <c r="C104" i="5"/>
  <c r="H104" i="5"/>
  <c r="Q104" i="5"/>
  <c r="C105" i="5"/>
  <c r="N105" i="5"/>
  <c r="O106" i="5"/>
  <c r="M65" i="5"/>
  <c r="T107" i="5"/>
  <c r="K128" i="5" s="1"/>
  <c r="L90" i="5"/>
  <c r="H92" i="5"/>
  <c r="N93" i="5"/>
  <c r="K94" i="5"/>
  <c r="H95" i="5"/>
  <c r="Q96" i="5"/>
  <c r="C97" i="5"/>
  <c r="S97" i="5"/>
  <c r="J98" i="5"/>
  <c r="F99" i="5"/>
  <c r="Q100" i="5"/>
  <c r="C101" i="5"/>
  <c r="N101" i="5"/>
  <c r="S101" i="5"/>
  <c r="J102" i="5"/>
  <c r="F103" i="5"/>
  <c r="M104" i="5"/>
  <c r="I105" i="5"/>
  <c r="F106" i="5"/>
  <c r="H65" i="5"/>
  <c r="N65" i="5"/>
  <c r="C44" i="23"/>
  <c r="C65" i="23" s="1"/>
  <c r="C86" i="23" s="1"/>
  <c r="C107" i="23" s="1"/>
  <c r="C65" i="5"/>
  <c r="I91" i="5"/>
  <c r="D93" i="5"/>
  <c r="L94" i="5"/>
  <c r="Q94" i="5"/>
  <c r="D95" i="5"/>
  <c r="M96" i="5"/>
  <c r="I97" i="5"/>
  <c r="F98" i="5"/>
  <c r="L99" i="5"/>
  <c r="M100" i="5"/>
  <c r="L103" i="5"/>
  <c r="I104" i="5"/>
  <c r="O105" i="5"/>
  <c r="P106" i="5"/>
  <c r="T106" i="5"/>
  <c r="K127" i="5" s="1"/>
  <c r="G44" i="23"/>
  <c r="G65" i="23" s="1"/>
  <c r="M72" i="23"/>
  <c r="M93" i="23" s="1"/>
  <c r="C74" i="23"/>
  <c r="C95" i="23" s="1"/>
  <c r="I76" i="23"/>
  <c r="I97" i="23" s="1"/>
  <c r="O69" i="23"/>
  <c r="O90" i="23" s="1"/>
  <c r="Q76" i="23"/>
  <c r="Q97" i="23" s="1"/>
  <c r="G77" i="23"/>
  <c r="G98" i="23" s="1"/>
  <c r="G119" i="23" s="1"/>
  <c r="E80" i="23"/>
  <c r="E101" i="23" s="1"/>
  <c r="E122" i="23" s="1"/>
  <c r="N118" i="23" s="1"/>
  <c r="I4" i="23"/>
  <c r="A12" i="23"/>
  <c r="A13" i="23"/>
  <c r="T13" i="23"/>
  <c r="T76" i="23" s="1"/>
  <c r="T97" i="23" s="1"/>
  <c r="A15" i="23"/>
  <c r="T15" i="23"/>
  <c r="T78" i="23" s="1"/>
  <c r="T99" i="23" s="1"/>
  <c r="L120" i="23" s="1"/>
  <c r="A16" i="23"/>
  <c r="J121" i="23" s="1"/>
  <c r="T16" i="23"/>
  <c r="T79" i="23" s="1"/>
  <c r="T100" i="23" s="1"/>
  <c r="L121" i="23" s="1"/>
  <c r="A21" i="23"/>
  <c r="J126" i="23" s="1"/>
  <c r="T21" i="23"/>
  <c r="T84" i="23" s="1"/>
  <c r="T105" i="23" s="1"/>
  <c r="L126" i="23" s="1"/>
  <c r="E79" i="23"/>
  <c r="E100" i="23" s="1"/>
  <c r="E121" i="23" s="1"/>
  <c r="A10" i="23"/>
  <c r="T11" i="23"/>
  <c r="T74" i="23" s="1"/>
  <c r="T95" i="23" s="1"/>
  <c r="L117" i="23" s="1"/>
  <c r="T116" i="23" s="1"/>
  <c r="A18" i="23"/>
  <c r="J123" i="23" s="1"/>
  <c r="T19" i="23"/>
  <c r="T82" i="23" s="1"/>
  <c r="T103" i="23" s="1"/>
  <c r="L124" i="23" s="1"/>
  <c r="T119" i="23" s="1"/>
  <c r="S75" i="23"/>
  <c r="S96" i="23" s="1"/>
  <c r="U12" i="23"/>
  <c r="U75" i="23" s="1"/>
  <c r="U20" i="23"/>
  <c r="U83" i="23" s="1"/>
  <c r="U104" i="23" s="1"/>
  <c r="K125" i="23" s="1"/>
  <c r="O79" i="23"/>
  <c r="O100" i="23" s="1"/>
  <c r="M73" i="23"/>
  <c r="M94" i="23" s="1"/>
  <c r="G78" i="23"/>
  <c r="G99" i="23" s="1"/>
  <c r="G120" i="23" s="1"/>
  <c r="E90" i="19"/>
  <c r="E112" i="19" s="1"/>
  <c r="U102" i="20" l="1"/>
  <c r="K123" i="20" s="1"/>
  <c r="U102" i="12"/>
  <c r="K123" i="12" s="1"/>
  <c r="U102" i="10"/>
  <c r="K123" i="10" s="1"/>
  <c r="U102" i="16"/>
  <c r="K123" i="16" s="1"/>
  <c r="T101" i="12"/>
  <c r="L122" i="12" s="1"/>
  <c r="T101" i="20"/>
  <c r="L122" i="20" s="1"/>
  <c r="T118" i="20" s="1"/>
  <c r="T101" i="16"/>
  <c r="L122" i="16" s="1"/>
  <c r="T117" i="16" s="1"/>
  <c r="T101" i="10"/>
  <c r="L122" i="10" s="1"/>
  <c r="T117" i="10" s="1"/>
  <c r="U102" i="7"/>
  <c r="K122" i="7" s="1"/>
  <c r="U102" i="23"/>
  <c r="K123" i="23" s="1"/>
  <c r="T106" i="10"/>
  <c r="L127" i="10" s="1"/>
  <c r="T106" i="19"/>
  <c r="L127" i="19" s="1"/>
  <c r="U103" i="7"/>
  <c r="K123" i="7" s="1"/>
  <c r="U103" i="23"/>
  <c r="K124" i="23" s="1"/>
  <c r="U99" i="10"/>
  <c r="K120" i="10" s="1"/>
  <c r="U99" i="16"/>
  <c r="K120" i="16" s="1"/>
  <c r="U99" i="20"/>
  <c r="K120" i="20" s="1"/>
  <c r="U99" i="12"/>
  <c r="K120" i="12" s="1"/>
  <c r="J119" i="20"/>
  <c r="J121" i="7"/>
  <c r="S117" i="7" s="1"/>
  <c r="J122" i="10"/>
  <c r="S117" i="10" s="1"/>
  <c r="J122" i="20"/>
  <c r="S118" i="20" s="1"/>
  <c r="U90" i="10"/>
  <c r="K111" i="10" s="1"/>
  <c r="U90" i="12"/>
  <c r="K111" i="12" s="1"/>
  <c r="D98" i="19"/>
  <c r="D98" i="10"/>
  <c r="U105" i="18"/>
  <c r="K126" i="18" s="1"/>
  <c r="J120" i="16"/>
  <c r="J120" i="20"/>
  <c r="L102" i="20"/>
  <c r="L102" i="7"/>
  <c r="L102" i="18"/>
  <c r="L102" i="10"/>
  <c r="L102" i="12"/>
  <c r="A65" i="23"/>
  <c r="J128" i="23" s="1"/>
  <c r="S121" i="23" s="1"/>
  <c r="G86" i="23"/>
  <c r="G107" i="23" s="1"/>
  <c r="G128" i="23" s="1"/>
  <c r="P121" i="23" s="1"/>
  <c r="C86" i="5"/>
  <c r="C107" i="5" s="1"/>
  <c r="C66" i="5"/>
  <c r="C67" i="5" s="1"/>
  <c r="M86" i="5"/>
  <c r="M107" i="5" s="1"/>
  <c r="M66" i="5"/>
  <c r="M67" i="5" s="1"/>
  <c r="O86" i="5"/>
  <c r="O107" i="5" s="1"/>
  <c r="O66" i="5"/>
  <c r="O67" i="5" s="1"/>
  <c r="E86" i="5"/>
  <c r="E107" i="5" s="1"/>
  <c r="E128" i="5" s="1"/>
  <c r="E66" i="5"/>
  <c r="E67" i="5" s="1"/>
  <c r="I105" i="12"/>
  <c r="I126" i="12" s="1"/>
  <c r="I105" i="10"/>
  <c r="I126" i="10" s="1"/>
  <c r="I105" i="7"/>
  <c r="I125" i="7" s="1"/>
  <c r="I105" i="20"/>
  <c r="I126" i="20" s="1"/>
  <c r="I105" i="18"/>
  <c r="I126" i="18" s="1"/>
  <c r="L90" i="7"/>
  <c r="L90" i="16"/>
  <c r="L90" i="12"/>
  <c r="L90" i="10"/>
  <c r="C103" i="16"/>
  <c r="C103" i="7"/>
  <c r="C103" i="10"/>
  <c r="C103" i="20"/>
  <c r="C103" i="18"/>
  <c r="E101" i="7"/>
  <c r="E121" i="7" s="1"/>
  <c r="N117" i="7" s="1"/>
  <c r="E101" i="16"/>
  <c r="E122" i="16" s="1"/>
  <c r="N117" i="16" s="1"/>
  <c r="E101" i="12"/>
  <c r="E122" i="12" s="1"/>
  <c r="E101" i="20"/>
  <c r="E122" i="20" s="1"/>
  <c r="N118" i="20" s="1"/>
  <c r="E101" i="10"/>
  <c r="E122" i="10" s="1"/>
  <c r="N117" i="10" s="1"/>
  <c r="E101" i="18"/>
  <c r="E122" i="18" s="1"/>
  <c r="N118" i="18" s="1"/>
  <c r="T90" i="19"/>
  <c r="L112" i="19" s="1"/>
  <c r="J118" i="16"/>
  <c r="U99" i="18"/>
  <c r="K120" i="18" s="1"/>
  <c r="T106" i="16"/>
  <c r="L127" i="16" s="1"/>
  <c r="J121" i="10"/>
  <c r="J121" i="19"/>
  <c r="F98" i="10"/>
  <c r="F119" i="10" s="1"/>
  <c r="F98" i="19"/>
  <c r="F119" i="19" s="1"/>
  <c r="T96" i="7"/>
  <c r="L117" i="7" s="1"/>
  <c r="T116" i="7" s="1"/>
  <c r="T96" i="23"/>
  <c r="L118" i="23" s="1"/>
  <c r="T117" i="23" s="1"/>
  <c r="H104" i="7"/>
  <c r="H124" i="7" s="1"/>
  <c r="Q119" i="7" s="1"/>
  <c r="H104" i="23"/>
  <c r="H125" i="23" s="1"/>
  <c r="Q120" i="23" s="1"/>
  <c r="T106" i="7"/>
  <c r="L126" i="7" s="1"/>
  <c r="T106" i="23"/>
  <c r="L127" i="23" s="1"/>
  <c r="Q92" i="7"/>
  <c r="Q92" i="23"/>
  <c r="L94" i="7"/>
  <c r="I98" i="7"/>
  <c r="I118" i="7" s="1"/>
  <c r="I98" i="23"/>
  <c r="I119" i="23" s="1"/>
  <c r="U93" i="7"/>
  <c r="K114" i="7" s="1"/>
  <c r="U93" i="23"/>
  <c r="K115" i="23" s="1"/>
  <c r="U98" i="12"/>
  <c r="K119" i="12" s="1"/>
  <c r="U98" i="16"/>
  <c r="K119" i="16" s="1"/>
  <c r="U98" i="20"/>
  <c r="K119" i="20" s="1"/>
  <c r="U93" i="18"/>
  <c r="K115" i="18" s="1"/>
  <c r="T103" i="20"/>
  <c r="L124" i="20" s="1"/>
  <c r="T119" i="20" s="1"/>
  <c r="T103" i="16"/>
  <c r="L124" i="16" s="1"/>
  <c r="T119" i="16" s="1"/>
  <c r="T100" i="19"/>
  <c r="L121" i="19" s="1"/>
  <c r="L94" i="23"/>
  <c r="I105" i="16"/>
  <c r="I126" i="16" s="1"/>
  <c r="T102" i="12"/>
  <c r="L123" i="12" s="1"/>
  <c r="T102" i="10"/>
  <c r="L123" i="10" s="1"/>
  <c r="T118" i="10" s="1"/>
  <c r="J127" i="10"/>
  <c r="J127" i="20"/>
  <c r="J127" i="16"/>
  <c r="J127" i="12"/>
  <c r="J127" i="18"/>
  <c r="J115" i="7"/>
  <c r="S114" i="7" s="1"/>
  <c r="J116" i="23"/>
  <c r="S115" i="23" s="1"/>
  <c r="G99" i="12"/>
  <c r="G120" i="12" s="1"/>
  <c r="G99" i="10"/>
  <c r="G120" i="10" s="1"/>
  <c r="G99" i="16"/>
  <c r="G120" i="16" s="1"/>
  <c r="G99" i="18"/>
  <c r="G120" i="18" s="1"/>
  <c r="G99" i="20"/>
  <c r="G120" i="20" s="1"/>
  <c r="U105" i="16"/>
  <c r="K126" i="16" s="1"/>
  <c r="U105" i="10"/>
  <c r="K126" i="10" s="1"/>
  <c r="U105" i="20"/>
  <c r="K126" i="20" s="1"/>
  <c r="L99" i="7"/>
  <c r="L99" i="23"/>
  <c r="U90" i="7"/>
  <c r="K111" i="7" s="1"/>
  <c r="Q86" i="5"/>
  <c r="Q107" i="5" s="1"/>
  <c r="Q66" i="5"/>
  <c r="Q67" i="5" s="1"/>
  <c r="E99" i="23"/>
  <c r="E120" i="23" s="1"/>
  <c r="E99" i="7"/>
  <c r="E119" i="7" s="1"/>
  <c r="J128" i="18"/>
  <c r="S121" i="18" s="1"/>
  <c r="J128" i="12"/>
  <c r="J128" i="10"/>
  <c r="S121" i="10" s="1"/>
  <c r="J128" i="20"/>
  <c r="S121" i="20" s="1"/>
  <c r="J128" i="16"/>
  <c r="S121" i="16" s="1"/>
  <c r="Q105" i="20"/>
  <c r="J120" i="12"/>
  <c r="U93" i="16"/>
  <c r="K114" i="16" s="1"/>
  <c r="K93" i="21"/>
  <c r="K93" i="12"/>
  <c r="E100" i="19"/>
  <c r="E121" i="19" s="1"/>
  <c r="E100" i="10"/>
  <c r="E121" i="10" s="1"/>
  <c r="O96" i="7"/>
  <c r="O96" i="23"/>
  <c r="F98" i="7"/>
  <c r="F118" i="7" s="1"/>
  <c r="F98" i="23"/>
  <c r="F119" i="23" s="1"/>
  <c r="U95" i="7"/>
  <c r="K116" i="7" s="1"/>
  <c r="U95" i="23"/>
  <c r="K117" i="23" s="1"/>
  <c r="U77" i="7"/>
  <c r="J123" i="7"/>
  <c r="S118" i="7" s="1"/>
  <c r="J124" i="23"/>
  <c r="S119" i="23" s="1"/>
  <c r="P103" i="23"/>
  <c r="U94" i="18"/>
  <c r="K116" i="18" s="1"/>
  <c r="D102" i="20"/>
  <c r="D102" i="16"/>
  <c r="D102" i="7"/>
  <c r="D102" i="10"/>
  <c r="U91" i="10"/>
  <c r="K112" i="10" s="1"/>
  <c r="U95" i="12"/>
  <c r="K116" i="12" s="1"/>
  <c r="U95" i="20"/>
  <c r="K117" i="20" s="1"/>
  <c r="U95" i="16"/>
  <c r="K116" i="16" s="1"/>
  <c r="T104" i="7"/>
  <c r="L124" i="7" s="1"/>
  <c r="T119" i="7" s="1"/>
  <c r="T104" i="23"/>
  <c r="L125" i="23" s="1"/>
  <c r="T120" i="23" s="1"/>
  <c r="O99" i="7"/>
  <c r="O99" i="23"/>
  <c r="T105" i="16"/>
  <c r="L126" i="16" s="1"/>
  <c r="T105" i="12"/>
  <c r="L126" i="12" s="1"/>
  <c r="T105" i="20"/>
  <c r="L126" i="20" s="1"/>
  <c r="N86" i="5"/>
  <c r="N107" i="5" s="1"/>
  <c r="N66" i="5"/>
  <c r="N67" i="5" s="1"/>
  <c r="K86" i="5"/>
  <c r="K107" i="5" s="1"/>
  <c r="K66" i="5"/>
  <c r="K67" i="5" s="1"/>
  <c r="J122" i="12"/>
  <c r="D100" i="7"/>
  <c r="D100" i="23"/>
  <c r="G90" i="7"/>
  <c r="G111" i="7" s="1"/>
  <c r="G90" i="23"/>
  <c r="G112" i="23" s="1"/>
  <c r="K103" i="20"/>
  <c r="R101" i="23"/>
  <c r="N97" i="23"/>
  <c r="J122" i="16"/>
  <c r="S117" i="16" s="1"/>
  <c r="U93" i="12"/>
  <c r="K114" i="12" s="1"/>
  <c r="U100" i="23"/>
  <c r="K121" i="23" s="1"/>
  <c r="U100" i="7"/>
  <c r="K120" i="7" s="1"/>
  <c r="F106" i="7"/>
  <c r="F126" i="7" s="1"/>
  <c r="F106" i="23"/>
  <c r="F127" i="23" s="1"/>
  <c r="U91" i="7"/>
  <c r="K112" i="7" s="1"/>
  <c r="R95" i="7"/>
  <c r="R95" i="23"/>
  <c r="Q98" i="7"/>
  <c r="Q98" i="23"/>
  <c r="U84" i="7"/>
  <c r="T105" i="18"/>
  <c r="L126" i="18" s="1"/>
  <c r="T101" i="18"/>
  <c r="L122" i="18" s="1"/>
  <c r="T118" i="18" s="1"/>
  <c r="T99" i="18"/>
  <c r="L120" i="18" s="1"/>
  <c r="L107" i="23"/>
  <c r="T98" i="20"/>
  <c r="L119" i="20" s="1"/>
  <c r="T98" i="12"/>
  <c r="L119" i="12" s="1"/>
  <c r="J122" i="7"/>
  <c r="J123" i="12"/>
  <c r="J123" i="10"/>
  <c r="S118" i="10" s="1"/>
  <c r="J112" i="7"/>
  <c r="S111" i="7" s="1"/>
  <c r="J113" i="23"/>
  <c r="S112" i="23" s="1"/>
  <c r="J115" i="23"/>
  <c r="S114" i="23" s="1"/>
  <c r="L94" i="16"/>
  <c r="L94" i="12"/>
  <c r="J124" i="10"/>
  <c r="S119" i="10" s="1"/>
  <c r="J124" i="19"/>
  <c r="S119" i="19" s="1"/>
  <c r="E90" i="7"/>
  <c r="E111" i="7" s="1"/>
  <c r="E90" i="23"/>
  <c r="E112" i="23" s="1"/>
  <c r="E104" i="12"/>
  <c r="E125" i="12" s="1"/>
  <c r="E104" i="21"/>
  <c r="E125" i="21" s="1"/>
  <c r="N120" i="21" s="1"/>
  <c r="S103" i="10"/>
  <c r="S103" i="12"/>
  <c r="S103" i="20"/>
  <c r="S103" i="18"/>
  <c r="S103" i="7"/>
  <c r="S103" i="16"/>
  <c r="K103" i="7"/>
  <c r="K103" i="16"/>
  <c r="J119" i="18"/>
  <c r="U92" i="7"/>
  <c r="K113" i="7" s="1"/>
  <c r="U92" i="23"/>
  <c r="K114" i="23" s="1"/>
  <c r="H86" i="5"/>
  <c r="H107" i="5" s="1"/>
  <c r="H66" i="5"/>
  <c r="H67" i="5" s="1"/>
  <c r="K86" i="23"/>
  <c r="K107" i="23" s="1"/>
  <c r="U65" i="23"/>
  <c r="U86" i="23" s="1"/>
  <c r="U107" i="23" s="1"/>
  <c r="K128" i="23" s="1"/>
  <c r="T121" i="23" s="1"/>
  <c r="J118" i="21"/>
  <c r="S117" i="21" s="1"/>
  <c r="J117" i="12"/>
  <c r="L94" i="10"/>
  <c r="Q105" i="16"/>
  <c r="Q105" i="10"/>
  <c r="Q105" i="12"/>
  <c r="T99" i="7"/>
  <c r="L119" i="7" s="1"/>
  <c r="K103" i="10"/>
  <c r="I92" i="19"/>
  <c r="I114" i="19" s="1"/>
  <c r="R113" i="19" s="1"/>
  <c r="L90" i="20"/>
  <c r="J124" i="7"/>
  <c r="S119" i="7" s="1"/>
  <c r="U100" i="10"/>
  <c r="K121" i="10" s="1"/>
  <c r="U91" i="12"/>
  <c r="K112" i="12" s="1"/>
  <c r="J125" i="19"/>
  <c r="S120" i="19" s="1"/>
  <c r="J125" i="10"/>
  <c r="S120" i="10" s="1"/>
  <c r="F97" i="19"/>
  <c r="F97" i="10"/>
  <c r="F118" i="10" s="1"/>
  <c r="M98" i="7"/>
  <c r="M98" i="23"/>
  <c r="T101" i="7"/>
  <c r="L121" i="7" s="1"/>
  <c r="T117" i="7" s="1"/>
  <c r="T101" i="23"/>
  <c r="L122" i="23" s="1"/>
  <c r="T118" i="23" s="1"/>
  <c r="I103" i="7"/>
  <c r="I123" i="7" s="1"/>
  <c r="R118" i="7" s="1"/>
  <c r="I103" i="23"/>
  <c r="I124" i="23" s="1"/>
  <c r="R119" i="23" s="1"/>
  <c r="T105" i="7"/>
  <c r="L125" i="7" s="1"/>
  <c r="K91" i="23"/>
  <c r="K91" i="7"/>
  <c r="G93" i="7"/>
  <c r="G114" i="7" s="1"/>
  <c r="P113" i="7" s="1"/>
  <c r="G93" i="23"/>
  <c r="G115" i="23" s="1"/>
  <c r="P114" i="23" s="1"/>
  <c r="J117" i="7"/>
  <c r="S116" i="7" s="1"/>
  <c r="J118" i="23"/>
  <c r="S117" i="23" s="1"/>
  <c r="J119" i="7"/>
  <c r="J120" i="18"/>
  <c r="L102" i="16"/>
  <c r="J121" i="12"/>
  <c r="J121" i="16"/>
  <c r="J121" i="20"/>
  <c r="U90" i="16"/>
  <c r="K111" i="16" s="1"/>
  <c r="T102" i="20"/>
  <c r="L123" i="20" s="1"/>
  <c r="L94" i="20"/>
  <c r="M96" i="7"/>
  <c r="M96" i="23"/>
  <c r="T91" i="19"/>
  <c r="L113" i="19" s="1"/>
  <c r="T112" i="19" s="1"/>
  <c r="T91" i="10"/>
  <c r="L112" i="10" s="1"/>
  <c r="T111" i="10" s="1"/>
  <c r="T103" i="10"/>
  <c r="L124" i="10" s="1"/>
  <c r="T119" i="10" s="1"/>
  <c r="T103" i="19"/>
  <c r="L124" i="19" s="1"/>
  <c r="T119" i="19" s="1"/>
  <c r="J119" i="23"/>
  <c r="J118" i="7"/>
  <c r="U103" i="12"/>
  <c r="K124" i="12" s="1"/>
  <c r="U103" i="10"/>
  <c r="K124" i="10" s="1"/>
  <c r="U103" i="20"/>
  <c r="K124" i="20" s="1"/>
  <c r="J126" i="20"/>
  <c r="J126" i="18"/>
  <c r="J126" i="16"/>
  <c r="J126" i="12"/>
  <c r="J126" i="10"/>
  <c r="F86" i="5"/>
  <c r="F107" i="5" s="1"/>
  <c r="F66" i="5"/>
  <c r="F67" i="5" s="1"/>
  <c r="F92" i="12"/>
  <c r="F113" i="12" s="1"/>
  <c r="F92" i="21"/>
  <c r="F114" i="21" s="1"/>
  <c r="O113" i="21" s="1"/>
  <c r="L95" i="21"/>
  <c r="L95" i="12"/>
  <c r="E105" i="10"/>
  <c r="E126" i="10" s="1"/>
  <c r="E105" i="19"/>
  <c r="E126" i="19" s="1"/>
  <c r="L92" i="10"/>
  <c r="L92" i="7"/>
  <c r="L92" i="12"/>
  <c r="L92" i="18"/>
  <c r="P98" i="20"/>
  <c r="P98" i="7"/>
  <c r="P98" i="18"/>
  <c r="P98" i="16"/>
  <c r="P98" i="10"/>
  <c r="P98" i="12"/>
  <c r="H106" i="12"/>
  <c r="H127" i="12" s="1"/>
  <c r="H106" i="18"/>
  <c r="H127" i="18" s="1"/>
  <c r="H106" i="7"/>
  <c r="H126" i="7" s="1"/>
  <c r="H106" i="16"/>
  <c r="H127" i="16" s="1"/>
  <c r="U95" i="18"/>
  <c r="K117" i="18" s="1"/>
  <c r="U95" i="10"/>
  <c r="K116" i="10" s="1"/>
  <c r="U106" i="10"/>
  <c r="K127" i="10" s="1"/>
  <c r="U106" i="20"/>
  <c r="K127" i="20" s="1"/>
  <c r="U106" i="12"/>
  <c r="K127" i="12" s="1"/>
  <c r="U106" i="16"/>
  <c r="K127" i="16" s="1"/>
  <c r="J101" i="23"/>
  <c r="U105" i="12"/>
  <c r="K126" i="12" s="1"/>
  <c r="D104" i="19"/>
  <c r="D104" i="10"/>
  <c r="E99" i="10"/>
  <c r="E120" i="10" s="1"/>
  <c r="E99" i="19"/>
  <c r="E120" i="19" s="1"/>
  <c r="J118" i="10"/>
  <c r="G97" i="7"/>
  <c r="G97" i="23"/>
  <c r="J125" i="7"/>
  <c r="F96" i="7"/>
  <c r="F117" i="7" s="1"/>
  <c r="O116" i="7" s="1"/>
  <c r="F96" i="23"/>
  <c r="F118" i="23" s="1"/>
  <c r="O117" i="23" s="1"/>
  <c r="G99" i="7"/>
  <c r="G119" i="7" s="1"/>
  <c r="U85" i="7"/>
  <c r="J127" i="7"/>
  <c r="S120" i="7" s="1"/>
  <c r="U102" i="18"/>
  <c r="K123" i="18" s="1"/>
  <c r="J122" i="18"/>
  <c r="S118" i="18" s="1"/>
  <c r="T104" i="12"/>
  <c r="L125" i="12" s="1"/>
  <c r="T104" i="20"/>
  <c r="L125" i="20" s="1"/>
  <c r="T120" i="20" s="1"/>
  <c r="D91" i="19"/>
  <c r="U91" i="16"/>
  <c r="K112" i="16" s="1"/>
  <c r="J126" i="7"/>
  <c r="R86" i="5"/>
  <c r="R107" i="5" s="1"/>
  <c r="R66" i="5"/>
  <c r="R67" i="5" s="1"/>
  <c r="E92" i="21"/>
  <c r="E114" i="21" s="1"/>
  <c r="N113" i="21" s="1"/>
  <c r="E92" i="12"/>
  <c r="E113" i="12" s="1"/>
  <c r="M101" i="20"/>
  <c r="M101" i="7"/>
  <c r="M101" i="18"/>
  <c r="M101" i="12"/>
  <c r="M101" i="16"/>
  <c r="I107" i="19"/>
  <c r="I128" i="19" s="1"/>
  <c r="R121" i="19" s="1"/>
  <c r="J119" i="10"/>
  <c r="J119" i="19"/>
  <c r="C102" i="7"/>
  <c r="C102" i="23"/>
  <c r="I92" i="7"/>
  <c r="I113" i="7" s="1"/>
  <c r="R112" i="7" s="1"/>
  <c r="I92" i="23"/>
  <c r="I114" i="23" s="1"/>
  <c r="R113" i="23" s="1"/>
  <c r="T99" i="20"/>
  <c r="L120" i="20" s="1"/>
  <c r="T99" i="16"/>
  <c r="L120" i="16" s="1"/>
  <c r="T99" i="12"/>
  <c r="L120" i="12" s="1"/>
  <c r="T98" i="7"/>
  <c r="L118" i="7" s="1"/>
  <c r="T98" i="23"/>
  <c r="L119" i="23" s="1"/>
  <c r="C103" i="21"/>
  <c r="C103" i="12"/>
  <c r="U94" i="12"/>
  <c r="K115" i="12" s="1"/>
  <c r="U94" i="10"/>
  <c r="K115" i="10" s="1"/>
  <c r="R104" i="12"/>
  <c r="R104" i="7"/>
  <c r="R104" i="20"/>
  <c r="R104" i="16"/>
  <c r="R104" i="10"/>
  <c r="P106" i="20"/>
  <c r="P106" i="7"/>
  <c r="P106" i="10"/>
  <c r="P106" i="18"/>
  <c r="P106" i="16"/>
  <c r="P106" i="12"/>
  <c r="K95" i="12"/>
  <c r="K95" i="7"/>
  <c r="K95" i="10"/>
  <c r="K95" i="16"/>
  <c r="R104" i="18"/>
  <c r="T106" i="20"/>
  <c r="L127" i="20" s="1"/>
  <c r="T95" i="19"/>
  <c r="L117" i="19" s="1"/>
  <c r="T116" i="19" s="1"/>
  <c r="J119" i="12"/>
  <c r="U94" i="20"/>
  <c r="K116" i="20" s="1"/>
  <c r="U101" i="12"/>
  <c r="K122" i="12" s="1"/>
  <c r="U101" i="20"/>
  <c r="K122" i="20" s="1"/>
  <c r="U101" i="16"/>
  <c r="K122" i="16" s="1"/>
  <c r="U94" i="23"/>
  <c r="K116" i="23" s="1"/>
  <c r="U90" i="20"/>
  <c r="K112" i="20" s="1"/>
  <c r="N105" i="23"/>
  <c r="H106" i="10"/>
  <c r="H127" i="10" s="1"/>
  <c r="J120" i="19"/>
  <c r="J120" i="10"/>
  <c r="J113" i="19"/>
  <c r="S112" i="19" s="1"/>
  <c r="J112" i="10"/>
  <c r="S111" i="10" s="1"/>
  <c r="U97" i="7"/>
  <c r="U97" i="23"/>
  <c r="T102" i="7"/>
  <c r="L122" i="7" s="1"/>
  <c r="T102" i="23"/>
  <c r="L123" i="23" s="1"/>
  <c r="G105" i="7"/>
  <c r="G125" i="7" s="1"/>
  <c r="G105" i="23"/>
  <c r="G126" i="23" s="1"/>
  <c r="J112" i="23"/>
  <c r="J111" i="7"/>
  <c r="J113" i="7"/>
  <c r="S112" i="7" s="1"/>
  <c r="D94" i="7"/>
  <c r="D94" i="23"/>
  <c r="U75" i="7"/>
  <c r="U96" i="7" s="1"/>
  <c r="K117" i="7" s="1"/>
  <c r="U78" i="7"/>
  <c r="Q106" i="7"/>
  <c r="Q106" i="23"/>
  <c r="U91" i="18"/>
  <c r="K113" i="18" s="1"/>
  <c r="T106" i="18"/>
  <c r="L127" i="18" s="1"/>
  <c r="N100" i="7"/>
  <c r="N100" i="16"/>
  <c r="N100" i="10"/>
  <c r="Q102" i="23"/>
  <c r="F100" i="18"/>
  <c r="F121" i="18" s="1"/>
  <c r="F100" i="20"/>
  <c r="F121" i="20" s="1"/>
  <c r="F100" i="16"/>
  <c r="F121" i="16" s="1"/>
  <c r="F100" i="7"/>
  <c r="F120" i="7" s="1"/>
  <c r="F100" i="10"/>
  <c r="F121" i="10" s="1"/>
  <c r="F100" i="12"/>
  <c r="F121" i="12" s="1"/>
  <c r="J104" i="20"/>
  <c r="J104" i="16"/>
  <c r="J104" i="12"/>
  <c r="J104" i="10"/>
  <c r="J104" i="7"/>
  <c r="T100" i="21"/>
  <c r="L121" i="21" s="1"/>
  <c r="U91" i="23"/>
  <c r="K113" i="23" s="1"/>
  <c r="U96" i="23" l="1"/>
  <c r="K118" i="23" s="1"/>
  <c r="U99" i="23"/>
  <c r="K120" i="23" s="1"/>
  <c r="U99" i="7"/>
  <c r="K119" i="7" s="1"/>
  <c r="U105" i="23"/>
  <c r="K126" i="23" s="1"/>
  <c r="U105" i="7"/>
  <c r="K125" i="7" s="1"/>
  <c r="U98" i="7"/>
  <c r="K118" i="7" s="1"/>
  <c r="U98" i="23"/>
  <c r="K119" i="23" s="1"/>
  <c r="U106" i="7"/>
  <c r="K126" i="7" s="1"/>
  <c r="U106" i="23"/>
  <c r="K127" i="23" s="1"/>
</calcChain>
</file>

<file path=xl/sharedStrings.xml><?xml version="1.0" encoding="utf-8"?>
<sst xmlns="http://schemas.openxmlformats.org/spreadsheetml/2006/main" count="3070" uniqueCount="119">
  <si>
    <t>VISU :   null   CUBES  :   TSL_COMMUN/TEI</t>
  </si>
  <si>
    <t>DA 'DA1995'   ET 'ET_SERIEHISTO'   VM 'VMPCH'</t>
  </si>
  <si>
    <t xml:space="preserve"> </t>
  </si>
  <si>
    <t>BRA17_AZ</t>
  </si>
  <si>
    <t>BRA17_C1</t>
  </si>
  <si>
    <t>BRA17_C2</t>
  </si>
  <si>
    <t>BRA17_C3</t>
  </si>
  <si>
    <t>BRA17_C4</t>
  </si>
  <si>
    <t>BRA17_C5</t>
  </si>
  <si>
    <t>BRA17_DE</t>
  </si>
  <si>
    <t>BRA17_FZ</t>
  </si>
  <si>
    <t>BRA17_GZ</t>
  </si>
  <si>
    <t>BRA17_HZ</t>
  </si>
  <si>
    <t>BRA17_IZ</t>
  </si>
  <si>
    <t>BRA17_JZ</t>
  </si>
  <si>
    <t>BRA17_KZ</t>
  </si>
  <si>
    <t>BRA17_LZ</t>
  </si>
  <si>
    <t>BRA17_MN</t>
  </si>
  <si>
    <t>BRA17_OQ</t>
  </si>
  <si>
    <t>BRA17_RU</t>
  </si>
  <si>
    <t>BRNN_TOTAL</t>
  </si>
  <si>
    <t>PRA17_AZ</t>
  </si>
  <si>
    <t>PRA17_C1</t>
  </si>
  <si>
    <t>PRA17_C2</t>
  </si>
  <si>
    <t>PRA17_C3</t>
  </si>
  <si>
    <t>PRA17_C4</t>
  </si>
  <si>
    <t>PRA17_C5</t>
  </si>
  <si>
    <t>PRA17_DE</t>
  </si>
  <si>
    <t>PRA17_FZ</t>
  </si>
  <si>
    <t>PRA17_GZ</t>
  </si>
  <si>
    <t>PRA17_HZ</t>
  </si>
  <si>
    <t>PRA17_IZ</t>
  </si>
  <si>
    <t>PRA17_JZ</t>
  </si>
  <si>
    <t>PRA17_KZ</t>
  </si>
  <si>
    <t>PRA17_LZ</t>
  </si>
  <si>
    <t>PRA17_MN</t>
  </si>
  <si>
    <t>PRA17_OQ</t>
  </si>
  <si>
    <t>PRA17_RU</t>
  </si>
  <si>
    <t>PRNN_TOTAL</t>
  </si>
  <si>
    <t>DA 'DA2000'   ET 'ET_SERIEHISTO'   VM 'VMPCH'</t>
  </si>
  <si>
    <t>DA 'DA2007'   ET 'ET_SERIEHISTO'   VM 'VMPCH'</t>
  </si>
  <si>
    <t>DA 'DA2010'   ET 'ET_SERIEHISTO'   VM 'VMPCH'</t>
  </si>
  <si>
    <t>DA 'DA2017'   ET 'ET_SERIEHISTO'   VM 'VMPCH'</t>
  </si>
  <si>
    <t>BRANCHES</t>
  </si>
  <si>
    <t>AZ</t>
  </si>
  <si>
    <t>DE</t>
  </si>
  <si>
    <t>C1</t>
  </si>
  <si>
    <t>C2</t>
  </si>
  <si>
    <t>C3</t>
  </si>
  <si>
    <t>C4</t>
  </si>
  <si>
    <t>C5</t>
  </si>
  <si>
    <t>FZ</t>
  </si>
  <si>
    <t>GZ</t>
  </si>
  <si>
    <t>HZ</t>
  </si>
  <si>
    <t>IZ</t>
  </si>
  <si>
    <t>JZ</t>
  </si>
  <si>
    <t>KZ</t>
  </si>
  <si>
    <t>LZ</t>
  </si>
  <si>
    <t>MN</t>
  </si>
  <si>
    <t>OQ</t>
  </si>
  <si>
    <t>RU</t>
  </si>
  <si>
    <t>TOTAL</t>
  </si>
  <si>
    <t>valeur site insee</t>
  </si>
  <si>
    <t>vérif</t>
  </si>
  <si>
    <t>total</t>
  </si>
  <si>
    <t>total industrie</t>
  </si>
  <si>
    <t>indice prxi 2010 1995</t>
  </si>
  <si>
    <t>Cokéfaction et raffinage</t>
  </si>
  <si>
    <t>Activités immobilières</t>
  </si>
  <si>
    <t>IAA</t>
  </si>
  <si>
    <t>matériels de transport</t>
  </si>
  <si>
    <t>biens d'équipements électriques</t>
  </si>
  <si>
    <t>autres produits industriels</t>
  </si>
  <si>
    <t>énergie</t>
  </si>
  <si>
    <t>construction</t>
  </si>
  <si>
    <t xml:space="preserve">Commerce </t>
  </si>
  <si>
    <t>Transports</t>
  </si>
  <si>
    <t>HCR</t>
  </si>
  <si>
    <t>Activités financières</t>
  </si>
  <si>
    <t>SRE</t>
  </si>
  <si>
    <t>Total</t>
  </si>
  <si>
    <t>total économie</t>
  </si>
  <si>
    <t>tertiare</t>
  </si>
  <si>
    <t>tertiaire</t>
  </si>
  <si>
    <t>teriaire</t>
  </si>
  <si>
    <t>-</t>
  </si>
  <si>
    <t>Agriculture</t>
  </si>
  <si>
    <t>biens électriques</t>
  </si>
  <si>
    <t>autres produits ind.</t>
  </si>
  <si>
    <t>mat. de transport</t>
  </si>
  <si>
    <t>autre produit ind.</t>
  </si>
  <si>
    <t>Coké. raffinage</t>
  </si>
  <si>
    <t>Autres services</t>
  </si>
  <si>
    <t>services non march.</t>
  </si>
  <si>
    <t>Information et comm;</t>
  </si>
  <si>
    <t>bien électrique</t>
  </si>
  <si>
    <t>Branches</t>
  </si>
  <si>
    <t>Produits</t>
  </si>
  <si>
    <t>matériel de</t>
  </si>
  <si>
    <t xml:space="preserve"> transport</t>
  </si>
  <si>
    <t xml:space="preserve">bien </t>
  </si>
  <si>
    <t>électrique</t>
  </si>
  <si>
    <t xml:space="preserve"> raffinage</t>
  </si>
  <si>
    <t>Cokéfaction</t>
  </si>
  <si>
    <t xml:space="preserve">autre produit </t>
  </si>
  <si>
    <t>industriels</t>
  </si>
  <si>
    <t>indice prxi 2017 2010</t>
  </si>
  <si>
    <t>indice prxi 2010 2007</t>
  </si>
  <si>
    <t>indice de prix</t>
  </si>
  <si>
    <t>valeur site insee milliards</t>
  </si>
  <si>
    <t>valeur site insee millions</t>
  </si>
  <si>
    <t>VARIATION PRIX CI 2010-2007</t>
  </si>
  <si>
    <t>VARIATION PRIX CI 2010-1995</t>
  </si>
  <si>
    <t>VARIATION PRIX CI 2000-1995</t>
  </si>
  <si>
    <t>VARIATION PRIX CI 2007-2000</t>
  </si>
  <si>
    <t>par exemple en feuille 2000 (2) par rapport à 1995</t>
  </si>
  <si>
    <t>Un objectif</t>
  </si>
  <si>
    <t>calcul des prix des CI des produits par l'industrie (en variations)</t>
  </si>
  <si>
    <t>en 2010 on calcule les évolutions de prix des CI par rapport à 2007 feuille 2007 (2) mais aussi par rapport à 1995 feuille 2007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</si>
</sst>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,##0.0"/>
    <numFmt numFmtId="167" formatCode="#,##0.000"/>
  </numFmts>
  <fonts count="19" x14ac:knownFonts="1">
    <font>
      <sz val="10"/>
      <name val="Arial"/>
      <family val="2"/>
    </font>
    <font>
      <sz val="10"/>
      <color indexed="8"/>
      <name val="Mangal"/>
      <family val="2"/>
    </font>
    <font>
      <sz val="10"/>
      <name val="Mangal"/>
      <family val="2"/>
    </font>
    <font>
      <sz val="10"/>
      <color indexed="63"/>
      <name val="Mangal"/>
      <family val="2"/>
    </font>
    <font>
      <sz val="10"/>
      <color indexed="23"/>
      <name val="Mangal"/>
      <family val="2"/>
    </font>
    <font>
      <sz val="10"/>
      <color indexed="17"/>
      <name val="Mangal"/>
      <family val="2"/>
    </font>
    <font>
      <sz val="10"/>
      <color indexed="19"/>
      <name val="Mangal"/>
      <family val="2"/>
    </font>
    <font>
      <sz val="10"/>
      <color indexed="10"/>
      <name val="Mangal"/>
      <family val="2"/>
    </font>
    <font>
      <sz val="10"/>
      <color indexed="9"/>
      <name val="Mang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20"/>
      <name val="Arial"/>
      <family val="2"/>
    </font>
    <font>
      <sz val="24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sz val="16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53"/>
      </right>
      <top/>
      <bottom/>
      <diagonal/>
    </border>
    <border>
      <left/>
      <right/>
      <top/>
      <bottom style="thin">
        <color indexed="53"/>
      </bottom>
      <diagonal/>
    </border>
    <border>
      <left style="medium">
        <color indexed="53"/>
      </left>
      <right/>
      <top/>
      <bottom/>
      <diagonal/>
    </border>
    <border>
      <left/>
      <right style="medium">
        <color indexed="53"/>
      </right>
      <top/>
      <bottom/>
      <diagonal/>
    </border>
    <border>
      <left style="medium">
        <color indexed="53"/>
      </left>
      <right/>
      <top/>
      <bottom style="medium">
        <color indexed="53"/>
      </bottom>
      <diagonal/>
    </border>
    <border>
      <left/>
      <right/>
      <top/>
      <bottom style="medium">
        <color indexed="5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53"/>
      </right>
      <top/>
      <bottom/>
      <diagonal/>
    </border>
    <border>
      <left style="thick">
        <color indexed="64"/>
      </left>
      <right style="medium">
        <color indexed="53"/>
      </right>
      <top/>
      <bottom style="medium">
        <color indexed="53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53"/>
      </left>
      <right/>
      <top style="medium">
        <color indexed="53"/>
      </top>
      <bottom/>
      <diagonal/>
    </border>
    <border>
      <left/>
      <right/>
      <top style="medium">
        <color indexed="53"/>
      </top>
      <bottom/>
      <diagonal/>
    </border>
    <border>
      <left/>
      <right style="medium">
        <color indexed="53"/>
      </right>
      <top style="medium">
        <color indexed="53"/>
      </top>
      <bottom/>
      <diagonal/>
    </border>
    <border>
      <left/>
      <right style="medium">
        <color indexed="53"/>
      </right>
      <top/>
      <bottom style="medium">
        <color indexed="53"/>
      </bottom>
      <diagonal/>
    </border>
    <border>
      <left/>
      <right style="thick">
        <color indexed="64"/>
      </right>
      <top style="medium">
        <color indexed="53"/>
      </top>
      <bottom/>
      <diagonal/>
    </border>
    <border>
      <left/>
      <right style="thick">
        <color indexed="64"/>
      </right>
      <top/>
      <bottom style="medium">
        <color indexed="53"/>
      </bottom>
      <diagonal/>
    </border>
    <border>
      <left style="thick">
        <color indexed="64"/>
      </left>
      <right style="medium">
        <color indexed="53"/>
      </right>
      <top style="medium">
        <color indexed="53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1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8" borderId="0" applyNumberFormat="0" applyBorder="0" applyAlignment="0" applyProtection="0"/>
    <xf numFmtId="0" fontId="3" fillId="8" borderId="1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71">
    <xf numFmtId="0" fontId="0" fillId="0" borderId="0" xfId="0"/>
    <xf numFmtId="0" fontId="10" fillId="0" borderId="2" xfId="0" applyFont="1" applyBorder="1"/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166" fontId="11" fillId="0" borderId="0" xfId="0" applyNumberFormat="1" applyFont="1" applyBorder="1"/>
    <xf numFmtId="166" fontId="10" fillId="0" borderId="5" xfId="0" applyNumberFormat="1" applyFont="1" applyBorder="1"/>
    <xf numFmtId="166" fontId="10" fillId="0" borderId="6" xfId="0" applyNumberFormat="1" applyFont="1" applyBorder="1"/>
    <xf numFmtId="166" fontId="10" fillId="0" borderId="4" xfId="0" applyNumberFormat="1" applyFont="1" applyBorder="1"/>
    <xf numFmtId="166" fontId="10" fillId="0" borderId="2" xfId="0" applyNumberFormat="1" applyFont="1" applyBorder="1"/>
    <xf numFmtId="0" fontId="11" fillId="0" borderId="6" xfId="0" applyFont="1" applyBorder="1"/>
    <xf numFmtId="0" fontId="11" fillId="0" borderId="2" xfId="0" applyFont="1" applyBorder="1"/>
    <xf numFmtId="166" fontId="11" fillId="9" borderId="0" xfId="0" applyNumberFormat="1" applyFont="1" applyFill="1" applyBorder="1"/>
    <xf numFmtId="166" fontId="11" fillId="0" borderId="0" xfId="0" applyNumberFormat="1" applyFont="1" applyFill="1" applyBorder="1"/>
    <xf numFmtId="167" fontId="11" fillId="0" borderId="0" xfId="0" applyNumberFormat="1" applyFont="1" applyFill="1" applyBorder="1"/>
    <xf numFmtId="0" fontId="11" fillId="0" borderId="6" xfId="0" applyFont="1" applyFill="1" applyBorder="1"/>
    <xf numFmtId="2" fontId="0" fillId="0" borderId="0" xfId="0" applyNumberFormat="1"/>
    <xf numFmtId="166" fontId="0" fillId="0" borderId="0" xfId="0" applyNumberFormat="1"/>
    <xf numFmtId="0" fontId="10" fillId="0" borderId="6" xfId="0" applyFont="1" applyBorder="1"/>
    <xf numFmtId="1" fontId="0" fillId="0" borderId="0" xfId="0" applyNumberFormat="1"/>
    <xf numFmtId="1" fontId="10" fillId="0" borderId="6" xfId="0" applyNumberFormat="1" applyFont="1" applyBorder="1"/>
    <xf numFmtId="1" fontId="10" fillId="0" borderId="6" xfId="0" applyNumberFormat="1" applyFont="1" applyFill="1" applyBorder="1"/>
    <xf numFmtId="0" fontId="10" fillId="0" borderId="0" xfId="0" applyFont="1" applyFill="1" applyBorder="1" applyAlignment="1">
      <alignment horizontal="center"/>
    </xf>
    <xf numFmtId="1" fontId="12" fillId="0" borderId="7" xfId="0" applyNumberFormat="1" applyFont="1" applyBorder="1" applyAlignment="1">
      <alignment horizontal="center"/>
    </xf>
    <xf numFmtId="1" fontId="12" fillId="0" borderId="8" xfId="0" applyNumberFormat="1" applyFont="1" applyBorder="1" applyAlignment="1">
      <alignment horizontal="center"/>
    </xf>
    <xf numFmtId="1" fontId="12" fillId="0" borderId="9" xfId="0" applyNumberFormat="1" applyFont="1" applyBorder="1" applyAlignment="1">
      <alignment horizontal="left"/>
    </xf>
    <xf numFmtId="1" fontId="12" fillId="0" borderId="10" xfId="0" applyNumberFormat="1" applyFont="1" applyBorder="1" applyAlignment="1">
      <alignment horizontal="left"/>
    </xf>
    <xf numFmtId="1" fontId="13" fillId="0" borderId="11" xfId="0" applyNumberFormat="1" applyFont="1" applyBorder="1" applyAlignment="1">
      <alignment horizontal="center"/>
    </xf>
    <xf numFmtId="1" fontId="13" fillId="0" borderId="8" xfId="0" applyNumberFormat="1" applyFont="1" applyBorder="1" applyAlignment="1">
      <alignment horizontal="center"/>
    </xf>
    <xf numFmtId="1" fontId="13" fillId="9" borderId="9" xfId="0" applyNumberFormat="1" applyFont="1" applyFill="1" applyBorder="1" applyAlignment="1">
      <alignment horizontal="center"/>
    </xf>
    <xf numFmtId="1" fontId="13" fillId="9" borderId="0" xfId="0" applyNumberFormat="1" applyFont="1" applyFill="1" applyBorder="1" applyAlignment="1">
      <alignment horizontal="center"/>
    </xf>
    <xf numFmtId="1" fontId="13" fillId="0" borderId="9" xfId="0" applyNumberFormat="1" applyFont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1" fontId="13" fillId="0" borderId="10" xfId="0" applyNumberFormat="1" applyFont="1" applyBorder="1" applyAlignment="1">
      <alignment horizontal="center"/>
    </xf>
    <xf numFmtId="1" fontId="13" fillId="9" borderId="12" xfId="0" applyNumberFormat="1" applyFont="1" applyFill="1" applyBorder="1" applyAlignment="1">
      <alignment horizontal="center"/>
    </xf>
    <xf numFmtId="1" fontId="13" fillId="0" borderId="12" xfId="0" applyNumberFormat="1" applyFont="1" applyBorder="1" applyAlignment="1">
      <alignment horizontal="center"/>
    </xf>
    <xf numFmtId="1" fontId="14" fillId="0" borderId="8" xfId="0" applyNumberFormat="1" applyFont="1" applyBorder="1" applyAlignment="1">
      <alignment horizontal="center"/>
    </xf>
    <xf numFmtId="1" fontId="14" fillId="0" borderId="13" xfId="0" applyNumberFormat="1" applyFont="1" applyBorder="1" applyAlignment="1">
      <alignment horizontal="center"/>
    </xf>
    <xf numFmtId="1" fontId="15" fillId="0" borderId="8" xfId="0" applyNumberFormat="1" applyFont="1" applyBorder="1" applyAlignment="1">
      <alignment horizontal="center"/>
    </xf>
    <xf numFmtId="1" fontId="15" fillId="0" borderId="13" xfId="0" applyNumberFormat="1" applyFont="1" applyBorder="1" applyAlignment="1">
      <alignment horizontal="center"/>
    </xf>
    <xf numFmtId="1" fontId="15" fillId="9" borderId="0" xfId="0" applyNumberFormat="1" applyFont="1" applyFill="1" applyBorder="1" applyAlignment="1">
      <alignment horizontal="center"/>
    </xf>
    <xf numFmtId="1" fontId="15" fillId="9" borderId="14" xfId="0" applyNumberFormat="1" applyFont="1" applyFill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1" fontId="15" fillId="0" borderId="14" xfId="0" applyNumberFormat="1" applyFont="1" applyBorder="1" applyAlignment="1">
      <alignment horizontal="center"/>
    </xf>
    <xf numFmtId="1" fontId="15" fillId="9" borderId="12" xfId="0" applyNumberFormat="1" applyFont="1" applyFill="1" applyBorder="1" applyAlignment="1">
      <alignment horizontal="center"/>
    </xf>
    <xf numFmtId="1" fontId="15" fillId="9" borderId="15" xfId="0" applyNumberFormat="1" applyFont="1" applyFill="1" applyBorder="1" applyAlignment="1">
      <alignment horizontal="center"/>
    </xf>
    <xf numFmtId="1" fontId="15" fillId="0" borderId="0" xfId="0" applyNumberFormat="1" applyFont="1" applyFill="1" applyBorder="1" applyAlignment="1">
      <alignment horizontal="center"/>
    </xf>
    <xf numFmtId="1" fontId="15" fillId="0" borderId="14" xfId="0" applyNumberFormat="1" applyFont="1" applyFill="1" applyBorder="1" applyAlignment="1">
      <alignment horizontal="center"/>
    </xf>
    <xf numFmtId="1" fontId="13" fillId="0" borderId="9" xfId="0" applyNumberFormat="1" applyFont="1" applyFill="1" applyBorder="1" applyAlignment="1">
      <alignment horizontal="center"/>
    </xf>
    <xf numFmtId="1" fontId="15" fillId="0" borderId="12" xfId="0" applyNumberFormat="1" applyFont="1" applyFill="1" applyBorder="1" applyAlignment="1">
      <alignment horizontal="center"/>
    </xf>
    <xf numFmtId="1" fontId="15" fillId="0" borderId="15" xfId="0" applyNumberFormat="1" applyFont="1" applyFill="1" applyBorder="1" applyAlignment="1">
      <alignment horizontal="center"/>
    </xf>
    <xf numFmtId="2" fontId="0" fillId="0" borderId="16" xfId="0" applyNumberFormat="1" applyBorder="1"/>
    <xf numFmtId="1" fontId="0" fillId="0" borderId="17" xfId="0" applyNumberFormat="1" applyBorder="1"/>
    <xf numFmtId="2" fontId="0" fillId="0" borderId="0" xfId="0" applyNumberFormat="1" applyBorder="1"/>
    <xf numFmtId="9" fontId="16" fillId="0" borderId="18" xfId="0" applyNumberFormat="1" applyFont="1" applyBorder="1" applyAlignment="1">
      <alignment horizontal="center"/>
    </xf>
    <xf numFmtId="9" fontId="16" fillId="0" borderId="0" xfId="0" applyNumberFormat="1" applyFont="1" applyBorder="1" applyAlignment="1">
      <alignment horizontal="center"/>
    </xf>
    <xf numFmtId="9" fontId="17" fillId="0" borderId="0" xfId="0" applyNumberFormat="1" applyFont="1" applyBorder="1" applyAlignment="1">
      <alignment horizontal="center"/>
    </xf>
    <xf numFmtId="9" fontId="17" fillId="0" borderId="19" xfId="0" applyNumberFormat="1" applyFont="1" applyBorder="1" applyAlignment="1">
      <alignment horizontal="center"/>
    </xf>
    <xf numFmtId="9" fontId="16" fillId="9" borderId="18" xfId="0" applyNumberFormat="1" applyFont="1" applyFill="1" applyBorder="1" applyAlignment="1">
      <alignment horizontal="center"/>
    </xf>
    <xf numFmtId="9" fontId="16" fillId="9" borderId="0" xfId="0" applyNumberFormat="1" applyFont="1" applyFill="1" applyBorder="1" applyAlignment="1">
      <alignment horizontal="center"/>
    </xf>
    <xf numFmtId="9" fontId="17" fillId="9" borderId="0" xfId="0" applyNumberFormat="1" applyFont="1" applyFill="1" applyBorder="1" applyAlignment="1">
      <alignment horizontal="center"/>
    </xf>
    <xf numFmtId="9" fontId="17" fillId="9" borderId="19" xfId="0" applyNumberFormat="1" applyFont="1" applyFill="1" applyBorder="1" applyAlignment="1">
      <alignment horizontal="center"/>
    </xf>
    <xf numFmtId="9" fontId="16" fillId="9" borderId="20" xfId="0" applyNumberFormat="1" applyFont="1" applyFill="1" applyBorder="1" applyAlignment="1">
      <alignment horizontal="center"/>
    </xf>
    <xf numFmtId="9" fontId="16" fillId="9" borderId="21" xfId="0" applyNumberFormat="1" applyFont="1" applyFill="1" applyBorder="1" applyAlignment="1">
      <alignment horizontal="center"/>
    </xf>
    <xf numFmtId="9" fontId="16" fillId="9" borderId="9" xfId="0" applyNumberFormat="1" applyFont="1" applyFill="1" applyBorder="1" applyAlignment="1">
      <alignment horizontal="center"/>
    </xf>
    <xf numFmtId="9" fontId="16" fillId="0" borderId="0" xfId="0" applyNumberFormat="1" applyFont="1" applyFill="1" applyBorder="1" applyAlignment="1">
      <alignment horizontal="center"/>
    </xf>
    <xf numFmtId="9" fontId="17" fillId="9" borderId="14" xfId="0" applyNumberFormat="1" applyFont="1" applyFill="1" applyBorder="1" applyAlignment="1">
      <alignment horizontal="center"/>
    </xf>
    <xf numFmtId="9" fontId="16" fillId="0" borderId="9" xfId="0" applyNumberFormat="1" applyFont="1" applyBorder="1" applyAlignment="1">
      <alignment horizontal="center"/>
    </xf>
    <xf numFmtId="9" fontId="17" fillId="0" borderId="14" xfId="0" applyNumberFormat="1" applyFont="1" applyBorder="1" applyAlignment="1">
      <alignment horizontal="center"/>
    </xf>
    <xf numFmtId="9" fontId="16" fillId="0" borderId="10" xfId="0" applyNumberFormat="1" applyFont="1" applyBorder="1" applyAlignment="1">
      <alignment horizontal="center"/>
    </xf>
    <xf numFmtId="9" fontId="16" fillId="9" borderId="12" xfId="0" applyNumberFormat="1" applyFont="1" applyFill="1" applyBorder="1" applyAlignment="1">
      <alignment horizontal="center"/>
    </xf>
    <xf numFmtId="9" fontId="16" fillId="0" borderId="12" xfId="0" applyNumberFormat="1" applyFont="1" applyBorder="1" applyAlignment="1">
      <alignment horizontal="center"/>
    </xf>
    <xf numFmtId="9" fontId="17" fillId="9" borderId="12" xfId="0" applyNumberFormat="1" applyFont="1" applyFill="1" applyBorder="1" applyAlignment="1">
      <alignment horizontal="center"/>
    </xf>
    <xf numFmtId="9" fontId="17" fillId="9" borderId="15" xfId="0" applyNumberFormat="1" applyFont="1" applyFill="1" applyBorder="1" applyAlignment="1">
      <alignment horizontal="center"/>
    </xf>
    <xf numFmtId="1" fontId="13" fillId="0" borderId="22" xfId="0" applyNumberFormat="1" applyFont="1" applyBorder="1" applyAlignment="1">
      <alignment horizontal="right"/>
    </xf>
    <xf numFmtId="1" fontId="13" fillId="0" borderId="23" xfId="0" applyNumberFormat="1" applyFont="1" applyBorder="1" applyAlignment="1">
      <alignment horizontal="left"/>
    </xf>
    <xf numFmtId="1" fontId="13" fillId="0" borderId="24" xfId="0" applyNumberFormat="1" applyFont="1" applyBorder="1" applyAlignment="1">
      <alignment horizontal="left"/>
    </xf>
    <xf numFmtId="1" fontId="13" fillId="0" borderId="25" xfId="0" applyNumberFormat="1" applyFont="1" applyBorder="1" applyAlignment="1">
      <alignment horizontal="left"/>
    </xf>
    <xf numFmtId="1" fontId="13" fillId="0" borderId="9" xfId="0" applyNumberFormat="1" applyFont="1" applyBorder="1" applyAlignment="1">
      <alignment horizontal="left"/>
    </xf>
    <xf numFmtId="1" fontId="15" fillId="0" borderId="22" xfId="0" applyNumberFormat="1" applyFont="1" applyBorder="1" applyAlignment="1">
      <alignment horizontal="right"/>
    </xf>
    <xf numFmtId="1" fontId="15" fillId="0" borderId="23" xfId="0" applyNumberFormat="1" applyFont="1" applyBorder="1" applyAlignment="1">
      <alignment horizontal="left"/>
    </xf>
    <xf numFmtId="1" fontId="15" fillId="0" borderId="24" xfId="0" applyNumberFormat="1" applyFont="1" applyBorder="1" applyAlignment="1">
      <alignment horizontal="left"/>
    </xf>
    <xf numFmtId="1" fontId="15" fillId="0" borderId="25" xfId="0" applyNumberFormat="1" applyFont="1" applyBorder="1" applyAlignment="1">
      <alignment horizontal="left"/>
    </xf>
    <xf numFmtId="1" fontId="15" fillId="0" borderId="9" xfId="0" applyNumberFormat="1" applyFont="1" applyBorder="1" applyAlignment="1">
      <alignment horizontal="left"/>
    </xf>
    <xf numFmtId="1" fontId="14" fillId="0" borderId="9" xfId="0" applyNumberFormat="1" applyFont="1" applyBorder="1" applyAlignment="1">
      <alignment horizontal="left"/>
    </xf>
    <xf numFmtId="1" fontId="14" fillId="0" borderId="10" xfId="0" applyNumberFormat="1" applyFont="1" applyBorder="1" applyAlignment="1">
      <alignment horizontal="left"/>
    </xf>
    <xf numFmtId="1" fontId="15" fillId="0" borderId="26" xfId="0" applyNumberFormat="1" applyFont="1" applyBorder="1" applyAlignment="1">
      <alignment horizontal="center"/>
    </xf>
    <xf numFmtId="1" fontId="15" fillId="0" borderId="27" xfId="0" applyNumberFormat="1" applyFont="1" applyBorder="1" applyAlignment="1">
      <alignment horizontal="center"/>
    </xf>
    <xf numFmtId="1" fontId="15" fillId="0" borderId="28" xfId="0" applyNumberFormat="1" applyFont="1" applyBorder="1" applyAlignment="1">
      <alignment horizontal="center"/>
    </xf>
    <xf numFmtId="1" fontId="15" fillId="0" borderId="22" xfId="0" applyNumberFormat="1" applyFont="1" applyBorder="1" applyAlignment="1">
      <alignment horizontal="center"/>
    </xf>
    <xf numFmtId="1" fontId="15" fillId="0" borderId="29" xfId="0" applyNumberFormat="1" applyFont="1" applyBorder="1" applyAlignment="1">
      <alignment horizontal="center"/>
    </xf>
    <xf numFmtId="1" fontId="17" fillId="0" borderId="22" xfId="0" applyNumberFormat="1" applyFont="1" applyBorder="1" applyAlignment="1">
      <alignment horizontal="right"/>
    </xf>
    <xf numFmtId="1" fontId="17" fillId="0" borderId="23" xfId="0" applyNumberFormat="1" applyFont="1" applyBorder="1" applyAlignment="1">
      <alignment horizontal="left"/>
    </xf>
    <xf numFmtId="1" fontId="16" fillId="0" borderId="9" xfId="0" applyNumberFormat="1" applyFont="1" applyBorder="1" applyAlignment="1">
      <alignment horizontal="left"/>
    </xf>
    <xf numFmtId="1" fontId="16" fillId="0" borderId="30" xfId="0" applyNumberFormat="1" applyFont="1" applyBorder="1" applyAlignment="1">
      <alignment horizontal="left"/>
    </xf>
    <xf numFmtId="1" fontId="16" fillId="0" borderId="18" xfId="0" applyNumberFormat="1" applyFont="1" applyBorder="1" applyAlignment="1">
      <alignment horizontal="left"/>
    </xf>
    <xf numFmtId="1" fontId="16" fillId="0" borderId="20" xfId="0" applyNumberFormat="1" applyFont="1" applyBorder="1" applyAlignment="1">
      <alignment horizontal="left"/>
    </xf>
    <xf numFmtId="9" fontId="16" fillId="0" borderId="22" xfId="0" applyNumberFormat="1" applyFont="1" applyBorder="1" applyAlignment="1">
      <alignment horizontal="center"/>
    </xf>
    <xf numFmtId="9" fontId="16" fillId="0" borderId="26" xfId="0" applyNumberFormat="1" applyFont="1" applyBorder="1" applyAlignment="1">
      <alignment horizontal="center"/>
    </xf>
    <xf numFmtId="9" fontId="17" fillId="0" borderId="26" xfId="0" applyNumberFormat="1" applyFont="1" applyBorder="1" applyAlignment="1">
      <alignment horizontal="center"/>
    </xf>
    <xf numFmtId="9" fontId="17" fillId="0" borderId="27" xfId="0" applyNumberFormat="1" applyFont="1" applyBorder="1" applyAlignment="1">
      <alignment horizontal="center"/>
    </xf>
    <xf numFmtId="9" fontId="16" fillId="9" borderId="29" xfId="0" applyNumberFormat="1" applyFont="1" applyFill="1" applyBorder="1" applyAlignment="1">
      <alignment horizontal="center"/>
    </xf>
    <xf numFmtId="9" fontId="17" fillId="9" borderId="28" xfId="0" applyNumberFormat="1" applyFont="1" applyFill="1" applyBorder="1" applyAlignment="1">
      <alignment horizontal="center"/>
    </xf>
    <xf numFmtId="9" fontId="16" fillId="0" borderId="29" xfId="0" applyNumberFormat="1" applyFont="1" applyBorder="1" applyAlignment="1">
      <alignment horizontal="center"/>
    </xf>
    <xf numFmtId="9" fontId="17" fillId="0" borderId="28" xfId="0" applyNumberFormat="1" applyFont="1" applyBorder="1" applyAlignment="1">
      <alignment horizontal="center"/>
    </xf>
    <xf numFmtId="9" fontId="17" fillId="0" borderId="0" xfId="0" applyNumberFormat="1" applyFont="1" applyFill="1" applyBorder="1" applyAlignment="1">
      <alignment horizontal="center"/>
    </xf>
    <xf numFmtId="9" fontId="17" fillId="0" borderId="28" xfId="0" applyNumberFormat="1" applyFont="1" applyFill="1" applyBorder="1" applyAlignment="1">
      <alignment horizontal="center"/>
    </xf>
    <xf numFmtId="9" fontId="16" fillId="0" borderId="29" xfId="0" applyNumberFormat="1" applyFont="1" applyFill="1" applyBorder="1" applyAlignment="1">
      <alignment horizontal="center"/>
    </xf>
    <xf numFmtId="9" fontId="16" fillId="9" borderId="30" xfId="0" applyNumberFormat="1" applyFont="1" applyFill="1" applyBorder="1" applyAlignment="1">
      <alignment horizontal="center"/>
    </xf>
    <xf numFmtId="9" fontId="16" fillId="9" borderId="31" xfId="0" applyNumberFormat="1" applyFont="1" applyFill="1" applyBorder="1" applyAlignment="1">
      <alignment horizontal="center"/>
    </xf>
    <xf numFmtId="9" fontId="16" fillId="0" borderId="31" xfId="0" applyNumberFormat="1" applyFont="1" applyFill="1" applyBorder="1" applyAlignment="1">
      <alignment horizontal="center"/>
    </xf>
    <xf numFmtId="9" fontId="17" fillId="0" borderId="31" xfId="0" applyNumberFormat="1" applyFont="1" applyFill="1" applyBorder="1" applyAlignment="1">
      <alignment horizontal="center"/>
    </xf>
    <xf numFmtId="9" fontId="17" fillId="0" borderId="32" xfId="0" applyNumberFormat="1" applyFont="1" applyFill="1" applyBorder="1" applyAlignment="1">
      <alignment horizontal="center"/>
    </xf>
    <xf numFmtId="9" fontId="17" fillId="0" borderId="19" xfId="0" applyNumberFormat="1" applyFont="1" applyFill="1" applyBorder="1" applyAlignment="1">
      <alignment horizontal="center"/>
    </xf>
    <xf numFmtId="9" fontId="16" fillId="0" borderId="20" xfId="0" applyNumberFormat="1" applyFont="1" applyBorder="1" applyAlignment="1">
      <alignment horizontal="center"/>
    </xf>
    <xf numFmtId="9" fontId="16" fillId="0" borderId="21" xfId="0" applyNumberFormat="1" applyFont="1" applyBorder="1" applyAlignment="1">
      <alignment horizontal="center"/>
    </xf>
    <xf numFmtId="9" fontId="17" fillId="0" borderId="21" xfId="0" applyNumberFormat="1" applyFont="1" applyFill="1" applyBorder="1" applyAlignment="1">
      <alignment horizontal="center"/>
    </xf>
    <xf numFmtId="9" fontId="17" fillId="0" borderId="33" xfId="0" applyNumberFormat="1" applyFont="1" applyFill="1" applyBorder="1" applyAlignment="1">
      <alignment horizontal="center"/>
    </xf>
    <xf numFmtId="9" fontId="16" fillId="0" borderId="18" xfId="0" applyNumberFormat="1" applyFont="1" applyFill="1" applyBorder="1" applyAlignment="1">
      <alignment horizontal="center"/>
    </xf>
    <xf numFmtId="1" fontId="13" fillId="0" borderId="10" xfId="0" applyNumberFormat="1" applyFont="1" applyBorder="1" applyAlignment="1">
      <alignment horizontal="left"/>
    </xf>
    <xf numFmtId="9" fontId="16" fillId="0" borderId="30" xfId="0" applyNumberFormat="1" applyFont="1" applyBorder="1" applyAlignment="1">
      <alignment horizontal="center"/>
    </xf>
    <xf numFmtId="9" fontId="16" fillId="0" borderId="31" xfId="0" applyNumberFormat="1" applyFont="1" applyBorder="1" applyAlignment="1">
      <alignment horizontal="center"/>
    </xf>
    <xf numFmtId="9" fontId="17" fillId="0" borderId="31" xfId="0" applyNumberFormat="1" applyFont="1" applyBorder="1" applyAlignment="1">
      <alignment horizontal="center"/>
    </xf>
    <xf numFmtId="9" fontId="17" fillId="0" borderId="34" xfId="0" applyNumberFormat="1" applyFont="1" applyBorder="1" applyAlignment="1">
      <alignment horizontal="center"/>
    </xf>
    <xf numFmtId="9" fontId="16" fillId="10" borderId="0" xfId="0" applyNumberFormat="1" applyFont="1" applyFill="1" applyBorder="1" applyAlignment="1">
      <alignment horizontal="center"/>
    </xf>
    <xf numFmtId="9" fontId="17" fillId="10" borderId="0" xfId="0" applyNumberFormat="1" applyFont="1" applyFill="1" applyBorder="1" applyAlignment="1">
      <alignment horizontal="center"/>
    </xf>
    <xf numFmtId="9" fontId="17" fillId="10" borderId="14" xfId="0" applyNumberFormat="1" applyFont="1" applyFill="1" applyBorder="1" applyAlignment="1">
      <alignment horizontal="center"/>
    </xf>
    <xf numFmtId="9" fontId="16" fillId="10" borderId="21" xfId="0" applyNumberFormat="1" applyFont="1" applyFill="1" applyBorder="1" applyAlignment="1">
      <alignment horizontal="center"/>
    </xf>
    <xf numFmtId="9" fontId="17" fillId="10" borderId="21" xfId="0" applyNumberFormat="1" applyFont="1" applyFill="1" applyBorder="1" applyAlignment="1">
      <alignment horizontal="center"/>
    </xf>
    <xf numFmtId="9" fontId="17" fillId="10" borderId="35" xfId="0" applyNumberFormat="1" applyFont="1" applyFill="1" applyBorder="1" applyAlignment="1">
      <alignment horizontal="center"/>
    </xf>
    <xf numFmtId="9" fontId="17" fillId="10" borderId="12" xfId="0" applyNumberFormat="1" applyFont="1" applyFill="1" applyBorder="1" applyAlignment="1">
      <alignment horizontal="center"/>
    </xf>
    <xf numFmtId="9" fontId="17" fillId="10" borderId="15" xfId="0" applyNumberFormat="1" applyFont="1" applyFill="1" applyBorder="1" applyAlignment="1">
      <alignment horizontal="center"/>
    </xf>
    <xf numFmtId="1" fontId="13" fillId="0" borderId="36" xfId="0" applyNumberFormat="1" applyFont="1" applyBorder="1" applyAlignment="1">
      <alignment horizontal="left"/>
    </xf>
    <xf numFmtId="1" fontId="15" fillId="0" borderId="23" xfId="0" applyNumberFormat="1" applyFont="1" applyBorder="1" applyAlignment="1">
      <alignment horizontal="center"/>
    </xf>
    <xf numFmtId="1" fontId="15" fillId="0" borderId="37" xfId="0" applyNumberFormat="1" applyFont="1" applyBorder="1" applyAlignment="1">
      <alignment horizontal="center"/>
    </xf>
    <xf numFmtId="1" fontId="15" fillId="0" borderId="38" xfId="0" applyNumberFormat="1" applyFont="1" applyBorder="1" applyAlignment="1">
      <alignment horizontal="center"/>
    </xf>
    <xf numFmtId="1" fontId="15" fillId="0" borderId="10" xfId="0" applyNumberFormat="1" applyFont="1" applyBorder="1" applyAlignment="1">
      <alignment horizontal="left"/>
    </xf>
    <xf numFmtId="9" fontId="16" fillId="10" borderId="20" xfId="0" applyNumberFormat="1" applyFont="1" applyFill="1" applyBorder="1" applyAlignment="1">
      <alignment horizontal="center"/>
    </xf>
    <xf numFmtId="9" fontId="16" fillId="10" borderId="21" xfId="0" applyNumberFormat="1" applyFont="1" applyFill="1" applyBorder="1" applyAlignment="1">
      <alignment horizontal="center"/>
    </xf>
    <xf numFmtId="9" fontId="17" fillId="10" borderId="21" xfId="0" applyNumberFormat="1" applyFont="1" applyFill="1" applyBorder="1" applyAlignment="1">
      <alignment horizontal="center"/>
    </xf>
    <xf numFmtId="9" fontId="17" fillId="10" borderId="33" xfId="0" applyNumberFormat="1" applyFont="1" applyFill="1" applyBorder="1" applyAlignment="1">
      <alignment horizontal="center"/>
    </xf>
    <xf numFmtId="9" fontId="16" fillId="10" borderId="9" xfId="0" applyNumberFormat="1" applyFont="1" applyFill="1" applyBorder="1" applyAlignment="1">
      <alignment horizontal="center"/>
    </xf>
    <xf numFmtId="9" fontId="16" fillId="10" borderId="0" xfId="0" applyNumberFormat="1" applyFont="1" applyFill="1" applyBorder="1" applyAlignment="1">
      <alignment horizontal="center"/>
    </xf>
    <xf numFmtId="9" fontId="17" fillId="10" borderId="0" xfId="0" applyNumberFormat="1" applyFont="1" applyFill="1" applyBorder="1" applyAlignment="1">
      <alignment horizontal="center"/>
    </xf>
    <xf numFmtId="9" fontId="17" fillId="10" borderId="14" xfId="0" applyNumberFormat="1" applyFont="1" applyFill="1" applyBorder="1" applyAlignment="1">
      <alignment horizontal="center"/>
    </xf>
    <xf numFmtId="1" fontId="15" fillId="10" borderId="24" xfId="0" applyNumberFormat="1" applyFont="1" applyFill="1" applyBorder="1" applyAlignment="1">
      <alignment horizontal="left"/>
    </xf>
    <xf numFmtId="9" fontId="16" fillId="10" borderId="18" xfId="0" applyNumberFormat="1" applyFont="1" applyFill="1" applyBorder="1" applyAlignment="1">
      <alignment horizontal="center"/>
    </xf>
    <xf numFmtId="9" fontId="17" fillId="10" borderId="19" xfId="0" applyNumberFormat="1" applyFont="1" applyFill="1" applyBorder="1" applyAlignment="1">
      <alignment horizontal="center"/>
    </xf>
    <xf numFmtId="9" fontId="17" fillId="10" borderId="12" xfId="0" applyNumberFormat="1" applyFont="1" applyFill="1" applyBorder="1" applyAlignment="1">
      <alignment horizontal="center"/>
    </xf>
    <xf numFmtId="9" fontId="17" fillId="10" borderId="15" xfId="0" applyNumberFormat="1" applyFont="1" applyFill="1" applyBorder="1" applyAlignment="1">
      <alignment horizontal="center"/>
    </xf>
    <xf numFmtId="9" fontId="16" fillId="10" borderId="12" xfId="0" applyNumberFormat="1" applyFont="1" applyFill="1" applyBorder="1" applyAlignment="1">
      <alignment horizontal="center"/>
    </xf>
    <xf numFmtId="9" fontId="17" fillId="9" borderId="0" xfId="0" applyNumberFormat="1" applyFont="1" applyFill="1" applyBorder="1" applyAlignment="1">
      <alignment horizontal="center"/>
    </xf>
    <xf numFmtId="1" fontId="15" fillId="10" borderId="9" xfId="0" applyNumberFormat="1" applyFont="1" applyFill="1" applyBorder="1" applyAlignment="1">
      <alignment horizontal="left"/>
    </xf>
    <xf numFmtId="9" fontId="17" fillId="0" borderId="14" xfId="0" applyNumberFormat="1" applyFont="1" applyFill="1" applyBorder="1" applyAlignment="1">
      <alignment horizontal="center"/>
    </xf>
    <xf numFmtId="9" fontId="17" fillId="9" borderId="28" xfId="0" applyNumberFormat="1" applyFont="1" applyFill="1" applyBorder="1" applyAlignment="1">
      <alignment horizontal="center"/>
    </xf>
    <xf numFmtId="0" fontId="0" fillId="9" borderId="0" xfId="0" applyFill="1"/>
    <xf numFmtId="9" fontId="16" fillId="9" borderId="0" xfId="0" applyNumberFormat="1" applyFont="1" applyFill="1" applyBorder="1" applyAlignment="1">
      <alignment horizontal="center"/>
    </xf>
    <xf numFmtId="0" fontId="10" fillId="9" borderId="2" xfId="0" applyFont="1" applyFill="1" applyBorder="1"/>
    <xf numFmtId="0" fontId="10" fillId="9" borderId="3" xfId="0" applyFont="1" applyFill="1" applyBorder="1" applyAlignment="1">
      <alignment horizontal="center"/>
    </xf>
    <xf numFmtId="0" fontId="10" fillId="9" borderId="4" xfId="0" applyFont="1" applyFill="1" applyBorder="1" applyAlignment="1">
      <alignment horizontal="center"/>
    </xf>
    <xf numFmtId="0" fontId="10" fillId="9" borderId="2" xfId="0" applyFont="1" applyFill="1" applyBorder="1" applyAlignment="1">
      <alignment horizontal="center"/>
    </xf>
    <xf numFmtId="0" fontId="11" fillId="9" borderId="6" xfId="0" applyFont="1" applyFill="1" applyBorder="1"/>
    <xf numFmtId="166" fontId="10" fillId="9" borderId="5" xfId="0" applyNumberFormat="1" applyFont="1" applyFill="1" applyBorder="1"/>
    <xf numFmtId="166" fontId="10" fillId="9" borderId="6" xfId="0" applyNumberFormat="1" applyFont="1" applyFill="1" applyBorder="1"/>
    <xf numFmtId="0" fontId="11" fillId="9" borderId="2" xfId="0" applyFont="1" applyFill="1" applyBorder="1"/>
    <xf numFmtId="166" fontId="10" fillId="9" borderId="4" xfId="0" applyNumberFormat="1" applyFont="1" applyFill="1" applyBorder="1"/>
    <xf numFmtId="166" fontId="10" fillId="9" borderId="2" xfId="0" applyNumberFormat="1" applyFont="1" applyFill="1" applyBorder="1"/>
    <xf numFmtId="0" fontId="18" fillId="11" borderId="0" xfId="0" applyFont="1" applyFill="1"/>
    <xf numFmtId="0" fontId="0" fillId="11" borderId="0" xfId="0" applyFill="1"/>
    <xf numFmtId="0" fontId="0" fillId="0" borderId="0" xfId="0" applyFill="1"/>
  </cellXfs>
  <cellStyles count="17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0" builtinId="0"/>
    <cellStyle name="Note" xfId="13"/>
    <cellStyle name="Status" xfId="14"/>
    <cellStyle name="Text" xfId="15"/>
    <cellStyle name="Warning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670329670329665E-2"/>
          <c:y val="6.4027401039471563E-2"/>
          <c:w val="0.90109890109890112"/>
          <c:h val="0.8567941528411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'2000 (1)'!$N$110</c:f>
              <c:strCache>
                <c:ptCount val="1"/>
                <c:pt idx="0">
                  <c:v>IAA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'2000 (1)'!$M$111:$M$121</c:f>
              <c:strCache>
                <c:ptCount val="11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financières</c:v>
                </c:pt>
                <c:pt idx="8">
                  <c:v>Activités immobilières</c:v>
                </c:pt>
                <c:pt idx="9">
                  <c:v>SRE</c:v>
                </c:pt>
                <c:pt idx="10">
                  <c:v>Total</c:v>
                </c:pt>
              </c:strCache>
            </c:strRef>
          </c:cat>
          <c:val>
            <c:numRef>
              <c:f>'2000 (1)'!$N$111:$N$121</c:f>
              <c:numCache>
                <c:formatCode>0</c:formatCode>
                <c:ptCount val="11"/>
                <c:pt idx="0">
                  <c:v>102.48124965605781</c:v>
                </c:pt>
                <c:pt idx="1">
                  <c:v>95.453635822129243</c:v>
                </c:pt>
                <c:pt idx="2">
                  <c:v>140.12459391528594</c:v>
                </c:pt>
                <c:pt idx="3">
                  <c:v>104.89300522212851</c:v>
                </c:pt>
                <c:pt idx="4">
                  <c:v>100.23439165109609</c:v>
                </c:pt>
                <c:pt idx="5">
                  <c:v>98.496981999651098</c:v>
                </c:pt>
                <c:pt idx="6">
                  <c:v>106.65053268183486</c:v>
                </c:pt>
                <c:pt idx="7">
                  <c:v>113.09820106697077</c:v>
                </c:pt>
                <c:pt idx="8">
                  <c:v>112.20742200589574</c:v>
                </c:pt>
                <c:pt idx="9">
                  <c:v>113.1630379238825</c:v>
                </c:pt>
                <c:pt idx="10">
                  <c:v>100.38535299170405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4C-4E6E-A411-FDE78AECD404}"/>
            </c:ext>
          </c:extLst>
        </c:ser>
        <c:ser>
          <c:idx val="1"/>
          <c:order val="1"/>
          <c:tx>
            <c:strRef>
              <c:f>'2000 (1)'!$O$110</c:f>
              <c:strCache>
                <c:ptCount val="1"/>
                <c:pt idx="0">
                  <c:v>Cokéfaction et raffinage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'2000 (1)'!$M$111:$M$121</c:f>
              <c:strCache>
                <c:ptCount val="11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financières</c:v>
                </c:pt>
                <c:pt idx="8">
                  <c:v>Activités immobilières</c:v>
                </c:pt>
                <c:pt idx="9">
                  <c:v>SRE</c:v>
                </c:pt>
                <c:pt idx="10">
                  <c:v>Total</c:v>
                </c:pt>
              </c:strCache>
            </c:strRef>
          </c:cat>
          <c:val>
            <c:numRef>
              <c:f>'2000 (1)'!$O$111:$O$121</c:f>
              <c:numCache>
                <c:formatCode>0</c:formatCode>
                <c:ptCount val="11"/>
                <c:pt idx="0">
                  <c:v>209.11817271101242</c:v>
                </c:pt>
                <c:pt idx="1">
                  <c:v>129.19444845422237</c:v>
                </c:pt>
                <c:pt idx="2">
                  <c:v>264.15947132229689</c:v>
                </c:pt>
                <c:pt idx="3">
                  <c:v>127.4990020663847</c:v>
                </c:pt>
                <c:pt idx="4">
                  <c:v>123.05842910662416</c:v>
                </c:pt>
                <c:pt idx="5">
                  <c:v>143.55460179220449</c:v>
                </c:pt>
                <c:pt idx="6">
                  <c:v>136.55448744167654</c:v>
                </c:pt>
                <c:pt idx="7">
                  <c:v>149.26692162751775</c:v>
                </c:pt>
                <c:pt idx="8">
                  <c:v>139.22349250320528</c:v>
                </c:pt>
                <c:pt idx="9">
                  <c:v>143.49522605756033</c:v>
                </c:pt>
                <c:pt idx="10">
                  <c:v>194.90223422288801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4C-4E6E-A411-FDE78AECD404}"/>
            </c:ext>
          </c:extLst>
        </c:ser>
        <c:ser>
          <c:idx val="2"/>
          <c:order val="2"/>
          <c:tx>
            <c:strRef>
              <c:f>'2000 (1)'!$P$110</c:f>
              <c:strCache>
                <c:ptCount val="1"/>
                <c:pt idx="0">
                  <c:v>biens d'équipements électriques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'2000 (1)'!$M$111:$M$121</c:f>
              <c:strCache>
                <c:ptCount val="11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financières</c:v>
                </c:pt>
                <c:pt idx="8">
                  <c:v>Activités immobilières</c:v>
                </c:pt>
                <c:pt idx="9">
                  <c:v>SRE</c:v>
                </c:pt>
                <c:pt idx="10">
                  <c:v>Total</c:v>
                </c:pt>
              </c:strCache>
            </c:strRef>
          </c:cat>
          <c:val>
            <c:numRef>
              <c:f>'2000 (1)'!$P$111:$P$121</c:f>
              <c:numCache>
                <c:formatCode>0</c:formatCode>
                <c:ptCount val="11"/>
                <c:pt idx="0">
                  <c:v>90.07177017849115</c:v>
                </c:pt>
                <c:pt idx="1">
                  <c:v>89.091246680154754</c:v>
                </c:pt>
                <c:pt idx="2">
                  <c:v>126.92758370095672</c:v>
                </c:pt>
                <c:pt idx="3">
                  <c:v>86.679690666532963</c:v>
                </c:pt>
                <c:pt idx="4">
                  <c:v>93.335955806535921</c:v>
                </c:pt>
                <c:pt idx="5">
                  <c:v>92.285718918298343</c:v>
                </c:pt>
                <c:pt idx="6">
                  <c:v>93.325689043699526</c:v>
                </c:pt>
                <c:pt idx="7">
                  <c:v>94.76651126935009</c:v>
                </c:pt>
                <c:pt idx="8">
                  <c:v>100.61542305107695</c:v>
                </c:pt>
                <c:pt idx="9">
                  <c:v>103.21154957556425</c:v>
                </c:pt>
                <c:pt idx="10">
                  <c:v>93.190943595268038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4C-4E6E-A411-FDE78AECD404}"/>
            </c:ext>
          </c:extLst>
        </c:ser>
        <c:ser>
          <c:idx val="3"/>
          <c:order val="3"/>
          <c:tx>
            <c:strRef>
              <c:f>'2000 (1)'!$Q$110</c:f>
              <c:strCache>
                <c:ptCount val="1"/>
                <c:pt idx="0">
                  <c:v>matériels de transport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'2000 (1)'!$M$111:$M$121</c:f>
              <c:strCache>
                <c:ptCount val="11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financières</c:v>
                </c:pt>
                <c:pt idx="8">
                  <c:v>Activités immobilières</c:v>
                </c:pt>
                <c:pt idx="9">
                  <c:v>SRE</c:v>
                </c:pt>
                <c:pt idx="10">
                  <c:v>Total</c:v>
                </c:pt>
              </c:strCache>
            </c:strRef>
          </c:cat>
          <c:val>
            <c:numRef>
              <c:f>'2000 (1)'!$Q$111:$Q$121</c:f>
              <c:numCache>
                <c:formatCode>0</c:formatCode>
                <c:ptCount val="11"/>
                <c:pt idx="0">
                  <c:v>100.01225688041737</c:v>
                </c:pt>
                <c:pt idx="1">
                  <c:v>97.468930209030276</c:v>
                </c:pt>
                <c:pt idx="2">
                  <c:v>135.53272943029498</c:v>
                </c:pt>
                <c:pt idx="3">
                  <c:v>109.02482073646839</c:v>
                </c:pt>
                <c:pt idx="4">
                  <c:v>88.824570392491921</c:v>
                </c:pt>
                <c:pt idx="5">
                  <c:v>98.392607527081594</c:v>
                </c:pt>
                <c:pt idx="6">
                  <c:v>119.50880177285046</c:v>
                </c:pt>
                <c:pt idx="7">
                  <c:v>119.92310555550121</c:v>
                </c:pt>
                <c:pt idx="8">
                  <c:v>133.38747495819865</c:v>
                </c:pt>
                <c:pt idx="9">
                  <c:v>122.25273658671182</c:v>
                </c:pt>
                <c:pt idx="10">
                  <c:v>102.83550053961618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4C-4E6E-A411-FDE78AECD404}"/>
            </c:ext>
          </c:extLst>
        </c:ser>
        <c:ser>
          <c:idx val="4"/>
          <c:order val="4"/>
          <c:tx>
            <c:strRef>
              <c:f>'2000 (1)'!$R$110</c:f>
              <c:strCache>
                <c:ptCount val="1"/>
                <c:pt idx="0">
                  <c:v>autres produits industriels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'2000 (1)'!$M$111:$M$121</c:f>
              <c:strCache>
                <c:ptCount val="11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financières</c:v>
                </c:pt>
                <c:pt idx="8">
                  <c:v>Activités immobilières</c:v>
                </c:pt>
                <c:pt idx="9">
                  <c:v>SRE</c:v>
                </c:pt>
                <c:pt idx="10">
                  <c:v>Total</c:v>
                </c:pt>
              </c:strCache>
            </c:strRef>
          </c:cat>
          <c:val>
            <c:numRef>
              <c:f>'2000 (1)'!$R$111:$R$121</c:f>
              <c:numCache>
                <c:formatCode>0</c:formatCode>
                <c:ptCount val="11"/>
                <c:pt idx="0">
                  <c:v>103.22527049691297</c:v>
                </c:pt>
                <c:pt idx="1">
                  <c:v>99.596127559819507</c:v>
                </c:pt>
                <c:pt idx="2">
                  <c:v>156.33260283711672</c:v>
                </c:pt>
                <c:pt idx="3">
                  <c:v>96.584103845664572</c:v>
                </c:pt>
                <c:pt idx="4">
                  <c:v>79.07906806346854</c:v>
                </c:pt>
                <c:pt idx="5">
                  <c:v>99.953227091789159</c:v>
                </c:pt>
                <c:pt idx="6">
                  <c:v>103.47041772176779</c:v>
                </c:pt>
                <c:pt idx="7">
                  <c:v>108.35549810303277</c:v>
                </c:pt>
                <c:pt idx="8">
                  <c:v>111.3572942263873</c:v>
                </c:pt>
                <c:pt idx="9">
                  <c:v>112.31572049860482</c:v>
                </c:pt>
                <c:pt idx="10">
                  <c:v>103.03391460085686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4C-4E6E-A411-FDE78AECD404}"/>
            </c:ext>
          </c:extLst>
        </c:ser>
        <c:ser>
          <c:idx val="5"/>
          <c:order val="5"/>
          <c:tx>
            <c:strRef>
              <c:f>'2000 (1)'!$S$110</c:f>
              <c:strCache>
                <c:ptCount val="1"/>
                <c:pt idx="0">
                  <c:v>total industrie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'2000 (1)'!$M$111:$M$121</c:f>
              <c:strCache>
                <c:ptCount val="11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financières</c:v>
                </c:pt>
                <c:pt idx="8">
                  <c:v>Activités immobilières</c:v>
                </c:pt>
                <c:pt idx="9">
                  <c:v>SRE</c:v>
                </c:pt>
                <c:pt idx="10">
                  <c:v>Total</c:v>
                </c:pt>
              </c:strCache>
            </c:strRef>
          </c:cat>
          <c:val>
            <c:numRef>
              <c:f>'2000 (1)'!$S$111:$S$121</c:f>
              <c:numCache>
                <c:formatCode>0</c:formatCode>
                <c:ptCount val="11"/>
                <c:pt idx="0">
                  <c:v>132.1273093664326</c:v>
                </c:pt>
                <c:pt idx="1">
                  <c:v>95.969433530906485</c:v>
                </c:pt>
                <c:pt idx="2">
                  <c:v>100</c:v>
                </c:pt>
                <c:pt idx="3">
                  <c:v>97.125334706707505</c:v>
                </c:pt>
                <c:pt idx="4">
                  <c:v>88.215486231439755</c:v>
                </c:pt>
                <c:pt idx="5">
                  <c:v>99.532090775309996</c:v>
                </c:pt>
                <c:pt idx="6">
                  <c:v>106.47581100494878</c:v>
                </c:pt>
                <c:pt idx="7">
                  <c:v>110.17264267002167</c:v>
                </c:pt>
                <c:pt idx="8">
                  <c:v>113.13908334965691</c:v>
                </c:pt>
                <c:pt idx="9">
                  <c:v>114.12745657464001</c:v>
                </c:pt>
                <c:pt idx="10">
                  <c:v>107.86911180139158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4C-4E6E-A411-FDE78AECD404}"/>
            </c:ext>
          </c:extLst>
        </c:ser>
        <c:ser>
          <c:idx val="6"/>
          <c:order val="6"/>
          <c:tx>
            <c:strRef>
              <c:f>'2000 (1)'!$T$110</c:f>
              <c:strCache>
                <c:ptCount val="1"/>
                <c:pt idx="0">
                  <c:v>total économie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'2000 (1)'!$M$111:$M$121</c:f>
              <c:strCache>
                <c:ptCount val="11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financières</c:v>
                </c:pt>
                <c:pt idx="8">
                  <c:v>Activités immobilières</c:v>
                </c:pt>
                <c:pt idx="9">
                  <c:v>SRE</c:v>
                </c:pt>
                <c:pt idx="10">
                  <c:v>Total</c:v>
                </c:pt>
              </c:strCache>
            </c:strRef>
          </c:cat>
          <c:val>
            <c:numRef>
              <c:f>'2000 (1)'!$T$111:$T$121</c:f>
              <c:numCache>
                <c:formatCode>0</c:formatCode>
                <c:ptCount val="11"/>
                <c:pt idx="0">
                  <c:v>122.45889895235246</c:v>
                </c:pt>
                <c:pt idx="1">
                  <c:v>96.625783637809832</c:v>
                </c:pt>
                <c:pt idx="2">
                  <c:v>157.96861714527293</c:v>
                </c:pt>
                <c:pt idx="3">
                  <c:v>97.810003744075857</c:v>
                </c:pt>
                <c:pt idx="4">
                  <c:v>92.380120580228606</c:v>
                </c:pt>
                <c:pt idx="5">
                  <c:v>99.763588747888363</c:v>
                </c:pt>
                <c:pt idx="6">
                  <c:v>95.070610085768351</c:v>
                </c:pt>
                <c:pt idx="7">
                  <c:v>105.09428019178442</c:v>
                </c:pt>
                <c:pt idx="8">
                  <c:v>105.77138437153805</c:v>
                </c:pt>
                <c:pt idx="9">
                  <c:v>110.97171706179135</c:v>
                </c:pt>
                <c:pt idx="10">
                  <c:v>105.6828709964086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4C-4E6E-A411-FDE78AECD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836584"/>
        <c:axId val="1"/>
      </c:barChart>
      <c:catAx>
        <c:axId val="471836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718365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572223176736678"/>
          <c:y val="3.8986358486609715E-3"/>
          <c:w val="0.66310264314626999"/>
          <c:h val="4.8343084523396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670329670329665E-2"/>
          <c:y val="6.402740103947159E-2"/>
          <c:w val="0.90109890109890112"/>
          <c:h val="0.856794152841173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'2010 (3)'!$N$110</c:f>
              <c:strCache>
                <c:ptCount val="1"/>
                <c:pt idx="0">
                  <c:v>IAA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'2010 (3)'!$M$112:$M$121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'2010 (3)'!$N$112:$N$121</c:f>
              <c:numCache>
                <c:formatCode>0</c:formatCode>
                <c:ptCount val="10"/>
                <c:pt idx="0">
                  <c:v>0.47131332093241496</c:v>
                </c:pt>
                <c:pt idx="1">
                  <c:v>0.11406301898171932</c:v>
                </c:pt>
                <c:pt idx="2">
                  <c:v>1.4476591832264845</c:v>
                </c:pt>
                <c:pt idx="3">
                  <c:v>0.16040286996301462</c:v>
                </c:pt>
                <c:pt idx="4">
                  <c:v>3.5790358888885265E-2</c:v>
                </c:pt>
                <c:pt idx="5">
                  <c:v>0.11128298201511398</c:v>
                </c:pt>
                <c:pt idx="6">
                  <c:v>0.20678907635020793</c:v>
                </c:pt>
                <c:pt idx="7">
                  <c:v>0.6655454758192545</c:v>
                </c:pt>
                <c:pt idx="8">
                  <c:v>0.44112026314736769</c:v>
                </c:pt>
                <c:pt idx="9">
                  <c:v>0.18988375545460145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CE-4AB1-B106-D372578430B6}"/>
            </c:ext>
          </c:extLst>
        </c:ser>
        <c:ser>
          <c:idx val="1"/>
          <c:order val="1"/>
          <c:tx>
            <c:strRef>
              <c:f>'2010 (3)'!$O$110</c:f>
              <c:strCache>
                <c:ptCount val="1"/>
                <c:pt idx="0">
                  <c:v>Cokéfaction et raffinage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'2010 (3)'!$M$112:$M$121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'2010 (3)'!$O$112:$O$121</c:f>
              <c:numCache>
                <c:formatCode>0</c:formatCode>
                <c:ptCount val="10"/>
                <c:pt idx="0">
                  <c:v>3.0471226246065752</c:v>
                </c:pt>
                <c:pt idx="1">
                  <c:v>1.3668033087723013</c:v>
                </c:pt>
                <c:pt idx="2">
                  <c:v>4.3015255837738717</c:v>
                </c:pt>
                <c:pt idx="3">
                  <c:v>0.77320433619287821</c:v>
                </c:pt>
                <c:pt idx="4">
                  <c:v>0.38173279630376894</c:v>
                </c:pt>
                <c:pt idx="5">
                  <c:v>1.6189965171403315</c:v>
                </c:pt>
                <c:pt idx="6">
                  <c:v>0.92825168197186003</c:v>
                </c:pt>
                <c:pt idx="7">
                  <c:v>1.4590292413185393</c:v>
                </c:pt>
                <c:pt idx="8">
                  <c:v>1.4259598820361143</c:v>
                </c:pt>
                <c:pt idx="9">
                  <c:v>2.7083456092741574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CE-4AB1-B106-D372578430B6}"/>
            </c:ext>
          </c:extLst>
        </c:ser>
        <c:ser>
          <c:idx val="2"/>
          <c:order val="2"/>
          <c:tx>
            <c:strRef>
              <c:f>'2010 (3)'!$P$110</c:f>
              <c:strCache>
                <c:ptCount val="1"/>
                <c:pt idx="0">
                  <c:v>biens d'équipements électriques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'2010 (3)'!$M$112:$M$121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'2010 (3)'!$P$112:$P$121</c:f>
              <c:numCache>
                <c:formatCode>0</c:formatCode>
                <c:ptCount val="10"/>
                <c:pt idx="0">
                  <c:v>8.3825097467597087E-2</c:v>
                </c:pt>
                <c:pt idx="1">
                  <c:v>0.10886265066123514</c:v>
                </c:pt>
                <c:pt idx="2">
                  <c:v>1.2174524947354763</c:v>
                </c:pt>
                <c:pt idx="3">
                  <c:v>-0.27097594968237571</c:v>
                </c:pt>
                <c:pt idx="4">
                  <c:v>-0.33398926317322447</c:v>
                </c:pt>
                <c:pt idx="5">
                  <c:v>3.1882820981630859E-2</c:v>
                </c:pt>
                <c:pt idx="6">
                  <c:v>-9.5933432010228761E-2</c:v>
                </c:pt>
                <c:pt idx="7">
                  <c:v>0.30417659961509486</c:v>
                </c:pt>
                <c:pt idx="8">
                  <c:v>0.24599984032617186</c:v>
                </c:pt>
                <c:pt idx="9">
                  <c:v>-7.0713054536522713E-2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CE-4AB1-B106-D372578430B6}"/>
            </c:ext>
          </c:extLst>
        </c:ser>
        <c:ser>
          <c:idx val="3"/>
          <c:order val="3"/>
          <c:tx>
            <c:strRef>
              <c:f>'2010 (3)'!$Q$110</c:f>
              <c:strCache>
                <c:ptCount val="1"/>
                <c:pt idx="0">
                  <c:v>matériels de transport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'2010 (3)'!$M$112:$M$121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'2010 (3)'!$Q$112:$Q$121</c:f>
              <c:numCache>
                <c:formatCode>0</c:formatCode>
                <c:ptCount val="10"/>
                <c:pt idx="0">
                  <c:v>0.32739886394648127</c:v>
                </c:pt>
                <c:pt idx="1">
                  <c:v>0.26020548103831387</c:v>
                </c:pt>
                <c:pt idx="2">
                  <c:v>1.6706077069014658</c:v>
                </c:pt>
                <c:pt idx="3">
                  <c:v>7.8806635657305571E-2</c:v>
                </c:pt>
                <c:pt idx="4">
                  <c:v>-0.12705190883692438</c:v>
                </c:pt>
                <c:pt idx="5">
                  <c:v>0.11522624390309645</c:v>
                </c:pt>
                <c:pt idx="6">
                  <c:v>0.22289346750758354</c:v>
                </c:pt>
                <c:pt idx="7">
                  <c:v>0.81273886783744842</c:v>
                </c:pt>
                <c:pt idx="8">
                  <c:v>0.4789060832000217</c:v>
                </c:pt>
                <c:pt idx="9">
                  <c:v>0.105038667027125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CE-4AB1-B106-D372578430B6}"/>
            </c:ext>
          </c:extLst>
        </c:ser>
        <c:ser>
          <c:idx val="4"/>
          <c:order val="4"/>
          <c:tx>
            <c:strRef>
              <c:f>'2010 (3)'!$R$110</c:f>
              <c:strCache>
                <c:ptCount val="1"/>
                <c:pt idx="0">
                  <c:v>autres produits industriels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'2010 (3)'!$M$112:$M$121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'2010 (3)'!$R$112:$R$121</c:f>
              <c:numCache>
                <c:formatCode>0</c:formatCode>
                <c:ptCount val="10"/>
                <c:pt idx="0">
                  <c:v>0.52929216201601148</c:v>
                </c:pt>
                <c:pt idx="1">
                  <c:v>0.31469330698408871</c:v>
                </c:pt>
                <c:pt idx="2">
                  <c:v>1.8544070738733387</c:v>
                </c:pt>
                <c:pt idx="3">
                  <c:v>-5.8322362343214564E-2</c:v>
                </c:pt>
                <c:pt idx="4">
                  <c:v>-0.29771153417757418</c:v>
                </c:pt>
                <c:pt idx="5">
                  <c:v>0.14192957338741238</c:v>
                </c:pt>
                <c:pt idx="6">
                  <c:v>4.803480686997233E-2</c:v>
                </c:pt>
                <c:pt idx="7">
                  <c:v>0.51882556873707641</c:v>
                </c:pt>
                <c:pt idx="8">
                  <c:v>0.37882385647113492</c:v>
                </c:pt>
                <c:pt idx="9">
                  <c:v>0.24143659522654545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CE-4AB1-B106-D372578430B6}"/>
            </c:ext>
          </c:extLst>
        </c:ser>
        <c:ser>
          <c:idx val="5"/>
          <c:order val="5"/>
          <c:tx>
            <c:strRef>
              <c:f>'2010 (3)'!$S$110</c:f>
              <c:strCache>
                <c:ptCount val="1"/>
                <c:pt idx="0">
                  <c:v>total industrie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'2010 (3)'!$M$112:$M$121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'2010 (3)'!$S$112:$S$121</c:f>
              <c:numCache>
                <c:formatCode>0</c:formatCode>
                <c:ptCount val="10"/>
                <c:pt idx="0">
                  <c:v>1.3060091564284131</c:v>
                </c:pt>
                <c:pt idx="1">
                  <c:v>0.14108807426893819</c:v>
                </c:pt>
                <c:pt idx="2">
                  <c:v>2.3221475808987333</c:v>
                </c:pt>
                <c:pt idx="3">
                  <c:v>-0.10630203401439146</c:v>
                </c:pt>
                <c:pt idx="4">
                  <c:v>-0.14794839755243544</c:v>
                </c:pt>
                <c:pt idx="5">
                  <c:v>0.15213393118367649</c:v>
                </c:pt>
                <c:pt idx="6">
                  <c:v>0.12313491190401635</c:v>
                </c:pt>
                <c:pt idx="7">
                  <c:v>0.58647818296654264</c:v>
                </c:pt>
                <c:pt idx="8">
                  <c:v>0.43823836727926763</c:v>
                </c:pt>
                <c:pt idx="9">
                  <c:v>0.32088000233769148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CE-4AB1-B106-D372578430B6}"/>
            </c:ext>
          </c:extLst>
        </c:ser>
        <c:ser>
          <c:idx val="6"/>
          <c:order val="6"/>
          <c:tx>
            <c:strRef>
              <c:f>'2010 (3)'!$T$110</c:f>
              <c:strCache>
                <c:ptCount val="1"/>
                <c:pt idx="0">
                  <c:v>total économie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'2010 (3)'!$M$112:$M$121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'2010 (3)'!$T$112:$T$121</c:f>
              <c:numCache>
                <c:formatCode>0</c:formatCode>
                <c:ptCount val="10"/>
                <c:pt idx="0">
                  <c:v>0.97327329753585046</c:v>
                </c:pt>
                <c:pt idx="1">
                  <c:v>0.21168820150584694</c:v>
                </c:pt>
                <c:pt idx="2">
                  <c:v>1.5005621521997063</c:v>
                </c:pt>
                <c:pt idx="3">
                  <c:v>-8.5712355347588698E-2</c:v>
                </c:pt>
                <c:pt idx="4">
                  <c:v>-0.11104173123471199</c:v>
                </c:pt>
                <c:pt idx="5">
                  <c:v>0.1393953460141647</c:v>
                </c:pt>
                <c:pt idx="6">
                  <c:v>-7.2630945784092654E-2</c:v>
                </c:pt>
                <c:pt idx="7">
                  <c:v>0.36944441814265017</c:v>
                </c:pt>
                <c:pt idx="8">
                  <c:v>0.34540146170120239</c:v>
                </c:pt>
                <c:pt idx="9">
                  <c:v>0.23633253836830817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CE-4AB1-B106-D372578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591976"/>
        <c:axId val="1"/>
      </c:barChart>
      <c:catAx>
        <c:axId val="472591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72591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67917521595382"/>
          <c:y val="5.8299073947944589E-3"/>
          <c:w val="0.66310264314626999"/>
          <c:h val="4.25240304090890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06593732369907E-2"/>
          <c:y val="0.20411680903329443"/>
          <c:w val="0.92278035769917621"/>
          <c:h val="0.464837439059015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'2017 (1)'!$N$110</c:f>
              <c:strCache>
                <c:ptCount val="1"/>
                <c:pt idx="0">
                  <c:v>IAA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'2017 (1)'!$M$111:$M$121</c:f>
              <c:strCache>
                <c:ptCount val="11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financières</c:v>
                </c:pt>
                <c:pt idx="8">
                  <c:v>Activités immobilières</c:v>
                </c:pt>
                <c:pt idx="9">
                  <c:v>SRE</c:v>
                </c:pt>
                <c:pt idx="10">
                  <c:v>Total</c:v>
                </c:pt>
              </c:strCache>
            </c:strRef>
          </c:cat>
          <c:val>
            <c:numRef>
              <c:f>'2017 (1)'!$N$111:$N$121</c:f>
              <c:numCache>
                <c:formatCode>0</c:formatCode>
                <c:ptCount val="11"/>
                <c:pt idx="0">
                  <c:v>186.98878206217461</c:v>
                </c:pt>
                <c:pt idx="1">
                  <c:v>114.31022116307192</c:v>
                </c:pt>
                <c:pt idx="2">
                  <c:v>289.6328338736447</c:v>
                </c:pt>
                <c:pt idx="3">
                  <c:v>122.2740140629068</c:v>
                </c:pt>
                <c:pt idx="4">
                  <c:v>47.682751100356924</c:v>
                </c:pt>
                <c:pt idx="5">
                  <c:v>106.9250475795572</c:v>
                </c:pt>
                <c:pt idx="6">
                  <c:v>110.3819503281342</c:v>
                </c:pt>
                <c:pt idx="7">
                  <c:v>147.73749896388122</c:v>
                </c:pt>
                <c:pt idx="8">
                  <c:v>178.87866932670366</c:v>
                </c:pt>
                <c:pt idx="9">
                  <c:v>133.19529990078215</c:v>
                </c:pt>
                <c:pt idx="10">
                  <c:v>120.63282479782941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C-4118-9FF7-64FB094A1B0B}"/>
            </c:ext>
          </c:extLst>
        </c:ser>
        <c:ser>
          <c:idx val="1"/>
          <c:order val="1"/>
          <c:tx>
            <c:strRef>
              <c:f>'2017 (1)'!$O$110</c:f>
              <c:strCache>
                <c:ptCount val="1"/>
                <c:pt idx="0">
                  <c:v>Cokéfaction et raffinage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'2017 (1)'!$M$111:$M$121</c:f>
              <c:strCache>
                <c:ptCount val="11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financières</c:v>
                </c:pt>
                <c:pt idx="8">
                  <c:v>Activités immobilières</c:v>
                </c:pt>
                <c:pt idx="9">
                  <c:v>SRE</c:v>
                </c:pt>
                <c:pt idx="10">
                  <c:v>Total</c:v>
                </c:pt>
              </c:strCache>
            </c:strRef>
          </c:cat>
          <c:val>
            <c:numRef>
              <c:f>'2017 (1)'!$O$111:$O$121</c:f>
              <c:numCache>
                <c:formatCode>0</c:formatCode>
                <c:ptCount val="11"/>
                <c:pt idx="0">
                  <c:v>489.148016721499</c:v>
                </c:pt>
                <c:pt idx="1">
                  <c:v>276.16249572385635</c:v>
                </c:pt>
                <c:pt idx="2">
                  <c:v>658.46094849642157</c:v>
                </c:pt>
                <c:pt idx="3">
                  <c:v>191.32779807989212</c:v>
                </c:pt>
                <c:pt idx="4">
                  <c:v>105.37943282350462</c:v>
                </c:pt>
                <c:pt idx="5">
                  <c:v>292.13136500128695</c:v>
                </c:pt>
                <c:pt idx="6">
                  <c:v>187.82292772272402</c:v>
                </c:pt>
                <c:pt idx="7">
                  <c:v>256.42468349776169</c:v>
                </c:pt>
                <c:pt idx="8">
                  <c:v>314.52491926218033</c:v>
                </c:pt>
                <c:pt idx="9">
                  <c:v>259.99988317717578</c:v>
                </c:pt>
                <c:pt idx="10">
                  <c:v>438.10291191944367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C-4118-9FF7-64FB094A1B0B}"/>
            </c:ext>
          </c:extLst>
        </c:ser>
        <c:ser>
          <c:idx val="2"/>
          <c:order val="2"/>
          <c:tx>
            <c:strRef>
              <c:f>'2017 (1)'!$P$110</c:f>
              <c:strCache>
                <c:ptCount val="1"/>
                <c:pt idx="0">
                  <c:v>biens d'équipements électriques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'2017 (1)'!$M$111:$M$121</c:f>
              <c:strCache>
                <c:ptCount val="11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financières</c:v>
                </c:pt>
                <c:pt idx="8">
                  <c:v>Activités immobilières</c:v>
                </c:pt>
                <c:pt idx="9">
                  <c:v>SRE</c:v>
                </c:pt>
                <c:pt idx="10">
                  <c:v>Total</c:v>
                </c:pt>
              </c:strCache>
            </c:strRef>
          </c:cat>
          <c:val>
            <c:numRef>
              <c:f>'2017 (1)'!$P$111:$P$121</c:f>
              <c:numCache>
                <c:formatCode>0</c:formatCode>
                <c:ptCount val="11"/>
                <c:pt idx="0">
                  <c:v>124.89196454403606</c:v>
                </c:pt>
                <c:pt idx="1">
                  <c:v>123.91083122708669</c:v>
                </c:pt>
                <c:pt idx="2">
                  <c:v>249.59831946042451</c:v>
                </c:pt>
                <c:pt idx="3">
                  <c:v>65.844009259557225</c:v>
                </c:pt>
                <c:pt idx="4">
                  <c:v>32.900752957070182</c:v>
                </c:pt>
                <c:pt idx="5">
                  <c:v>101.57601149206407</c:v>
                </c:pt>
                <c:pt idx="6">
                  <c:v>85.011486948267063</c:v>
                </c:pt>
                <c:pt idx="7">
                  <c:v>80.233014791267081</c:v>
                </c:pt>
                <c:pt idx="8">
                  <c:v>142.94684623184668</c:v>
                </c:pt>
                <c:pt idx="9">
                  <c:v>113.49184412894958</c:v>
                </c:pt>
                <c:pt idx="10">
                  <c:v>86.346651273214732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9C-4118-9FF7-64FB094A1B0B}"/>
            </c:ext>
          </c:extLst>
        </c:ser>
        <c:ser>
          <c:idx val="3"/>
          <c:order val="3"/>
          <c:tx>
            <c:strRef>
              <c:f>'2017 (1)'!$Q$110</c:f>
              <c:strCache>
                <c:ptCount val="1"/>
                <c:pt idx="0">
                  <c:v>matériels de transport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'2017 (1)'!$M$111:$M$121</c:f>
              <c:strCache>
                <c:ptCount val="11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financières</c:v>
                </c:pt>
                <c:pt idx="8">
                  <c:v>Activités immobilières</c:v>
                </c:pt>
                <c:pt idx="9">
                  <c:v>SRE</c:v>
                </c:pt>
                <c:pt idx="10">
                  <c:v>Total</c:v>
                </c:pt>
              </c:strCache>
            </c:strRef>
          </c:cat>
          <c:val>
            <c:numRef>
              <c:f>'2017 (1)'!$Q$111:$Q$121</c:f>
              <c:numCache>
                <c:formatCode>0</c:formatCode>
                <c:ptCount val="11"/>
                <c:pt idx="0">
                  <c:v>138.63977886468081</c:v>
                </c:pt>
                <c:pt idx="1">
                  <c:v>112.10996738025781</c:v>
                </c:pt>
                <c:pt idx="2">
                  <c:v>282.1026937704296</c:v>
                </c:pt>
                <c:pt idx="3">
                  <c:v>81.748728602590319</c:v>
                </c:pt>
                <c:pt idx="4">
                  <c:v>60.553777191035813</c:v>
                </c:pt>
                <c:pt idx="5">
                  <c:v>96.212134195943236</c:v>
                </c:pt>
                <c:pt idx="6">
                  <c:v>86.655832471428937</c:v>
                </c:pt>
                <c:pt idx="7">
                  <c:v>96.949601175839206</c:v>
                </c:pt>
                <c:pt idx="8">
                  <c:v>147.31918426078769</c:v>
                </c:pt>
                <c:pt idx="9">
                  <c:v>102.59516778004394</c:v>
                </c:pt>
                <c:pt idx="10">
                  <c:v>84.008800264639078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9C-4118-9FF7-64FB094A1B0B}"/>
            </c:ext>
          </c:extLst>
        </c:ser>
        <c:ser>
          <c:idx val="4"/>
          <c:order val="4"/>
          <c:tx>
            <c:strRef>
              <c:f>'2017 (1)'!$R$110</c:f>
              <c:strCache>
                <c:ptCount val="1"/>
                <c:pt idx="0">
                  <c:v>autres produits industriels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'2017 (1)'!$M$111:$M$121</c:f>
              <c:strCache>
                <c:ptCount val="11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financières</c:v>
                </c:pt>
                <c:pt idx="8">
                  <c:v>Activités immobilières</c:v>
                </c:pt>
                <c:pt idx="9">
                  <c:v>SRE</c:v>
                </c:pt>
                <c:pt idx="10">
                  <c:v>Total</c:v>
                </c:pt>
              </c:strCache>
            </c:strRef>
          </c:cat>
          <c:val>
            <c:numRef>
              <c:f>'2017 (1)'!$R$111:$R$121</c:f>
              <c:numCache>
                <c:formatCode>0</c:formatCode>
                <c:ptCount val="11"/>
                <c:pt idx="0">
                  <c:v>178.97929209213638</c:v>
                </c:pt>
                <c:pt idx="1">
                  <c:v>153.21035847730931</c:v>
                </c:pt>
                <c:pt idx="2">
                  <c:v>303.46941828529617</c:v>
                </c:pt>
                <c:pt idx="3">
                  <c:v>87.925172596080671</c:v>
                </c:pt>
                <c:pt idx="4">
                  <c:v>34.7546445171565</c:v>
                </c:pt>
                <c:pt idx="5">
                  <c:v>115.73568197540646</c:v>
                </c:pt>
                <c:pt idx="6">
                  <c:v>99.925168183491422</c:v>
                </c:pt>
                <c:pt idx="7">
                  <c:v>108.3511872362333</c:v>
                </c:pt>
                <c:pt idx="8">
                  <c:v>175.26519400840141</c:v>
                </c:pt>
                <c:pt idx="9">
                  <c:v>128.77576116130086</c:v>
                </c:pt>
                <c:pt idx="10">
                  <c:v>125.12110521203613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9C-4118-9FF7-64FB094A1B0B}"/>
            </c:ext>
          </c:extLst>
        </c:ser>
        <c:ser>
          <c:idx val="5"/>
          <c:order val="5"/>
          <c:tx>
            <c:strRef>
              <c:f>'2017 (1)'!$S$110</c:f>
              <c:strCache>
                <c:ptCount val="1"/>
                <c:pt idx="0">
                  <c:v>total industrie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'2017 (1)'!$M$111:$M$121</c:f>
              <c:strCache>
                <c:ptCount val="11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financières</c:v>
                </c:pt>
                <c:pt idx="8">
                  <c:v>Activités immobilières</c:v>
                </c:pt>
                <c:pt idx="9">
                  <c:v>SRE</c:v>
                </c:pt>
                <c:pt idx="10">
                  <c:v>Total</c:v>
                </c:pt>
              </c:strCache>
            </c:strRef>
          </c:cat>
          <c:val>
            <c:numRef>
              <c:f>'2017 (1)'!$S$111:$S$121</c:f>
              <c:numCache>
                <c:formatCode>0</c:formatCode>
                <c:ptCount val="11"/>
                <c:pt idx="0">
                  <c:v>260.49160920503328</c:v>
                </c:pt>
                <c:pt idx="1">
                  <c:v>119.09060183640403</c:v>
                </c:pt>
                <c:pt idx="2">
                  <c:v>379.88864654187432</c:v>
                </c:pt>
                <c:pt idx="3">
                  <c:v>79.137353336799748</c:v>
                </c:pt>
                <c:pt idx="4">
                  <c:v>57.720419539426146</c:v>
                </c:pt>
                <c:pt idx="5">
                  <c:v>114.28204352926905</c:v>
                </c:pt>
                <c:pt idx="6">
                  <c:v>107.70436158613835</c:v>
                </c:pt>
                <c:pt idx="7">
                  <c:v>120.53781509133697</c:v>
                </c:pt>
                <c:pt idx="8">
                  <c:v>176.79367659474508</c:v>
                </c:pt>
                <c:pt idx="9">
                  <c:v>132.38096788069697</c:v>
                </c:pt>
                <c:pt idx="10">
                  <c:v>130.3592934770374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9C-4118-9FF7-64FB094A1B0B}"/>
            </c:ext>
          </c:extLst>
        </c:ser>
        <c:ser>
          <c:idx val="6"/>
          <c:order val="6"/>
          <c:tx>
            <c:strRef>
              <c:f>'2017 (1)'!$T$110</c:f>
              <c:strCache>
                <c:ptCount val="1"/>
                <c:pt idx="0">
                  <c:v>total économie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'2017 (1)'!$M$111:$M$121</c:f>
              <c:strCache>
                <c:ptCount val="11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financières</c:v>
                </c:pt>
                <c:pt idx="8">
                  <c:v>Activités immobilières</c:v>
                </c:pt>
                <c:pt idx="9">
                  <c:v>SRE</c:v>
                </c:pt>
                <c:pt idx="10">
                  <c:v>Total</c:v>
                </c:pt>
              </c:strCache>
            </c:strRef>
          </c:cat>
          <c:val>
            <c:numRef>
              <c:f>'2017 (1)'!$T$111:$T$121</c:f>
              <c:numCache>
                <c:formatCode>0</c:formatCode>
                <c:ptCount val="11"/>
                <c:pt idx="0">
                  <c:v>213.69106714897831</c:v>
                </c:pt>
                <c:pt idx="1">
                  <c:v>120.83939195780387</c:v>
                </c:pt>
                <c:pt idx="2">
                  <c:v>254.65014113333169</c:v>
                </c:pt>
                <c:pt idx="3">
                  <c:v>79.258294393688587</c:v>
                </c:pt>
                <c:pt idx="4">
                  <c:v>58.41195875703233</c:v>
                </c:pt>
                <c:pt idx="5">
                  <c:v>110.27551213295929</c:v>
                </c:pt>
                <c:pt idx="6">
                  <c:v>76.705087226761364</c:v>
                </c:pt>
                <c:pt idx="7">
                  <c:v>108.34315253737132</c:v>
                </c:pt>
                <c:pt idx="8">
                  <c:v>131.5403205552135</c:v>
                </c:pt>
                <c:pt idx="9">
                  <c:v>112.00683316759923</c:v>
                </c:pt>
                <c:pt idx="10">
                  <c:v>105.52358788616118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9C-4118-9FF7-64FB094A1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595584"/>
        <c:axId val="1"/>
      </c:barChart>
      <c:catAx>
        <c:axId val="47259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725955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067626642092392"/>
          <c:y val="1.7218576453674309E-2"/>
          <c:w val="0.84748379494628501"/>
          <c:h val="0.137748611629394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670329670329665E-2"/>
          <c:y val="6.4027401039471563E-2"/>
          <c:w val="0.90109890109890112"/>
          <c:h val="0.8567941528411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'2017 (1)'!$N$110</c:f>
              <c:strCache>
                <c:ptCount val="1"/>
                <c:pt idx="0">
                  <c:v>IAA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'2017 (1)'!$M$111:$M$121</c:f>
              <c:strCache>
                <c:ptCount val="11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financières</c:v>
                </c:pt>
                <c:pt idx="8">
                  <c:v>Activités immobilières</c:v>
                </c:pt>
                <c:pt idx="9">
                  <c:v>SRE</c:v>
                </c:pt>
                <c:pt idx="10">
                  <c:v>Total</c:v>
                </c:pt>
              </c:strCache>
            </c:strRef>
          </c:cat>
          <c:val>
            <c:numRef>
              <c:f>'2017 (1)'!$N$111:$N$121</c:f>
              <c:numCache>
                <c:formatCode>0</c:formatCode>
                <c:ptCount val="11"/>
                <c:pt idx="0">
                  <c:v>186.98878206217461</c:v>
                </c:pt>
                <c:pt idx="1">
                  <c:v>114.31022116307192</c:v>
                </c:pt>
                <c:pt idx="2">
                  <c:v>289.6328338736447</c:v>
                </c:pt>
                <c:pt idx="3">
                  <c:v>122.2740140629068</c:v>
                </c:pt>
                <c:pt idx="4">
                  <c:v>47.682751100356924</c:v>
                </c:pt>
                <c:pt idx="5">
                  <c:v>106.9250475795572</c:v>
                </c:pt>
                <c:pt idx="6">
                  <c:v>110.3819503281342</c:v>
                </c:pt>
                <c:pt idx="7">
                  <c:v>147.73749896388122</c:v>
                </c:pt>
                <c:pt idx="8">
                  <c:v>178.87866932670366</c:v>
                </c:pt>
                <c:pt idx="9">
                  <c:v>133.19529990078215</c:v>
                </c:pt>
                <c:pt idx="10">
                  <c:v>120.63282479782941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BE-4B89-9501-AC4CB050E7B5}"/>
            </c:ext>
          </c:extLst>
        </c:ser>
        <c:ser>
          <c:idx val="1"/>
          <c:order val="1"/>
          <c:tx>
            <c:strRef>
              <c:f>'2017 (1)'!$O$110</c:f>
              <c:strCache>
                <c:ptCount val="1"/>
                <c:pt idx="0">
                  <c:v>Cokéfaction et raffinage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'2017 (1)'!$M$111:$M$121</c:f>
              <c:strCache>
                <c:ptCount val="11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financières</c:v>
                </c:pt>
                <c:pt idx="8">
                  <c:v>Activités immobilières</c:v>
                </c:pt>
                <c:pt idx="9">
                  <c:v>SRE</c:v>
                </c:pt>
                <c:pt idx="10">
                  <c:v>Total</c:v>
                </c:pt>
              </c:strCache>
            </c:strRef>
          </c:cat>
          <c:val>
            <c:numRef>
              <c:f>'2017 (1)'!$O$111:$O$121</c:f>
              <c:numCache>
                <c:formatCode>0</c:formatCode>
                <c:ptCount val="11"/>
                <c:pt idx="0">
                  <c:v>489.148016721499</c:v>
                </c:pt>
                <c:pt idx="1">
                  <c:v>276.16249572385635</c:v>
                </c:pt>
                <c:pt idx="2">
                  <c:v>658.46094849642157</c:v>
                </c:pt>
                <c:pt idx="3">
                  <c:v>191.32779807989212</c:v>
                </c:pt>
                <c:pt idx="4">
                  <c:v>105.37943282350462</c:v>
                </c:pt>
                <c:pt idx="5">
                  <c:v>292.13136500128695</c:v>
                </c:pt>
                <c:pt idx="6">
                  <c:v>187.82292772272402</c:v>
                </c:pt>
                <c:pt idx="7">
                  <c:v>256.42468349776169</c:v>
                </c:pt>
                <c:pt idx="8">
                  <c:v>314.52491926218033</c:v>
                </c:pt>
                <c:pt idx="9">
                  <c:v>259.99988317717578</c:v>
                </c:pt>
                <c:pt idx="10">
                  <c:v>438.10291191944367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BE-4B89-9501-AC4CB050E7B5}"/>
            </c:ext>
          </c:extLst>
        </c:ser>
        <c:ser>
          <c:idx val="2"/>
          <c:order val="2"/>
          <c:tx>
            <c:strRef>
              <c:f>'2017 (1)'!$P$110</c:f>
              <c:strCache>
                <c:ptCount val="1"/>
                <c:pt idx="0">
                  <c:v>biens d'équipements électriques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'2017 (1)'!$M$111:$M$121</c:f>
              <c:strCache>
                <c:ptCount val="11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financières</c:v>
                </c:pt>
                <c:pt idx="8">
                  <c:v>Activités immobilières</c:v>
                </c:pt>
                <c:pt idx="9">
                  <c:v>SRE</c:v>
                </c:pt>
                <c:pt idx="10">
                  <c:v>Total</c:v>
                </c:pt>
              </c:strCache>
            </c:strRef>
          </c:cat>
          <c:val>
            <c:numRef>
              <c:f>'2017 (1)'!$P$111:$P$121</c:f>
              <c:numCache>
                <c:formatCode>0</c:formatCode>
                <c:ptCount val="11"/>
                <c:pt idx="0">
                  <c:v>124.89196454403606</c:v>
                </c:pt>
                <c:pt idx="1">
                  <c:v>123.91083122708669</c:v>
                </c:pt>
                <c:pt idx="2">
                  <c:v>249.59831946042451</c:v>
                </c:pt>
                <c:pt idx="3">
                  <c:v>65.844009259557225</c:v>
                </c:pt>
                <c:pt idx="4">
                  <c:v>32.900752957070182</c:v>
                </c:pt>
                <c:pt idx="5">
                  <c:v>101.57601149206407</c:v>
                </c:pt>
                <c:pt idx="6">
                  <c:v>85.011486948267063</c:v>
                </c:pt>
                <c:pt idx="7">
                  <c:v>80.233014791267081</c:v>
                </c:pt>
                <c:pt idx="8">
                  <c:v>142.94684623184668</c:v>
                </c:pt>
                <c:pt idx="9">
                  <c:v>113.49184412894958</c:v>
                </c:pt>
                <c:pt idx="10">
                  <c:v>86.346651273214732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BE-4B89-9501-AC4CB050E7B5}"/>
            </c:ext>
          </c:extLst>
        </c:ser>
        <c:ser>
          <c:idx val="3"/>
          <c:order val="3"/>
          <c:tx>
            <c:strRef>
              <c:f>'2017 (1)'!$Q$110</c:f>
              <c:strCache>
                <c:ptCount val="1"/>
                <c:pt idx="0">
                  <c:v>matériels de transport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'2017 (1)'!$M$111:$M$121</c:f>
              <c:strCache>
                <c:ptCount val="11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financières</c:v>
                </c:pt>
                <c:pt idx="8">
                  <c:v>Activités immobilières</c:v>
                </c:pt>
                <c:pt idx="9">
                  <c:v>SRE</c:v>
                </c:pt>
                <c:pt idx="10">
                  <c:v>Total</c:v>
                </c:pt>
              </c:strCache>
            </c:strRef>
          </c:cat>
          <c:val>
            <c:numRef>
              <c:f>'2017 (1)'!$Q$111:$Q$121</c:f>
              <c:numCache>
                <c:formatCode>0</c:formatCode>
                <c:ptCount val="11"/>
                <c:pt idx="0">
                  <c:v>138.63977886468081</c:v>
                </c:pt>
                <c:pt idx="1">
                  <c:v>112.10996738025781</c:v>
                </c:pt>
                <c:pt idx="2">
                  <c:v>282.1026937704296</c:v>
                </c:pt>
                <c:pt idx="3">
                  <c:v>81.748728602590319</c:v>
                </c:pt>
                <c:pt idx="4">
                  <c:v>60.553777191035813</c:v>
                </c:pt>
                <c:pt idx="5">
                  <c:v>96.212134195943236</c:v>
                </c:pt>
                <c:pt idx="6">
                  <c:v>86.655832471428937</c:v>
                </c:pt>
                <c:pt idx="7">
                  <c:v>96.949601175839206</c:v>
                </c:pt>
                <c:pt idx="8">
                  <c:v>147.31918426078769</c:v>
                </c:pt>
                <c:pt idx="9">
                  <c:v>102.59516778004394</c:v>
                </c:pt>
                <c:pt idx="10">
                  <c:v>84.008800264639078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BE-4B89-9501-AC4CB050E7B5}"/>
            </c:ext>
          </c:extLst>
        </c:ser>
        <c:ser>
          <c:idx val="4"/>
          <c:order val="4"/>
          <c:tx>
            <c:strRef>
              <c:f>'2017 (1)'!$R$110</c:f>
              <c:strCache>
                <c:ptCount val="1"/>
                <c:pt idx="0">
                  <c:v>autres produits industriels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'2017 (1)'!$M$111:$M$121</c:f>
              <c:strCache>
                <c:ptCount val="11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financières</c:v>
                </c:pt>
                <c:pt idx="8">
                  <c:v>Activités immobilières</c:v>
                </c:pt>
                <c:pt idx="9">
                  <c:v>SRE</c:v>
                </c:pt>
                <c:pt idx="10">
                  <c:v>Total</c:v>
                </c:pt>
              </c:strCache>
            </c:strRef>
          </c:cat>
          <c:val>
            <c:numRef>
              <c:f>'2017 (1)'!$R$111:$R$121</c:f>
              <c:numCache>
                <c:formatCode>0</c:formatCode>
                <c:ptCount val="11"/>
                <c:pt idx="0">
                  <c:v>178.97929209213638</c:v>
                </c:pt>
                <c:pt idx="1">
                  <c:v>153.21035847730931</c:v>
                </c:pt>
                <c:pt idx="2">
                  <c:v>303.46941828529617</c:v>
                </c:pt>
                <c:pt idx="3">
                  <c:v>87.925172596080671</c:v>
                </c:pt>
                <c:pt idx="4">
                  <c:v>34.7546445171565</c:v>
                </c:pt>
                <c:pt idx="5">
                  <c:v>115.73568197540646</c:v>
                </c:pt>
                <c:pt idx="6">
                  <c:v>99.925168183491422</c:v>
                </c:pt>
                <c:pt idx="7">
                  <c:v>108.3511872362333</c:v>
                </c:pt>
                <c:pt idx="8">
                  <c:v>175.26519400840141</c:v>
                </c:pt>
                <c:pt idx="9">
                  <c:v>128.77576116130086</c:v>
                </c:pt>
                <c:pt idx="10">
                  <c:v>125.12110521203613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BE-4B89-9501-AC4CB050E7B5}"/>
            </c:ext>
          </c:extLst>
        </c:ser>
        <c:ser>
          <c:idx val="5"/>
          <c:order val="5"/>
          <c:tx>
            <c:strRef>
              <c:f>'2017 (1)'!$S$110</c:f>
              <c:strCache>
                <c:ptCount val="1"/>
                <c:pt idx="0">
                  <c:v>total industrie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'2017 (1)'!$M$111:$M$121</c:f>
              <c:strCache>
                <c:ptCount val="11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financières</c:v>
                </c:pt>
                <c:pt idx="8">
                  <c:v>Activités immobilières</c:v>
                </c:pt>
                <c:pt idx="9">
                  <c:v>SRE</c:v>
                </c:pt>
                <c:pt idx="10">
                  <c:v>Total</c:v>
                </c:pt>
              </c:strCache>
            </c:strRef>
          </c:cat>
          <c:val>
            <c:numRef>
              <c:f>'2017 (1)'!$S$111:$S$121</c:f>
              <c:numCache>
                <c:formatCode>0</c:formatCode>
                <c:ptCount val="11"/>
                <c:pt idx="0">
                  <c:v>260.49160920503328</c:v>
                </c:pt>
                <c:pt idx="1">
                  <c:v>119.09060183640403</c:v>
                </c:pt>
                <c:pt idx="2">
                  <c:v>379.88864654187432</c:v>
                </c:pt>
                <c:pt idx="3">
                  <c:v>79.137353336799748</c:v>
                </c:pt>
                <c:pt idx="4">
                  <c:v>57.720419539426146</c:v>
                </c:pt>
                <c:pt idx="5">
                  <c:v>114.28204352926905</c:v>
                </c:pt>
                <c:pt idx="6">
                  <c:v>107.70436158613835</c:v>
                </c:pt>
                <c:pt idx="7">
                  <c:v>120.53781509133697</c:v>
                </c:pt>
                <c:pt idx="8">
                  <c:v>176.79367659474508</c:v>
                </c:pt>
                <c:pt idx="9">
                  <c:v>132.38096788069697</c:v>
                </c:pt>
                <c:pt idx="10">
                  <c:v>130.3592934770374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BE-4B89-9501-AC4CB050E7B5}"/>
            </c:ext>
          </c:extLst>
        </c:ser>
        <c:ser>
          <c:idx val="6"/>
          <c:order val="6"/>
          <c:tx>
            <c:strRef>
              <c:f>'2017 (1)'!$T$110</c:f>
              <c:strCache>
                <c:ptCount val="1"/>
                <c:pt idx="0">
                  <c:v>total économie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'2017 (1)'!$M$111:$M$121</c:f>
              <c:strCache>
                <c:ptCount val="11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financières</c:v>
                </c:pt>
                <c:pt idx="8">
                  <c:v>Activités immobilières</c:v>
                </c:pt>
                <c:pt idx="9">
                  <c:v>SRE</c:v>
                </c:pt>
                <c:pt idx="10">
                  <c:v>Total</c:v>
                </c:pt>
              </c:strCache>
            </c:strRef>
          </c:cat>
          <c:val>
            <c:numRef>
              <c:f>'2017 (1)'!$T$111:$T$121</c:f>
              <c:numCache>
                <c:formatCode>0</c:formatCode>
                <c:ptCount val="11"/>
                <c:pt idx="0">
                  <c:v>213.69106714897831</c:v>
                </c:pt>
                <c:pt idx="1">
                  <c:v>120.83939195780387</c:v>
                </c:pt>
                <c:pt idx="2">
                  <c:v>254.65014113333169</c:v>
                </c:pt>
                <c:pt idx="3">
                  <c:v>79.258294393688587</c:v>
                </c:pt>
                <c:pt idx="4">
                  <c:v>58.41195875703233</c:v>
                </c:pt>
                <c:pt idx="5">
                  <c:v>110.27551213295929</c:v>
                </c:pt>
                <c:pt idx="6">
                  <c:v>76.705087226761364</c:v>
                </c:pt>
                <c:pt idx="7">
                  <c:v>108.34315253737132</c:v>
                </c:pt>
                <c:pt idx="8">
                  <c:v>131.5403205552135</c:v>
                </c:pt>
                <c:pt idx="9">
                  <c:v>112.00683316759923</c:v>
                </c:pt>
                <c:pt idx="10">
                  <c:v>105.52358788616118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BE-4B89-9501-AC4CB050E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589680"/>
        <c:axId val="1"/>
      </c:barChart>
      <c:catAx>
        <c:axId val="47258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72589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572223176736678"/>
          <c:y val="3.8986358486609715E-3"/>
          <c:w val="0.66310264314626999"/>
          <c:h val="4.8343084523396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06593732369907E-2"/>
          <c:y val="0.20411680903329443"/>
          <c:w val="0.9227803576991771"/>
          <c:h val="0.464837439059015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'2017 (2)'!$N$110</c:f>
              <c:strCache>
                <c:ptCount val="1"/>
                <c:pt idx="0">
                  <c:v>IAA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'2017 (2)'!$M$112:$M$121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'2017 (2)'!$N$112:$N$121</c:f>
              <c:numCache>
                <c:formatCode>0</c:formatCode>
                <c:ptCount val="10"/>
                <c:pt idx="0">
                  <c:v>0.19844731585221836</c:v>
                </c:pt>
                <c:pt idx="1">
                  <c:v>0.12890921893522958</c:v>
                </c:pt>
                <c:pt idx="2">
                  <c:v>1.5712229898336431E-2</c:v>
                </c:pt>
                <c:pt idx="3">
                  <c:v>3.571328323960557E-2</c:v>
                </c:pt>
                <c:pt idx="4">
                  <c:v>-0.25622317914269954</c:v>
                </c:pt>
                <c:pt idx="5">
                  <c:v>4.3258689550481365E-2</c:v>
                </c:pt>
                <c:pt idx="6">
                  <c:v>-3.1280700027604101E-2</c:v>
                </c:pt>
                <c:pt idx="7">
                  <c:v>3.628586341642745E-2</c:v>
                </c:pt>
                <c:pt idx="8">
                  <c:v>4.4029681446878896E-2</c:v>
                </c:pt>
                <c:pt idx="9">
                  <c:v>0.10828708567991058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97-4724-8E7F-8FD6CD7EEA9A}"/>
            </c:ext>
          </c:extLst>
        </c:ser>
        <c:ser>
          <c:idx val="1"/>
          <c:order val="1"/>
          <c:tx>
            <c:strRef>
              <c:f>'2017 (2)'!$O$110</c:f>
              <c:strCache>
                <c:ptCount val="1"/>
                <c:pt idx="0">
                  <c:v>Cokéfaction et raffinage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'2017 (2)'!$M$112:$M$121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'2017 (2)'!$O$112:$O$121</c:f>
              <c:numCache>
                <c:formatCode>0</c:formatCode>
                <c:ptCount val="10"/>
                <c:pt idx="0">
                  <c:v>-9.7134090111771917E-2</c:v>
                </c:pt>
                <c:pt idx="1">
                  <c:v>-0.18737404280880482</c:v>
                </c:pt>
                <c:pt idx="2">
                  <c:v>-0.34797366793144247</c:v>
                </c:pt>
                <c:pt idx="3">
                  <c:v>-0.31888528792004395</c:v>
                </c:pt>
                <c:pt idx="4">
                  <c:v>-0.47283085294210658</c:v>
                </c:pt>
                <c:pt idx="5">
                  <c:v>-0.29643058341012901</c:v>
                </c:pt>
                <c:pt idx="6">
                  <c:v>-0.36025438043957014</c:v>
                </c:pt>
                <c:pt idx="7">
                  <c:v>-0.27320689040309676</c:v>
                </c:pt>
                <c:pt idx="8">
                  <c:v>-0.26412940325828599</c:v>
                </c:pt>
                <c:pt idx="9">
                  <c:v>-0.16247997601875511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97-4724-8E7F-8FD6CD7EEA9A}"/>
            </c:ext>
          </c:extLst>
        </c:ser>
        <c:ser>
          <c:idx val="2"/>
          <c:order val="2"/>
          <c:tx>
            <c:strRef>
              <c:f>'2017 (2)'!$P$110</c:f>
              <c:strCache>
                <c:ptCount val="1"/>
                <c:pt idx="0">
                  <c:v>biens d'équipements électriques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'2017 (2)'!$M$112:$M$121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'2017 (2)'!$P$112:$P$121</c:f>
              <c:numCache>
                <c:formatCode>0</c:formatCode>
                <c:ptCount val="10"/>
                <c:pt idx="0">
                  <c:v>0.21668996613270294</c:v>
                </c:pt>
                <c:pt idx="1">
                  <c:v>0.20609631029054198</c:v>
                </c:pt>
                <c:pt idx="2">
                  <c:v>1.4120719824906586E-2</c:v>
                </c:pt>
                <c:pt idx="3">
                  <c:v>-7.1601899054415274E-2</c:v>
                </c:pt>
                <c:pt idx="4">
                  <c:v>-0.20821535590638773</c:v>
                </c:pt>
                <c:pt idx="5">
                  <c:v>2.8192916766108168E-2</c:v>
                </c:pt>
                <c:pt idx="6">
                  <c:v>-2.1399566594124907E-2</c:v>
                </c:pt>
                <c:pt idx="7">
                  <c:v>4.7726924983326174E-2</c:v>
                </c:pt>
                <c:pt idx="8">
                  <c:v>5.9696253866692361E-2</c:v>
                </c:pt>
                <c:pt idx="9">
                  <c:v>-5.6691297717857483E-3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97-4724-8E7F-8FD6CD7EEA9A}"/>
            </c:ext>
          </c:extLst>
        </c:ser>
        <c:ser>
          <c:idx val="3"/>
          <c:order val="3"/>
          <c:tx>
            <c:strRef>
              <c:f>'2017 (2)'!$Q$110</c:f>
              <c:strCache>
                <c:ptCount val="1"/>
                <c:pt idx="0">
                  <c:v>matériels de transport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'2017 (2)'!$M$112:$M$121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'2017 (2)'!$Q$112:$Q$121</c:f>
              <c:numCache>
                <c:formatCode>0</c:formatCode>
                <c:ptCount val="10"/>
                <c:pt idx="0">
                  <c:v>0.2068232696661346</c:v>
                </c:pt>
                <c:pt idx="1">
                  <c:v>9.2510353279978974E-2</c:v>
                </c:pt>
                <c:pt idx="2">
                  <c:v>-2.0887788650497895E-3</c:v>
                </c:pt>
                <c:pt idx="3">
                  <c:v>-1.1694174033835764E-2</c:v>
                </c:pt>
                <c:pt idx="4">
                  <c:v>0.18032371147103277</c:v>
                </c:pt>
                <c:pt idx="5">
                  <c:v>4.3470708108557972E-2</c:v>
                </c:pt>
                <c:pt idx="6">
                  <c:v>-5.4711115278551291E-2</c:v>
                </c:pt>
                <c:pt idx="7">
                  <c:v>2.7668695749986226E-2</c:v>
                </c:pt>
                <c:pt idx="8">
                  <c:v>2.5045644104926199E-2</c:v>
                </c:pt>
                <c:pt idx="9">
                  <c:v>8.0532498810345313E-2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97-4724-8E7F-8FD6CD7EEA9A}"/>
            </c:ext>
          </c:extLst>
        </c:ser>
        <c:ser>
          <c:idx val="4"/>
          <c:order val="4"/>
          <c:tx>
            <c:strRef>
              <c:f>'2017 (2)'!$R$110</c:f>
              <c:strCache>
                <c:ptCount val="1"/>
                <c:pt idx="0">
                  <c:v>autres produits industriels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'2017 (2)'!$M$112:$M$121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'2017 (2)'!$R$112:$R$121</c:f>
              <c:numCache>
                <c:formatCode>0</c:formatCode>
                <c:ptCount val="10"/>
                <c:pt idx="0">
                  <c:v>7.3074991078432849E-2</c:v>
                </c:pt>
                <c:pt idx="1">
                  <c:v>0.13001487316824664</c:v>
                </c:pt>
                <c:pt idx="2">
                  <c:v>-0.12722671713095082</c:v>
                </c:pt>
                <c:pt idx="3">
                  <c:v>-3.3366933961289647E-3</c:v>
                </c:pt>
                <c:pt idx="4">
                  <c:v>-0.26392793805420878</c:v>
                </c:pt>
                <c:pt idx="5">
                  <c:v>2.1323503559575557E-2</c:v>
                </c:pt>
                <c:pt idx="6">
                  <c:v>-4.947315388749516E-2</c:v>
                </c:pt>
                <c:pt idx="7">
                  <c:v>1.1873937146048376E-2</c:v>
                </c:pt>
                <c:pt idx="8">
                  <c:v>3.8693162611472334E-2</c:v>
                </c:pt>
                <c:pt idx="9">
                  <c:v>2.1844063757607016E-2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97-4724-8E7F-8FD6CD7EEA9A}"/>
            </c:ext>
          </c:extLst>
        </c:ser>
        <c:ser>
          <c:idx val="5"/>
          <c:order val="5"/>
          <c:tx>
            <c:strRef>
              <c:f>'2017 (2)'!$S$110</c:f>
              <c:strCache>
                <c:ptCount val="1"/>
                <c:pt idx="0">
                  <c:v>total industrie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'2017 (2)'!$M$112:$M$121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'2017 (2)'!$S$112:$S$121</c:f>
              <c:numCache>
                <c:formatCode>0</c:formatCode>
                <c:ptCount val="10"/>
                <c:pt idx="0">
                  <c:v>1.9834851188294211E-2</c:v>
                </c:pt>
                <c:pt idx="1">
                  <c:v>0.12974784460641017</c:v>
                </c:pt>
                <c:pt idx="2">
                  <c:v>-0.1318296799710498</c:v>
                </c:pt>
                <c:pt idx="3">
                  <c:v>-2.4882416849222579E-2</c:v>
                </c:pt>
                <c:pt idx="4">
                  <c:v>0.14117503828034245</c:v>
                </c:pt>
                <c:pt idx="5">
                  <c:v>2.0812947875310073E-2</c:v>
                </c:pt>
                <c:pt idx="6">
                  <c:v>-3.5643857501166706E-2</c:v>
                </c:pt>
                <c:pt idx="7">
                  <c:v>2.0162819379780501E-2</c:v>
                </c:pt>
                <c:pt idx="8">
                  <c:v>4.0265227702571023E-2</c:v>
                </c:pt>
                <c:pt idx="9">
                  <c:v>3.9788131185161148E-2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97-4724-8E7F-8FD6CD7EEA9A}"/>
            </c:ext>
          </c:extLst>
        </c:ser>
        <c:ser>
          <c:idx val="6"/>
          <c:order val="6"/>
          <c:tx>
            <c:strRef>
              <c:f>'2017 (2)'!$T$110</c:f>
              <c:strCache>
                <c:ptCount val="1"/>
                <c:pt idx="0">
                  <c:v>total économie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'2017 (2)'!$M$112:$M$121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'2017 (2)'!$T$112:$T$121</c:f>
              <c:numCache>
                <c:formatCode>0</c:formatCode>
                <c:ptCount val="10"/>
                <c:pt idx="0">
                  <c:v>4.0284801261853007E-2</c:v>
                </c:pt>
                <c:pt idx="1">
                  <c:v>0.15701153332638085</c:v>
                </c:pt>
                <c:pt idx="2">
                  <c:v>-7.2175972419346687E-2</c:v>
                </c:pt>
                <c:pt idx="3">
                  <c:v>-4.6894713873844154E-2</c:v>
                </c:pt>
                <c:pt idx="4">
                  <c:v>5.5105307299277088E-2</c:v>
                </c:pt>
                <c:pt idx="5">
                  <c:v>2.2654701382191434E-2</c:v>
                </c:pt>
                <c:pt idx="6">
                  <c:v>-8.9605619969046021E-2</c:v>
                </c:pt>
                <c:pt idx="7">
                  <c:v>3.6513165180939777E-2</c:v>
                </c:pt>
                <c:pt idx="8">
                  <c:v>4.9371409537474591E-2</c:v>
                </c:pt>
                <c:pt idx="9">
                  <c:v>3.2410577230325685E-2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97-4724-8E7F-8FD6CD7EE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607064"/>
        <c:axId val="1"/>
      </c:barChart>
      <c:catAx>
        <c:axId val="472607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726070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9924950999872267E-2"/>
          <c:y val="1.7218576453674309E-2"/>
          <c:w val="0.84748379494628501"/>
          <c:h val="0.137748611629394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2" footer="0.4921259845000002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670329670329665E-2"/>
          <c:y val="6.4027401039471618E-2"/>
          <c:w val="0.90109890109890112"/>
          <c:h val="0.856794152841173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'2017 (2)'!$N$110</c:f>
              <c:strCache>
                <c:ptCount val="1"/>
                <c:pt idx="0">
                  <c:v>IAA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'2017 (2)'!$M$112:$M$121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'2017 (2)'!$N$112:$N$121</c:f>
              <c:numCache>
                <c:formatCode>0</c:formatCode>
                <c:ptCount val="10"/>
                <c:pt idx="0">
                  <c:v>0.19844731585221836</c:v>
                </c:pt>
                <c:pt idx="1">
                  <c:v>0.12890921893522958</c:v>
                </c:pt>
                <c:pt idx="2">
                  <c:v>1.5712229898336431E-2</c:v>
                </c:pt>
                <c:pt idx="3">
                  <c:v>3.571328323960557E-2</c:v>
                </c:pt>
                <c:pt idx="4">
                  <c:v>-0.25622317914269954</c:v>
                </c:pt>
                <c:pt idx="5">
                  <c:v>4.3258689550481365E-2</c:v>
                </c:pt>
                <c:pt idx="6">
                  <c:v>-3.1280700027604101E-2</c:v>
                </c:pt>
                <c:pt idx="7">
                  <c:v>3.628586341642745E-2</c:v>
                </c:pt>
                <c:pt idx="8">
                  <c:v>4.4029681446878896E-2</c:v>
                </c:pt>
                <c:pt idx="9">
                  <c:v>0.10828708567991058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FE-4A62-B21D-F4CA2915CF20}"/>
            </c:ext>
          </c:extLst>
        </c:ser>
        <c:ser>
          <c:idx val="1"/>
          <c:order val="1"/>
          <c:tx>
            <c:strRef>
              <c:f>'2017 (2)'!$O$110</c:f>
              <c:strCache>
                <c:ptCount val="1"/>
                <c:pt idx="0">
                  <c:v>Cokéfaction et raffinage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'2017 (2)'!$M$112:$M$121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'2017 (2)'!$O$112:$O$121</c:f>
              <c:numCache>
                <c:formatCode>0</c:formatCode>
                <c:ptCount val="10"/>
                <c:pt idx="0">
                  <c:v>-9.7134090111771917E-2</c:v>
                </c:pt>
                <c:pt idx="1">
                  <c:v>-0.18737404280880482</c:v>
                </c:pt>
                <c:pt idx="2">
                  <c:v>-0.34797366793144247</c:v>
                </c:pt>
                <c:pt idx="3">
                  <c:v>-0.31888528792004395</c:v>
                </c:pt>
                <c:pt idx="4">
                  <c:v>-0.47283085294210658</c:v>
                </c:pt>
                <c:pt idx="5">
                  <c:v>-0.29643058341012901</c:v>
                </c:pt>
                <c:pt idx="6">
                  <c:v>-0.36025438043957014</c:v>
                </c:pt>
                <c:pt idx="7">
                  <c:v>-0.27320689040309676</c:v>
                </c:pt>
                <c:pt idx="8">
                  <c:v>-0.26412940325828599</c:v>
                </c:pt>
                <c:pt idx="9">
                  <c:v>-0.16247997601875511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FE-4A62-B21D-F4CA2915CF20}"/>
            </c:ext>
          </c:extLst>
        </c:ser>
        <c:ser>
          <c:idx val="2"/>
          <c:order val="2"/>
          <c:tx>
            <c:strRef>
              <c:f>'2017 (2)'!$P$110</c:f>
              <c:strCache>
                <c:ptCount val="1"/>
                <c:pt idx="0">
                  <c:v>biens d'équipements électriques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'2017 (2)'!$M$112:$M$121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'2017 (2)'!$P$112:$P$121</c:f>
              <c:numCache>
                <c:formatCode>0</c:formatCode>
                <c:ptCount val="10"/>
                <c:pt idx="0">
                  <c:v>0.21668996613270294</c:v>
                </c:pt>
                <c:pt idx="1">
                  <c:v>0.20609631029054198</c:v>
                </c:pt>
                <c:pt idx="2">
                  <c:v>1.4120719824906586E-2</c:v>
                </c:pt>
                <c:pt idx="3">
                  <c:v>-7.1601899054415274E-2</c:v>
                </c:pt>
                <c:pt idx="4">
                  <c:v>-0.20821535590638773</c:v>
                </c:pt>
                <c:pt idx="5">
                  <c:v>2.8192916766108168E-2</c:v>
                </c:pt>
                <c:pt idx="6">
                  <c:v>-2.1399566594124907E-2</c:v>
                </c:pt>
                <c:pt idx="7">
                  <c:v>4.7726924983326174E-2</c:v>
                </c:pt>
                <c:pt idx="8">
                  <c:v>5.9696253866692361E-2</c:v>
                </c:pt>
                <c:pt idx="9">
                  <c:v>-5.6691297717857483E-3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FE-4A62-B21D-F4CA2915CF20}"/>
            </c:ext>
          </c:extLst>
        </c:ser>
        <c:ser>
          <c:idx val="3"/>
          <c:order val="3"/>
          <c:tx>
            <c:strRef>
              <c:f>'2017 (2)'!$Q$110</c:f>
              <c:strCache>
                <c:ptCount val="1"/>
                <c:pt idx="0">
                  <c:v>matériels de transport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'2017 (2)'!$M$112:$M$121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'2017 (2)'!$Q$112:$Q$121</c:f>
              <c:numCache>
                <c:formatCode>0</c:formatCode>
                <c:ptCount val="10"/>
                <c:pt idx="0">
                  <c:v>0.2068232696661346</c:v>
                </c:pt>
                <c:pt idx="1">
                  <c:v>9.2510353279978974E-2</c:v>
                </c:pt>
                <c:pt idx="2">
                  <c:v>-2.0887788650497895E-3</c:v>
                </c:pt>
                <c:pt idx="3">
                  <c:v>-1.1694174033835764E-2</c:v>
                </c:pt>
                <c:pt idx="4">
                  <c:v>0.18032371147103277</c:v>
                </c:pt>
                <c:pt idx="5">
                  <c:v>4.3470708108557972E-2</c:v>
                </c:pt>
                <c:pt idx="6">
                  <c:v>-5.4711115278551291E-2</c:v>
                </c:pt>
                <c:pt idx="7">
                  <c:v>2.7668695749986226E-2</c:v>
                </c:pt>
                <c:pt idx="8">
                  <c:v>2.5045644104926199E-2</c:v>
                </c:pt>
                <c:pt idx="9">
                  <c:v>8.0532498810345313E-2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FE-4A62-B21D-F4CA2915CF20}"/>
            </c:ext>
          </c:extLst>
        </c:ser>
        <c:ser>
          <c:idx val="4"/>
          <c:order val="4"/>
          <c:tx>
            <c:strRef>
              <c:f>'2017 (2)'!$R$110</c:f>
              <c:strCache>
                <c:ptCount val="1"/>
                <c:pt idx="0">
                  <c:v>autres produits industriels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'2017 (2)'!$M$112:$M$121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'2017 (2)'!$R$112:$R$121</c:f>
              <c:numCache>
                <c:formatCode>0</c:formatCode>
                <c:ptCount val="10"/>
                <c:pt idx="0">
                  <c:v>7.3074991078432849E-2</c:v>
                </c:pt>
                <c:pt idx="1">
                  <c:v>0.13001487316824664</c:v>
                </c:pt>
                <c:pt idx="2">
                  <c:v>-0.12722671713095082</c:v>
                </c:pt>
                <c:pt idx="3">
                  <c:v>-3.3366933961289647E-3</c:v>
                </c:pt>
                <c:pt idx="4">
                  <c:v>-0.26392793805420878</c:v>
                </c:pt>
                <c:pt idx="5">
                  <c:v>2.1323503559575557E-2</c:v>
                </c:pt>
                <c:pt idx="6">
                  <c:v>-4.947315388749516E-2</c:v>
                </c:pt>
                <c:pt idx="7">
                  <c:v>1.1873937146048376E-2</c:v>
                </c:pt>
                <c:pt idx="8">
                  <c:v>3.8693162611472334E-2</c:v>
                </c:pt>
                <c:pt idx="9">
                  <c:v>2.1844063757607016E-2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FE-4A62-B21D-F4CA2915CF20}"/>
            </c:ext>
          </c:extLst>
        </c:ser>
        <c:ser>
          <c:idx val="5"/>
          <c:order val="5"/>
          <c:tx>
            <c:strRef>
              <c:f>'2017 (2)'!$S$110</c:f>
              <c:strCache>
                <c:ptCount val="1"/>
                <c:pt idx="0">
                  <c:v>total industrie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'2017 (2)'!$M$112:$M$121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'2017 (2)'!$S$112:$S$121</c:f>
              <c:numCache>
                <c:formatCode>0</c:formatCode>
                <c:ptCount val="10"/>
                <c:pt idx="0">
                  <c:v>1.9834851188294211E-2</c:v>
                </c:pt>
                <c:pt idx="1">
                  <c:v>0.12974784460641017</c:v>
                </c:pt>
                <c:pt idx="2">
                  <c:v>-0.1318296799710498</c:v>
                </c:pt>
                <c:pt idx="3">
                  <c:v>-2.4882416849222579E-2</c:v>
                </c:pt>
                <c:pt idx="4">
                  <c:v>0.14117503828034245</c:v>
                </c:pt>
                <c:pt idx="5">
                  <c:v>2.0812947875310073E-2</c:v>
                </c:pt>
                <c:pt idx="6">
                  <c:v>-3.5643857501166706E-2</c:v>
                </c:pt>
                <c:pt idx="7">
                  <c:v>2.0162819379780501E-2</c:v>
                </c:pt>
                <c:pt idx="8">
                  <c:v>4.0265227702571023E-2</c:v>
                </c:pt>
                <c:pt idx="9">
                  <c:v>3.9788131185161148E-2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0FE-4A62-B21D-F4CA2915CF20}"/>
            </c:ext>
          </c:extLst>
        </c:ser>
        <c:ser>
          <c:idx val="6"/>
          <c:order val="6"/>
          <c:tx>
            <c:strRef>
              <c:f>'2017 (2)'!$T$110</c:f>
              <c:strCache>
                <c:ptCount val="1"/>
                <c:pt idx="0">
                  <c:v>total économie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'2017 (2)'!$M$112:$M$121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'2017 (2)'!$T$112:$T$121</c:f>
              <c:numCache>
                <c:formatCode>0</c:formatCode>
                <c:ptCount val="10"/>
                <c:pt idx="0">
                  <c:v>4.0284801261853007E-2</c:v>
                </c:pt>
                <c:pt idx="1">
                  <c:v>0.15701153332638085</c:v>
                </c:pt>
                <c:pt idx="2">
                  <c:v>-7.2175972419346687E-2</c:v>
                </c:pt>
                <c:pt idx="3">
                  <c:v>-4.6894713873844154E-2</c:v>
                </c:pt>
                <c:pt idx="4">
                  <c:v>5.5105307299277088E-2</c:v>
                </c:pt>
                <c:pt idx="5">
                  <c:v>2.2654701382191434E-2</c:v>
                </c:pt>
                <c:pt idx="6">
                  <c:v>-8.9605619969046021E-2</c:v>
                </c:pt>
                <c:pt idx="7">
                  <c:v>3.6513165180939777E-2</c:v>
                </c:pt>
                <c:pt idx="8">
                  <c:v>4.9371409537474591E-2</c:v>
                </c:pt>
                <c:pt idx="9">
                  <c:v>3.2410577230325685E-2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FE-4A62-B21D-F4CA2915C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599520"/>
        <c:axId val="1"/>
      </c:barChart>
      <c:catAx>
        <c:axId val="47259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72599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67917521595382"/>
          <c:y val="5.4326764822870298E-3"/>
          <c:w val="0.66310264314626999"/>
          <c:h val="4.30733635381328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2" footer="0.4921259845000002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06593732369907E-2"/>
          <c:y val="0.20411680903329443"/>
          <c:w val="0.92278035769917666"/>
          <c:h val="0.46483743905901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'2000 (2)'!$N$110</c:f>
              <c:strCache>
                <c:ptCount val="1"/>
                <c:pt idx="0">
                  <c:v>IAA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'2000 (2)'!$M$112:$M$121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'2000 (2)'!$N$112:$N$121</c:f>
              <c:numCache>
                <c:formatCode>0</c:formatCode>
                <c:ptCount val="10"/>
                <c:pt idx="0">
                  <c:v>2.4812496560578125E-2</c:v>
                </c:pt>
                <c:pt idx="1">
                  <c:v>-4.546364177870757E-2</c:v>
                </c:pt>
                <c:pt idx="2">
                  <c:v>0.40124593915285944</c:v>
                </c:pt>
                <c:pt idx="3">
                  <c:v>4.8930052221285082E-2</c:v>
                </c:pt>
                <c:pt idx="4">
                  <c:v>2.3439165109608948E-3</c:v>
                </c:pt>
                <c:pt idx="5">
                  <c:v>-1.5030180003489022E-2</c:v>
                </c:pt>
                <c:pt idx="6">
                  <c:v>6.6505326818348601E-2</c:v>
                </c:pt>
                <c:pt idx="7">
                  <c:v>0.12207422005895736</c:v>
                </c:pt>
                <c:pt idx="8">
                  <c:v>0.13163037923882498</c:v>
                </c:pt>
                <c:pt idx="9">
                  <c:v>3.8535299170405326E-3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42-46C6-8594-FCF7BD16A9C9}"/>
            </c:ext>
          </c:extLst>
        </c:ser>
        <c:ser>
          <c:idx val="1"/>
          <c:order val="1"/>
          <c:tx>
            <c:strRef>
              <c:f>'2000 (2)'!$O$110</c:f>
              <c:strCache>
                <c:ptCount val="1"/>
                <c:pt idx="0">
                  <c:v>Cokéfaction et raffinage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'2000 (2)'!$M$112:$M$121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'2000 (2)'!$O$112:$O$121</c:f>
              <c:numCache>
                <c:formatCode>0</c:formatCode>
                <c:ptCount val="10"/>
                <c:pt idx="0">
                  <c:v>1.0911817271101243</c:v>
                </c:pt>
                <c:pt idx="1">
                  <c:v>0.29194448454222366</c:v>
                </c:pt>
                <c:pt idx="2">
                  <c:v>1.6415947132229689</c:v>
                </c:pt>
                <c:pt idx="3">
                  <c:v>0.27499002066384703</c:v>
                </c:pt>
                <c:pt idx="4">
                  <c:v>0.23058429106624159</c:v>
                </c:pt>
                <c:pt idx="5">
                  <c:v>0.43554601792204495</c:v>
                </c:pt>
                <c:pt idx="6">
                  <c:v>0.36554487441676542</c:v>
                </c:pt>
                <c:pt idx="7">
                  <c:v>0.39223492503205276</c:v>
                </c:pt>
                <c:pt idx="8">
                  <c:v>0.43495226057560332</c:v>
                </c:pt>
                <c:pt idx="9">
                  <c:v>0.94902234222888016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42-46C6-8594-FCF7BD16A9C9}"/>
            </c:ext>
          </c:extLst>
        </c:ser>
        <c:ser>
          <c:idx val="2"/>
          <c:order val="2"/>
          <c:tx>
            <c:strRef>
              <c:f>'2000 (2)'!$P$110</c:f>
              <c:strCache>
                <c:ptCount val="1"/>
                <c:pt idx="0">
                  <c:v>biens d'équipements électriques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'2000 (2)'!$M$112:$M$121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'2000 (2)'!$P$112:$P$121</c:f>
              <c:numCache>
                <c:formatCode>0</c:formatCode>
                <c:ptCount val="10"/>
                <c:pt idx="0">
                  <c:v>-9.9282298215088507E-2</c:v>
                </c:pt>
                <c:pt idx="1">
                  <c:v>-0.10908753319845246</c:v>
                </c:pt>
                <c:pt idx="2">
                  <c:v>0.26927583700956714</c:v>
                </c:pt>
                <c:pt idx="3">
                  <c:v>-0.13320309333467037</c:v>
                </c:pt>
                <c:pt idx="4">
                  <c:v>-6.664044193464079E-2</c:v>
                </c:pt>
                <c:pt idx="5">
                  <c:v>-7.7142810817016572E-2</c:v>
                </c:pt>
                <c:pt idx="6">
                  <c:v>-6.6743109563004735E-2</c:v>
                </c:pt>
                <c:pt idx="7">
                  <c:v>6.154230510769452E-3</c:v>
                </c:pt>
                <c:pt idx="8">
                  <c:v>3.2115495755642487E-2</c:v>
                </c:pt>
                <c:pt idx="9">
                  <c:v>-6.8090564047319613E-2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42-46C6-8594-FCF7BD16A9C9}"/>
            </c:ext>
          </c:extLst>
        </c:ser>
        <c:ser>
          <c:idx val="3"/>
          <c:order val="3"/>
          <c:tx>
            <c:strRef>
              <c:f>'2000 (2)'!$Q$110</c:f>
              <c:strCache>
                <c:ptCount val="1"/>
                <c:pt idx="0">
                  <c:v>matériels de transport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'2000 (2)'!$M$112:$M$121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'2000 (2)'!$Q$112:$Q$121</c:f>
              <c:numCache>
                <c:formatCode>0</c:formatCode>
                <c:ptCount val="10"/>
                <c:pt idx="0">
                  <c:v>1.2256880417368165E-4</c:v>
                </c:pt>
                <c:pt idx="1">
                  <c:v>-2.5310697909697241E-2</c:v>
                </c:pt>
                <c:pt idx="2">
                  <c:v>0.35532729430294979</c:v>
                </c:pt>
                <c:pt idx="3">
                  <c:v>9.024820736468385E-2</c:v>
                </c:pt>
                <c:pt idx="4">
                  <c:v>-0.11175429607508079</c:v>
                </c:pt>
                <c:pt idx="5">
                  <c:v>-1.6073924729184057E-2</c:v>
                </c:pt>
                <c:pt idx="6">
                  <c:v>0.19508801772850462</c:v>
                </c:pt>
                <c:pt idx="7">
                  <c:v>0.33387474958198654</c:v>
                </c:pt>
                <c:pt idx="8">
                  <c:v>0.22252736586711819</c:v>
                </c:pt>
                <c:pt idx="9">
                  <c:v>2.8355005396161773E-2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42-46C6-8594-FCF7BD16A9C9}"/>
            </c:ext>
          </c:extLst>
        </c:ser>
        <c:ser>
          <c:idx val="4"/>
          <c:order val="4"/>
          <c:tx>
            <c:strRef>
              <c:f>'2000 (2)'!$R$110</c:f>
              <c:strCache>
                <c:ptCount val="1"/>
                <c:pt idx="0">
                  <c:v>autres produits industriels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'2000 (2)'!$M$112:$M$121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'2000 (2)'!$R$112:$R$121</c:f>
              <c:numCache>
                <c:formatCode>0</c:formatCode>
                <c:ptCount val="10"/>
                <c:pt idx="0">
                  <c:v>3.2252704969129693E-2</c:v>
                </c:pt>
                <c:pt idx="1">
                  <c:v>-4.0387244018049275E-3</c:v>
                </c:pt>
                <c:pt idx="2">
                  <c:v>0.56332602837116719</c:v>
                </c:pt>
                <c:pt idx="3">
                  <c:v>-3.415896154335428E-2</c:v>
                </c:pt>
                <c:pt idx="4">
                  <c:v>-0.20920931936531459</c:v>
                </c:pt>
                <c:pt idx="5">
                  <c:v>-4.6772908210840569E-4</c:v>
                </c:pt>
                <c:pt idx="6">
                  <c:v>3.4704177217677878E-2</c:v>
                </c:pt>
                <c:pt idx="7">
                  <c:v>0.11357294226387296</c:v>
                </c:pt>
                <c:pt idx="8">
                  <c:v>0.12315720498604818</c:v>
                </c:pt>
                <c:pt idx="9">
                  <c:v>3.0339146008568605E-2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42-46C6-8594-FCF7BD16A9C9}"/>
            </c:ext>
          </c:extLst>
        </c:ser>
        <c:ser>
          <c:idx val="5"/>
          <c:order val="5"/>
          <c:tx>
            <c:strRef>
              <c:f>'2000 (2)'!$S$110</c:f>
              <c:strCache>
                <c:ptCount val="1"/>
                <c:pt idx="0">
                  <c:v>total industrie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'2000 (2)'!$M$112:$M$121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'2000 (2)'!$S$112:$S$121</c:f>
              <c:numCache>
                <c:formatCode>0</c:formatCode>
                <c:ptCount val="10"/>
                <c:pt idx="0">
                  <c:v>0.32127309366432599</c:v>
                </c:pt>
                <c:pt idx="1">
                  <c:v>-4.0305664690935147E-2</c:v>
                </c:pt>
                <c:pt idx="2">
                  <c:v>0.76916525426046578</c:v>
                </c:pt>
                <c:pt idx="3">
                  <c:v>-2.8746652932924947E-2</c:v>
                </c:pt>
                <c:pt idx="4">
                  <c:v>-0.11784513768560245</c:v>
                </c:pt>
                <c:pt idx="5">
                  <c:v>-4.6790922469000405E-3</c:v>
                </c:pt>
                <c:pt idx="6">
                  <c:v>6.475811004948781E-2</c:v>
                </c:pt>
                <c:pt idx="7">
                  <c:v>0.13139083349656913</c:v>
                </c:pt>
                <c:pt idx="8">
                  <c:v>0.14127456574640007</c:v>
                </c:pt>
                <c:pt idx="9">
                  <c:v>7.8691118013915831E-2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742-46C6-8594-FCF7BD16A9C9}"/>
            </c:ext>
          </c:extLst>
        </c:ser>
        <c:ser>
          <c:idx val="6"/>
          <c:order val="6"/>
          <c:tx>
            <c:strRef>
              <c:f>'2000 (2)'!$T$110</c:f>
              <c:strCache>
                <c:ptCount val="1"/>
                <c:pt idx="0">
                  <c:v>total économie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'2000 (2)'!$M$112:$M$121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'2000 (2)'!$T$112:$T$121</c:f>
              <c:numCache>
                <c:formatCode>0</c:formatCode>
                <c:ptCount val="10"/>
                <c:pt idx="0">
                  <c:v>0.22458898952352457</c:v>
                </c:pt>
                <c:pt idx="1">
                  <c:v>-3.3742163621901682E-2</c:v>
                </c:pt>
                <c:pt idx="2">
                  <c:v>0.57968617145272927</c:v>
                </c:pt>
                <c:pt idx="3">
                  <c:v>-2.1899962559241429E-2</c:v>
                </c:pt>
                <c:pt idx="4">
                  <c:v>-7.6198794197713943E-2</c:v>
                </c:pt>
                <c:pt idx="5">
                  <c:v>-2.3641125211163682E-3</c:v>
                </c:pt>
                <c:pt idx="6">
                  <c:v>-4.9293899142316494E-2</c:v>
                </c:pt>
                <c:pt idx="7">
                  <c:v>5.7713843715380478E-2</c:v>
                </c:pt>
                <c:pt idx="8">
                  <c:v>0.10971717061791353</c:v>
                </c:pt>
                <c:pt idx="9">
                  <c:v>5.6828709964085962E-2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42-46C6-8594-FCF7BD16A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835600"/>
        <c:axId val="1"/>
      </c:barChart>
      <c:catAx>
        <c:axId val="471835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71835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9924950999872267E-2"/>
          <c:y val="1.7218576453674309E-2"/>
          <c:w val="0.84748379494628501"/>
          <c:h val="0.137748611629394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670329670329665E-2"/>
          <c:y val="6.402740103947159E-2"/>
          <c:w val="0.90109890109890112"/>
          <c:h val="0.856794152841173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'2000 (2)'!$N$110</c:f>
              <c:strCache>
                <c:ptCount val="1"/>
                <c:pt idx="0">
                  <c:v>IAA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'2000 (2)'!$M$112:$M$121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'2000 (2)'!$N$112:$N$121</c:f>
              <c:numCache>
                <c:formatCode>0</c:formatCode>
                <c:ptCount val="10"/>
                <c:pt idx="0">
                  <c:v>2.4812496560578125E-2</c:v>
                </c:pt>
                <c:pt idx="1">
                  <c:v>-4.546364177870757E-2</c:v>
                </c:pt>
                <c:pt idx="2">
                  <c:v>0.40124593915285944</c:v>
                </c:pt>
                <c:pt idx="3">
                  <c:v>4.8930052221285082E-2</c:v>
                </c:pt>
                <c:pt idx="4">
                  <c:v>2.3439165109608948E-3</c:v>
                </c:pt>
                <c:pt idx="5">
                  <c:v>-1.5030180003489022E-2</c:v>
                </c:pt>
                <c:pt idx="6">
                  <c:v>6.6505326818348601E-2</c:v>
                </c:pt>
                <c:pt idx="7">
                  <c:v>0.12207422005895736</c:v>
                </c:pt>
                <c:pt idx="8">
                  <c:v>0.13163037923882498</c:v>
                </c:pt>
                <c:pt idx="9">
                  <c:v>3.8535299170405326E-3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4F-4C91-B346-B5BC7CE513C0}"/>
            </c:ext>
          </c:extLst>
        </c:ser>
        <c:ser>
          <c:idx val="1"/>
          <c:order val="1"/>
          <c:tx>
            <c:strRef>
              <c:f>'2000 (2)'!$O$110</c:f>
              <c:strCache>
                <c:ptCount val="1"/>
                <c:pt idx="0">
                  <c:v>Cokéfaction et raffinage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'2000 (2)'!$M$112:$M$121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'2000 (2)'!$O$112:$O$121</c:f>
              <c:numCache>
                <c:formatCode>0</c:formatCode>
                <c:ptCount val="10"/>
                <c:pt idx="0">
                  <c:v>1.0911817271101243</c:v>
                </c:pt>
                <c:pt idx="1">
                  <c:v>0.29194448454222366</c:v>
                </c:pt>
                <c:pt idx="2">
                  <c:v>1.6415947132229689</c:v>
                </c:pt>
                <c:pt idx="3">
                  <c:v>0.27499002066384703</c:v>
                </c:pt>
                <c:pt idx="4">
                  <c:v>0.23058429106624159</c:v>
                </c:pt>
                <c:pt idx="5">
                  <c:v>0.43554601792204495</c:v>
                </c:pt>
                <c:pt idx="6">
                  <c:v>0.36554487441676542</c:v>
                </c:pt>
                <c:pt idx="7">
                  <c:v>0.39223492503205276</c:v>
                </c:pt>
                <c:pt idx="8">
                  <c:v>0.43495226057560332</c:v>
                </c:pt>
                <c:pt idx="9">
                  <c:v>0.94902234222888016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4F-4C91-B346-B5BC7CE513C0}"/>
            </c:ext>
          </c:extLst>
        </c:ser>
        <c:ser>
          <c:idx val="2"/>
          <c:order val="2"/>
          <c:tx>
            <c:strRef>
              <c:f>'2000 (2)'!$P$110</c:f>
              <c:strCache>
                <c:ptCount val="1"/>
                <c:pt idx="0">
                  <c:v>biens d'équipements électriques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'2000 (2)'!$M$112:$M$121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'2000 (2)'!$P$112:$P$121</c:f>
              <c:numCache>
                <c:formatCode>0</c:formatCode>
                <c:ptCount val="10"/>
                <c:pt idx="0">
                  <c:v>-9.9282298215088507E-2</c:v>
                </c:pt>
                <c:pt idx="1">
                  <c:v>-0.10908753319845246</c:v>
                </c:pt>
                <c:pt idx="2">
                  <c:v>0.26927583700956714</c:v>
                </c:pt>
                <c:pt idx="3">
                  <c:v>-0.13320309333467037</c:v>
                </c:pt>
                <c:pt idx="4">
                  <c:v>-6.664044193464079E-2</c:v>
                </c:pt>
                <c:pt idx="5">
                  <c:v>-7.7142810817016572E-2</c:v>
                </c:pt>
                <c:pt idx="6">
                  <c:v>-6.6743109563004735E-2</c:v>
                </c:pt>
                <c:pt idx="7">
                  <c:v>6.154230510769452E-3</c:v>
                </c:pt>
                <c:pt idx="8">
                  <c:v>3.2115495755642487E-2</c:v>
                </c:pt>
                <c:pt idx="9">
                  <c:v>-6.8090564047319613E-2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4F-4C91-B346-B5BC7CE513C0}"/>
            </c:ext>
          </c:extLst>
        </c:ser>
        <c:ser>
          <c:idx val="3"/>
          <c:order val="3"/>
          <c:tx>
            <c:strRef>
              <c:f>'2000 (2)'!$Q$110</c:f>
              <c:strCache>
                <c:ptCount val="1"/>
                <c:pt idx="0">
                  <c:v>matériels de transport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'2000 (2)'!$M$112:$M$121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'2000 (2)'!$Q$112:$Q$121</c:f>
              <c:numCache>
                <c:formatCode>0</c:formatCode>
                <c:ptCount val="10"/>
                <c:pt idx="0">
                  <c:v>1.2256880417368165E-4</c:v>
                </c:pt>
                <c:pt idx="1">
                  <c:v>-2.5310697909697241E-2</c:v>
                </c:pt>
                <c:pt idx="2">
                  <c:v>0.35532729430294979</c:v>
                </c:pt>
                <c:pt idx="3">
                  <c:v>9.024820736468385E-2</c:v>
                </c:pt>
                <c:pt idx="4">
                  <c:v>-0.11175429607508079</c:v>
                </c:pt>
                <c:pt idx="5">
                  <c:v>-1.6073924729184057E-2</c:v>
                </c:pt>
                <c:pt idx="6">
                  <c:v>0.19508801772850462</c:v>
                </c:pt>
                <c:pt idx="7">
                  <c:v>0.33387474958198654</c:v>
                </c:pt>
                <c:pt idx="8">
                  <c:v>0.22252736586711819</c:v>
                </c:pt>
                <c:pt idx="9">
                  <c:v>2.8355005396161773E-2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4F-4C91-B346-B5BC7CE513C0}"/>
            </c:ext>
          </c:extLst>
        </c:ser>
        <c:ser>
          <c:idx val="4"/>
          <c:order val="4"/>
          <c:tx>
            <c:strRef>
              <c:f>'2000 (2)'!$R$110</c:f>
              <c:strCache>
                <c:ptCount val="1"/>
                <c:pt idx="0">
                  <c:v>autres produits industriels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'2000 (2)'!$M$112:$M$121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'2000 (2)'!$R$112:$R$121</c:f>
              <c:numCache>
                <c:formatCode>0</c:formatCode>
                <c:ptCount val="10"/>
                <c:pt idx="0">
                  <c:v>3.2252704969129693E-2</c:v>
                </c:pt>
                <c:pt idx="1">
                  <c:v>-4.0387244018049275E-3</c:v>
                </c:pt>
                <c:pt idx="2">
                  <c:v>0.56332602837116719</c:v>
                </c:pt>
                <c:pt idx="3">
                  <c:v>-3.415896154335428E-2</c:v>
                </c:pt>
                <c:pt idx="4">
                  <c:v>-0.20920931936531459</c:v>
                </c:pt>
                <c:pt idx="5">
                  <c:v>-4.6772908210840569E-4</c:v>
                </c:pt>
                <c:pt idx="6">
                  <c:v>3.4704177217677878E-2</c:v>
                </c:pt>
                <c:pt idx="7">
                  <c:v>0.11357294226387296</c:v>
                </c:pt>
                <c:pt idx="8">
                  <c:v>0.12315720498604818</c:v>
                </c:pt>
                <c:pt idx="9">
                  <c:v>3.0339146008568605E-2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4F-4C91-B346-B5BC7CE513C0}"/>
            </c:ext>
          </c:extLst>
        </c:ser>
        <c:ser>
          <c:idx val="5"/>
          <c:order val="5"/>
          <c:tx>
            <c:strRef>
              <c:f>'2000 (2)'!$S$110</c:f>
              <c:strCache>
                <c:ptCount val="1"/>
                <c:pt idx="0">
                  <c:v>total industrie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'2000 (2)'!$M$112:$M$121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'2000 (2)'!$S$112:$S$121</c:f>
              <c:numCache>
                <c:formatCode>0</c:formatCode>
                <c:ptCount val="10"/>
                <c:pt idx="0">
                  <c:v>0.32127309366432599</c:v>
                </c:pt>
                <c:pt idx="1">
                  <c:v>-4.0305664690935147E-2</c:v>
                </c:pt>
                <c:pt idx="2">
                  <c:v>0.76916525426046578</c:v>
                </c:pt>
                <c:pt idx="3">
                  <c:v>-2.8746652932924947E-2</c:v>
                </c:pt>
                <c:pt idx="4">
                  <c:v>-0.11784513768560245</c:v>
                </c:pt>
                <c:pt idx="5">
                  <c:v>-4.6790922469000405E-3</c:v>
                </c:pt>
                <c:pt idx="6">
                  <c:v>6.475811004948781E-2</c:v>
                </c:pt>
                <c:pt idx="7">
                  <c:v>0.13139083349656913</c:v>
                </c:pt>
                <c:pt idx="8">
                  <c:v>0.14127456574640007</c:v>
                </c:pt>
                <c:pt idx="9">
                  <c:v>7.8691118013915831E-2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4F-4C91-B346-B5BC7CE513C0}"/>
            </c:ext>
          </c:extLst>
        </c:ser>
        <c:ser>
          <c:idx val="6"/>
          <c:order val="6"/>
          <c:tx>
            <c:strRef>
              <c:f>'2000 (2)'!$T$110</c:f>
              <c:strCache>
                <c:ptCount val="1"/>
                <c:pt idx="0">
                  <c:v>total économie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'2000 (2)'!$M$112:$M$121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'2000 (2)'!$T$112:$T$121</c:f>
              <c:numCache>
                <c:formatCode>0</c:formatCode>
                <c:ptCount val="10"/>
                <c:pt idx="0">
                  <c:v>0.22458898952352457</c:v>
                </c:pt>
                <c:pt idx="1">
                  <c:v>-3.3742163621901682E-2</c:v>
                </c:pt>
                <c:pt idx="2">
                  <c:v>0.57968617145272927</c:v>
                </c:pt>
                <c:pt idx="3">
                  <c:v>-2.1899962559241429E-2</c:v>
                </c:pt>
                <c:pt idx="4">
                  <c:v>-7.6198794197713943E-2</c:v>
                </c:pt>
                <c:pt idx="5">
                  <c:v>-2.3641125211163682E-3</c:v>
                </c:pt>
                <c:pt idx="6">
                  <c:v>-4.9293899142316494E-2</c:v>
                </c:pt>
                <c:pt idx="7">
                  <c:v>5.7713843715380478E-2</c:v>
                </c:pt>
                <c:pt idx="8">
                  <c:v>0.10971717061791353</c:v>
                </c:pt>
                <c:pt idx="9">
                  <c:v>5.6828709964085962E-2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4F-4C91-B346-B5BC7CE51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830352"/>
        <c:axId val="1"/>
      </c:barChart>
      <c:catAx>
        <c:axId val="471830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718303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67917521595382"/>
          <c:y val="4.5375222016731265E-3"/>
          <c:w val="0.66310264314626999"/>
          <c:h val="4.2931940831214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06593732369907E-2"/>
          <c:y val="0.20411680903329443"/>
          <c:w val="0.92278035769917621"/>
          <c:h val="0.464837439059015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'2007 (1)'!$N$110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'2007 (1)'!$M$111:$M$121</c:f>
              <c:numCache>
                <c:formatCode>General</c:formatCode>
                <c:ptCount val="11"/>
              </c:numCache>
            </c:numRef>
          </c:cat>
          <c:val>
            <c:numRef>
              <c:f>'2007 (1)'!$N$111:$N$121</c:f>
              <c:numCache>
                <c:formatCode>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D5D2-48E1-BEC5-6969EB5818E0}"/>
            </c:ext>
          </c:extLst>
        </c:ser>
        <c:ser>
          <c:idx val="1"/>
          <c:order val="1"/>
          <c:tx>
            <c:strRef>
              <c:f>'2007 (1)'!$O$110</c:f>
              <c:strCache>
                <c:ptCount val="1"/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'2007 (1)'!$M$111:$M$121</c:f>
              <c:numCache>
                <c:formatCode>General</c:formatCode>
                <c:ptCount val="11"/>
              </c:numCache>
            </c:numRef>
          </c:cat>
          <c:val>
            <c:numRef>
              <c:f>'2007 (1)'!$O$111:$O$121</c:f>
              <c:numCache>
                <c:formatCode>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1-D5D2-48E1-BEC5-6969EB5818E0}"/>
            </c:ext>
          </c:extLst>
        </c:ser>
        <c:ser>
          <c:idx val="2"/>
          <c:order val="2"/>
          <c:tx>
            <c:strRef>
              <c:f>'2007 (1)'!$P$110</c:f>
              <c:strCache>
                <c:ptCount val="1"/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'2007 (1)'!$M$111:$M$121</c:f>
              <c:numCache>
                <c:formatCode>General</c:formatCode>
                <c:ptCount val="11"/>
              </c:numCache>
            </c:numRef>
          </c:cat>
          <c:val>
            <c:numRef>
              <c:f>'2007 (1)'!$P$111:$P$121</c:f>
              <c:numCache>
                <c:formatCode>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2-D5D2-48E1-BEC5-6969EB5818E0}"/>
            </c:ext>
          </c:extLst>
        </c:ser>
        <c:ser>
          <c:idx val="3"/>
          <c:order val="3"/>
          <c:tx>
            <c:strRef>
              <c:f>'2007 (1)'!$Q$110</c:f>
              <c:strCache>
                <c:ptCount val="1"/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'2007 (1)'!$M$111:$M$121</c:f>
              <c:numCache>
                <c:formatCode>General</c:formatCode>
                <c:ptCount val="11"/>
              </c:numCache>
            </c:numRef>
          </c:cat>
          <c:val>
            <c:numRef>
              <c:f>'2007 (1)'!$Q$111:$Q$121</c:f>
              <c:numCache>
                <c:formatCode>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3-D5D2-48E1-BEC5-6969EB5818E0}"/>
            </c:ext>
          </c:extLst>
        </c:ser>
        <c:ser>
          <c:idx val="4"/>
          <c:order val="4"/>
          <c:tx>
            <c:strRef>
              <c:f>'2007 (1)'!$R$110</c:f>
              <c:strCache>
                <c:ptCount val="1"/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'2007 (1)'!$M$111:$M$121</c:f>
              <c:numCache>
                <c:formatCode>General</c:formatCode>
                <c:ptCount val="11"/>
              </c:numCache>
            </c:numRef>
          </c:cat>
          <c:val>
            <c:numRef>
              <c:f>'2007 (1)'!$R$111:$R$121</c:f>
              <c:numCache>
                <c:formatCode>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4-D5D2-48E1-BEC5-6969EB5818E0}"/>
            </c:ext>
          </c:extLst>
        </c:ser>
        <c:ser>
          <c:idx val="5"/>
          <c:order val="5"/>
          <c:tx>
            <c:strRef>
              <c:f>'2007 (1)'!$S$110</c:f>
              <c:strCache>
                <c:ptCount val="1"/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'2007 (1)'!$M$111:$M$121</c:f>
              <c:numCache>
                <c:formatCode>General</c:formatCode>
                <c:ptCount val="11"/>
              </c:numCache>
            </c:numRef>
          </c:cat>
          <c:val>
            <c:numRef>
              <c:f>'2007 (1)'!$S$111:$S$121</c:f>
              <c:numCache>
                <c:formatCode>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5-D5D2-48E1-BEC5-6969EB5818E0}"/>
            </c:ext>
          </c:extLst>
        </c:ser>
        <c:ser>
          <c:idx val="6"/>
          <c:order val="6"/>
          <c:tx>
            <c:strRef>
              <c:f>'2007 (1)'!$T$110</c:f>
              <c:strCache>
                <c:ptCount val="1"/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'2007 (1)'!$M$111:$M$121</c:f>
              <c:numCache>
                <c:formatCode>General</c:formatCode>
                <c:ptCount val="11"/>
              </c:numCache>
            </c:numRef>
          </c:cat>
          <c:val>
            <c:numRef>
              <c:f>'2007 (1)'!$T$111:$T$121</c:f>
              <c:numCache>
                <c:formatCode>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6-D5D2-48E1-BEC5-6969EB581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832976"/>
        <c:axId val="1"/>
      </c:barChart>
      <c:catAx>
        <c:axId val="47183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71832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067626642092392"/>
          <c:y val="1.7218576453674309E-2"/>
          <c:w val="0.84748379494628501"/>
          <c:h val="0.137748611629394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06593732369907E-2"/>
          <c:y val="0.20411680903329443"/>
          <c:w val="0.92278035769917666"/>
          <c:h val="0.46483743905901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'2007 (2)'!$N$110</c:f>
              <c:strCache>
                <c:ptCount val="1"/>
                <c:pt idx="0">
                  <c:v>IAA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'2007 (2)'!$M$112:$M$121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'2007 (2)'!$N$112:$N$121</c:f>
              <c:numCache>
                <c:formatCode>0</c:formatCode>
                <c:ptCount val="10"/>
                <c:pt idx="0">
                  <c:v>0.31072283437142206</c:v>
                </c:pt>
                <c:pt idx="1">
                  <c:v>0.21735504535669947</c:v>
                </c:pt>
                <c:pt idx="2">
                  <c:v>0.40889253563962397</c:v>
                </c:pt>
                <c:pt idx="3">
                  <c:v>2.9574498970376055E-2</c:v>
                </c:pt>
                <c:pt idx="4">
                  <c:v>1.056855730431721E-2</c:v>
                </c:pt>
                <c:pt idx="5">
                  <c:v>5.3709112520363644E-2</c:v>
                </c:pt>
                <c:pt idx="6">
                  <c:v>6.3615952899642558E-2</c:v>
                </c:pt>
                <c:pt idx="7">
                  <c:v>0.31705087731546683</c:v>
                </c:pt>
                <c:pt idx="8">
                  <c:v>0.20002792386494478</c:v>
                </c:pt>
                <c:pt idx="9">
                  <c:v>0.14929904568147861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21-4D12-9B19-C480E2FE72CA}"/>
            </c:ext>
          </c:extLst>
        </c:ser>
        <c:ser>
          <c:idx val="1"/>
          <c:order val="1"/>
          <c:tx>
            <c:strRef>
              <c:f>'2007 (2)'!$O$110</c:f>
              <c:strCache>
                <c:ptCount val="1"/>
                <c:pt idx="0">
                  <c:v>Cokéfaction et raffinage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'2007 (2)'!$M$112:$M$121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'2007 (2)'!$O$112:$O$121</c:f>
              <c:numCache>
                <c:formatCode>0</c:formatCode>
                <c:ptCount val="10"/>
                <c:pt idx="0">
                  <c:v>0.69397600335820786</c:v>
                </c:pt>
                <c:pt idx="1">
                  <c:v>0.18842648229753237</c:v>
                </c:pt>
                <c:pt idx="2">
                  <c:v>0.7698334870252509</c:v>
                </c:pt>
                <c:pt idx="3">
                  <c:v>-7.5537248820307925E-3</c:v>
                </c:pt>
                <c:pt idx="4">
                  <c:v>-0.11830292954565579</c:v>
                </c:pt>
                <c:pt idx="5">
                  <c:v>0.25299679260808661</c:v>
                </c:pt>
                <c:pt idx="6">
                  <c:v>4.2267070682030408E-2</c:v>
                </c:pt>
                <c:pt idx="7">
                  <c:v>0.26060498902386015</c:v>
                </c:pt>
                <c:pt idx="8">
                  <c:v>0.17185835010282177</c:v>
                </c:pt>
                <c:pt idx="9">
                  <c:v>0.57966374460410719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21-4D12-9B19-C480E2FE72CA}"/>
            </c:ext>
          </c:extLst>
        </c:ser>
        <c:ser>
          <c:idx val="2"/>
          <c:order val="2"/>
          <c:tx>
            <c:strRef>
              <c:f>'2007 (2)'!$P$110</c:f>
              <c:strCache>
                <c:ptCount val="1"/>
                <c:pt idx="0">
                  <c:v>biens d'équipements électriques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'2007 (2)'!$M$112:$M$121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'2007 (2)'!$P$112:$P$121</c:f>
              <c:numCache>
                <c:formatCode>0</c:formatCode>
                <c:ptCount val="10"/>
                <c:pt idx="0">
                  <c:v>0.156578007527269</c:v>
                </c:pt>
                <c:pt idx="1">
                  <c:v>0.118854761464369</c:v>
                </c:pt>
                <c:pt idx="2">
                  <c:v>0.46533115934346569</c:v>
                </c:pt>
                <c:pt idx="3">
                  <c:v>-0.1413405127071779</c:v>
                </c:pt>
                <c:pt idx="4">
                  <c:v>-9.7082703503113377E-2</c:v>
                </c:pt>
                <c:pt idx="5">
                  <c:v>0.10555050096685932</c:v>
                </c:pt>
                <c:pt idx="6">
                  <c:v>-1.8651925281243393E-2</c:v>
                </c:pt>
                <c:pt idx="7">
                  <c:v>0.2275731143603788</c:v>
                </c:pt>
                <c:pt idx="8">
                  <c:v>0.17848441995153849</c:v>
                </c:pt>
                <c:pt idx="9">
                  <c:v>-6.4972626501536013E-3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21-4D12-9B19-C480E2FE72CA}"/>
            </c:ext>
          </c:extLst>
        </c:ser>
        <c:ser>
          <c:idx val="3"/>
          <c:order val="3"/>
          <c:tx>
            <c:strRef>
              <c:f>'2007 (2)'!$Q$110</c:f>
              <c:strCache>
                <c:ptCount val="1"/>
                <c:pt idx="0">
                  <c:v>matériels de transport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'2007 (2)'!$M$112:$M$121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'2007 (2)'!$Q$112:$Q$121</c:f>
              <c:numCache>
                <c:formatCode>0</c:formatCode>
                <c:ptCount val="10"/>
                <c:pt idx="0">
                  <c:v>0.25000274073741324</c:v>
                </c:pt>
                <c:pt idx="1">
                  <c:v>0.12840948781762818</c:v>
                </c:pt>
                <c:pt idx="2">
                  <c:v>0.63432583892070316</c:v>
                </c:pt>
                <c:pt idx="3">
                  <c:v>-2.1535531135770468E-2</c:v>
                </c:pt>
                <c:pt idx="4">
                  <c:v>3.4825974551513213E-2</c:v>
                </c:pt>
                <c:pt idx="5">
                  <c:v>0.10032930597676583</c:v>
                </c:pt>
                <c:pt idx="6">
                  <c:v>1.6756750326597684E-2</c:v>
                </c:pt>
                <c:pt idx="7">
                  <c:v>0.26798463762221914</c:v>
                </c:pt>
                <c:pt idx="8">
                  <c:v>0.18311408105416363</c:v>
                </c:pt>
                <c:pt idx="9">
                  <c:v>7.0633537410705424E-2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21-4D12-9B19-C480E2FE72CA}"/>
            </c:ext>
          </c:extLst>
        </c:ser>
        <c:ser>
          <c:idx val="4"/>
          <c:order val="4"/>
          <c:tx>
            <c:strRef>
              <c:f>'2007 (2)'!$R$110</c:f>
              <c:strCache>
                <c:ptCount val="1"/>
                <c:pt idx="0">
                  <c:v>autres produits industriels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'2007 (2)'!$M$112:$M$121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'2007 (2)'!$R$112:$R$121</c:f>
              <c:numCache>
                <c:formatCode>0</c:formatCode>
                <c:ptCount val="10"/>
                <c:pt idx="0">
                  <c:v>0.33849411572647253</c:v>
                </c:pt>
                <c:pt idx="1">
                  <c:v>0.16728587701984296</c:v>
                </c:pt>
                <c:pt idx="2">
                  <c:v>0.55574721066986144</c:v>
                </c:pt>
                <c:pt idx="3">
                  <c:v>-2.8132900024807554E-2</c:v>
                </c:pt>
                <c:pt idx="4">
                  <c:v>-3.1984373456446918E-2</c:v>
                </c:pt>
                <c:pt idx="5">
                  <c:v>0.12918936320265856</c:v>
                </c:pt>
                <c:pt idx="6">
                  <c:v>3.22195764705792E-2</c:v>
                </c:pt>
                <c:pt idx="7">
                  <c:v>0.297407512017833</c:v>
                </c:pt>
                <c:pt idx="8">
                  <c:v>0.2078484085368342</c:v>
                </c:pt>
                <c:pt idx="9">
                  <c:v>0.16637524287110694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21-4D12-9B19-C480E2FE72CA}"/>
            </c:ext>
          </c:extLst>
        </c:ser>
        <c:ser>
          <c:idx val="5"/>
          <c:order val="5"/>
          <c:tx>
            <c:strRef>
              <c:f>'2007 (2)'!$S$110</c:f>
              <c:strCache>
                <c:ptCount val="1"/>
                <c:pt idx="0">
                  <c:v>total industrie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'2007 (2)'!$M$112:$M$121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'2007 (2)'!$S$112:$S$121</c:f>
              <c:numCache>
                <c:formatCode>0</c:formatCode>
                <c:ptCount val="10"/>
                <c:pt idx="0">
                  <c:v>0.57870052628877033</c:v>
                </c:pt>
                <c:pt idx="1">
                  <c:v>0.20970374054237412</c:v>
                </c:pt>
                <c:pt idx="2">
                  <c:v>0.61287840283857231</c:v>
                </c:pt>
                <c:pt idx="3">
                  <c:v>-8.1767086401594039E-2</c:v>
                </c:pt>
                <c:pt idx="4">
                  <c:v>2.6647782325762249E-2</c:v>
                </c:pt>
                <c:pt idx="5">
                  <c:v>0.12668601520606843</c:v>
                </c:pt>
                <c:pt idx="6">
                  <c:v>4.1072612791823102E-2</c:v>
                </c:pt>
                <c:pt idx="7">
                  <c:v>0.30378485709631209</c:v>
                </c:pt>
                <c:pt idx="8">
                  <c:v>0.21101762654971951</c:v>
                </c:pt>
                <c:pt idx="9">
                  <c:v>0.17563791992631181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21-4D12-9B19-C480E2FE72CA}"/>
            </c:ext>
          </c:extLst>
        </c:ser>
        <c:ser>
          <c:idx val="6"/>
          <c:order val="6"/>
          <c:tx>
            <c:strRef>
              <c:f>'2007 (2)'!$T$110</c:f>
              <c:strCache>
                <c:ptCount val="1"/>
                <c:pt idx="0">
                  <c:v>total économie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'2007 (2)'!$M$112:$M$121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'2007 (2)'!$T$112:$T$121</c:f>
              <c:numCache>
                <c:formatCode>0</c:formatCode>
                <c:ptCount val="10"/>
                <c:pt idx="0">
                  <c:v>0.47170238751123977</c:v>
                </c:pt>
                <c:pt idx="1">
                  <c:v>0.1811823619009445</c:v>
                </c:pt>
                <c:pt idx="2">
                  <c:v>0.38888336320375688</c:v>
                </c:pt>
                <c:pt idx="3">
                  <c:v>-6.6737790339739297E-2</c:v>
                </c:pt>
                <c:pt idx="4">
                  <c:v>6.4732490779154262E-3</c:v>
                </c:pt>
                <c:pt idx="5">
                  <c:v>0.11085644882406868</c:v>
                </c:pt>
                <c:pt idx="6">
                  <c:v>-3.6581800282268803E-2</c:v>
                </c:pt>
                <c:pt idx="7">
                  <c:v>0.21391963774840064</c:v>
                </c:pt>
                <c:pt idx="8">
                  <c:v>0.16950710847402151</c:v>
                </c:pt>
                <c:pt idx="9">
                  <c:v>8.9663248047527302E-2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D21-4D12-9B19-C480E2FE7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827728"/>
        <c:axId val="1"/>
      </c:barChart>
      <c:catAx>
        <c:axId val="47182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718277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9924950999872267E-2"/>
          <c:y val="1.7218576453674309E-2"/>
          <c:w val="0.84748379494628501"/>
          <c:h val="0.137748611629394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518825491141203E-2"/>
          <c:y val="6.5063657647462192E-2"/>
          <c:w val="0.90909233334569273"/>
          <c:h val="0.855021327128062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'2007 (2)'!$N$110</c:f>
              <c:strCache>
                <c:ptCount val="1"/>
                <c:pt idx="0">
                  <c:v>IAA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'2007 (2)'!$M$112:$M$121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'2007 (2)'!$N$112:$N$121</c:f>
              <c:numCache>
                <c:formatCode>0</c:formatCode>
                <c:ptCount val="10"/>
                <c:pt idx="0">
                  <c:v>0.31072283437142206</c:v>
                </c:pt>
                <c:pt idx="1">
                  <c:v>0.21735504535669947</c:v>
                </c:pt>
                <c:pt idx="2">
                  <c:v>0.40889253563962397</c:v>
                </c:pt>
                <c:pt idx="3">
                  <c:v>2.9574498970376055E-2</c:v>
                </c:pt>
                <c:pt idx="4">
                  <c:v>1.056855730431721E-2</c:v>
                </c:pt>
                <c:pt idx="5">
                  <c:v>5.3709112520363644E-2</c:v>
                </c:pt>
                <c:pt idx="6">
                  <c:v>6.3615952899642558E-2</c:v>
                </c:pt>
                <c:pt idx="7">
                  <c:v>0.31705087731546683</c:v>
                </c:pt>
                <c:pt idx="8">
                  <c:v>0.20002792386494478</c:v>
                </c:pt>
                <c:pt idx="9">
                  <c:v>0.14929904568147861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E6-4126-AB1D-344733AA0B3C}"/>
            </c:ext>
          </c:extLst>
        </c:ser>
        <c:ser>
          <c:idx val="1"/>
          <c:order val="1"/>
          <c:tx>
            <c:strRef>
              <c:f>'2007 (2)'!$O$110</c:f>
              <c:strCache>
                <c:ptCount val="1"/>
                <c:pt idx="0">
                  <c:v>Cokéfaction et raffinage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'2007 (2)'!$M$112:$M$121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'2007 (2)'!$O$112:$O$121</c:f>
              <c:numCache>
                <c:formatCode>0</c:formatCode>
                <c:ptCount val="10"/>
                <c:pt idx="0">
                  <c:v>0.69397600335820786</c:v>
                </c:pt>
                <c:pt idx="1">
                  <c:v>0.18842648229753237</c:v>
                </c:pt>
                <c:pt idx="2">
                  <c:v>0.7698334870252509</c:v>
                </c:pt>
                <c:pt idx="3">
                  <c:v>-7.5537248820307925E-3</c:v>
                </c:pt>
                <c:pt idx="4">
                  <c:v>-0.11830292954565579</c:v>
                </c:pt>
                <c:pt idx="5">
                  <c:v>0.25299679260808661</c:v>
                </c:pt>
                <c:pt idx="6">
                  <c:v>4.2267070682030408E-2</c:v>
                </c:pt>
                <c:pt idx="7">
                  <c:v>0.26060498902386015</c:v>
                </c:pt>
                <c:pt idx="8">
                  <c:v>0.17185835010282177</c:v>
                </c:pt>
                <c:pt idx="9">
                  <c:v>0.57966374460410719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E6-4126-AB1D-344733AA0B3C}"/>
            </c:ext>
          </c:extLst>
        </c:ser>
        <c:ser>
          <c:idx val="2"/>
          <c:order val="2"/>
          <c:tx>
            <c:strRef>
              <c:f>'2007 (2)'!$P$110</c:f>
              <c:strCache>
                <c:ptCount val="1"/>
                <c:pt idx="0">
                  <c:v>biens d'équipements électriques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'2007 (2)'!$M$112:$M$121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'2007 (2)'!$P$112:$P$121</c:f>
              <c:numCache>
                <c:formatCode>0</c:formatCode>
                <c:ptCount val="10"/>
                <c:pt idx="0">
                  <c:v>0.156578007527269</c:v>
                </c:pt>
                <c:pt idx="1">
                  <c:v>0.118854761464369</c:v>
                </c:pt>
                <c:pt idx="2">
                  <c:v>0.46533115934346569</c:v>
                </c:pt>
                <c:pt idx="3">
                  <c:v>-0.1413405127071779</c:v>
                </c:pt>
                <c:pt idx="4">
                  <c:v>-9.7082703503113377E-2</c:v>
                </c:pt>
                <c:pt idx="5">
                  <c:v>0.10555050096685932</c:v>
                </c:pt>
                <c:pt idx="6">
                  <c:v>-1.8651925281243393E-2</c:v>
                </c:pt>
                <c:pt idx="7">
                  <c:v>0.2275731143603788</c:v>
                </c:pt>
                <c:pt idx="8">
                  <c:v>0.17848441995153849</c:v>
                </c:pt>
                <c:pt idx="9">
                  <c:v>-6.4972626501536013E-3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E6-4126-AB1D-344733AA0B3C}"/>
            </c:ext>
          </c:extLst>
        </c:ser>
        <c:ser>
          <c:idx val="3"/>
          <c:order val="3"/>
          <c:tx>
            <c:strRef>
              <c:f>'2007 (2)'!$Q$110</c:f>
              <c:strCache>
                <c:ptCount val="1"/>
                <c:pt idx="0">
                  <c:v>matériels de transport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'2007 (2)'!$M$112:$M$121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'2007 (2)'!$Q$112:$Q$121</c:f>
              <c:numCache>
                <c:formatCode>0</c:formatCode>
                <c:ptCount val="10"/>
                <c:pt idx="0">
                  <c:v>0.25000274073741324</c:v>
                </c:pt>
                <c:pt idx="1">
                  <c:v>0.12840948781762818</c:v>
                </c:pt>
                <c:pt idx="2">
                  <c:v>0.63432583892070316</c:v>
                </c:pt>
                <c:pt idx="3">
                  <c:v>-2.1535531135770468E-2</c:v>
                </c:pt>
                <c:pt idx="4">
                  <c:v>3.4825974551513213E-2</c:v>
                </c:pt>
                <c:pt idx="5">
                  <c:v>0.10032930597676583</c:v>
                </c:pt>
                <c:pt idx="6">
                  <c:v>1.6756750326597684E-2</c:v>
                </c:pt>
                <c:pt idx="7">
                  <c:v>0.26798463762221914</c:v>
                </c:pt>
                <c:pt idx="8">
                  <c:v>0.18311408105416363</c:v>
                </c:pt>
                <c:pt idx="9">
                  <c:v>7.0633537410705424E-2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E6-4126-AB1D-344733AA0B3C}"/>
            </c:ext>
          </c:extLst>
        </c:ser>
        <c:ser>
          <c:idx val="4"/>
          <c:order val="4"/>
          <c:tx>
            <c:strRef>
              <c:f>'2007 (2)'!$R$110</c:f>
              <c:strCache>
                <c:ptCount val="1"/>
                <c:pt idx="0">
                  <c:v>autres produits industriels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'2007 (2)'!$M$112:$M$121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'2007 (2)'!$R$112:$R$121</c:f>
              <c:numCache>
                <c:formatCode>0</c:formatCode>
                <c:ptCount val="10"/>
                <c:pt idx="0">
                  <c:v>0.33849411572647253</c:v>
                </c:pt>
                <c:pt idx="1">
                  <c:v>0.16728587701984296</c:v>
                </c:pt>
                <c:pt idx="2">
                  <c:v>0.55574721066986144</c:v>
                </c:pt>
                <c:pt idx="3">
                  <c:v>-2.8132900024807554E-2</c:v>
                </c:pt>
                <c:pt idx="4">
                  <c:v>-3.1984373456446918E-2</c:v>
                </c:pt>
                <c:pt idx="5">
                  <c:v>0.12918936320265856</c:v>
                </c:pt>
                <c:pt idx="6">
                  <c:v>3.22195764705792E-2</c:v>
                </c:pt>
                <c:pt idx="7">
                  <c:v>0.297407512017833</c:v>
                </c:pt>
                <c:pt idx="8">
                  <c:v>0.2078484085368342</c:v>
                </c:pt>
                <c:pt idx="9">
                  <c:v>0.16637524287110694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E6-4126-AB1D-344733AA0B3C}"/>
            </c:ext>
          </c:extLst>
        </c:ser>
        <c:ser>
          <c:idx val="5"/>
          <c:order val="5"/>
          <c:tx>
            <c:strRef>
              <c:f>'2007 (2)'!$S$110</c:f>
              <c:strCache>
                <c:ptCount val="1"/>
                <c:pt idx="0">
                  <c:v>total industrie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'2007 (2)'!$M$112:$M$121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'2007 (2)'!$S$112:$S$121</c:f>
              <c:numCache>
                <c:formatCode>0</c:formatCode>
                <c:ptCount val="10"/>
                <c:pt idx="0">
                  <c:v>0.57870052628877033</c:v>
                </c:pt>
                <c:pt idx="1">
                  <c:v>0.20970374054237412</c:v>
                </c:pt>
                <c:pt idx="2">
                  <c:v>0.61287840283857231</c:v>
                </c:pt>
                <c:pt idx="3">
                  <c:v>-8.1767086401594039E-2</c:v>
                </c:pt>
                <c:pt idx="4">
                  <c:v>2.6647782325762249E-2</c:v>
                </c:pt>
                <c:pt idx="5">
                  <c:v>0.12668601520606843</c:v>
                </c:pt>
                <c:pt idx="6">
                  <c:v>4.1072612791823102E-2</c:v>
                </c:pt>
                <c:pt idx="7">
                  <c:v>0.30378485709631209</c:v>
                </c:pt>
                <c:pt idx="8">
                  <c:v>0.21101762654971951</c:v>
                </c:pt>
                <c:pt idx="9">
                  <c:v>0.17563791992631181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FE6-4126-AB1D-344733AA0B3C}"/>
            </c:ext>
          </c:extLst>
        </c:ser>
        <c:ser>
          <c:idx val="6"/>
          <c:order val="6"/>
          <c:tx>
            <c:strRef>
              <c:f>'2007 (2)'!$T$110</c:f>
              <c:strCache>
                <c:ptCount val="1"/>
                <c:pt idx="0">
                  <c:v>total économie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'2007 (2)'!$M$112:$M$121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'2007 (2)'!$T$112:$T$121</c:f>
              <c:numCache>
                <c:formatCode>0</c:formatCode>
                <c:ptCount val="10"/>
                <c:pt idx="0">
                  <c:v>0.47170238751123977</c:v>
                </c:pt>
                <c:pt idx="1">
                  <c:v>0.1811823619009445</c:v>
                </c:pt>
                <c:pt idx="2">
                  <c:v>0.38888336320375688</c:v>
                </c:pt>
                <c:pt idx="3">
                  <c:v>-6.6737790339739297E-2</c:v>
                </c:pt>
                <c:pt idx="4">
                  <c:v>6.4732490779154262E-3</c:v>
                </c:pt>
                <c:pt idx="5">
                  <c:v>0.11085644882406868</c:v>
                </c:pt>
                <c:pt idx="6">
                  <c:v>-3.6581800282268803E-2</c:v>
                </c:pt>
                <c:pt idx="7">
                  <c:v>0.21391963774840064</c:v>
                </c:pt>
                <c:pt idx="8">
                  <c:v>0.16950710847402151</c:v>
                </c:pt>
                <c:pt idx="9">
                  <c:v>8.9663248047527302E-2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FE6-4126-AB1D-344733AA0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843144"/>
        <c:axId val="1"/>
      </c:barChart>
      <c:catAx>
        <c:axId val="471843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71843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67917521595382"/>
          <c:y val="5.6577093606488852E-3"/>
          <c:w val="0.66310264314626999"/>
          <c:h val="4.384724754502886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06593732369907E-2"/>
          <c:y val="0.20411680903329443"/>
          <c:w val="0.92278035769917621"/>
          <c:h val="0.464837439059015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'2010 (1)'!$N$110</c:f>
              <c:strCache>
                <c:ptCount val="1"/>
                <c:pt idx="0">
                  <c:v>IAA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'2010 (1)'!$M$111:$M$120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'2010 (1)'!$N$111:$N$120</c:f>
              <c:numCache>
                <c:formatCode>0</c:formatCode>
                <c:ptCount val="10"/>
                <c:pt idx="0">
                  <c:v>147.1313320932415</c:v>
                </c:pt>
                <c:pt idx="1">
                  <c:v>111.40630189817193</c:v>
                </c:pt>
                <c:pt idx="2">
                  <c:v>244.76591832264845</c:v>
                </c:pt>
                <c:pt idx="3">
                  <c:v>116.04028699630146</c:v>
                </c:pt>
                <c:pt idx="4">
                  <c:v>103.57903588888853</c:v>
                </c:pt>
                <c:pt idx="5">
                  <c:v>111.1282982015114</c:v>
                </c:pt>
                <c:pt idx="6">
                  <c:v>120.67890763502079</c:v>
                </c:pt>
                <c:pt idx="7">
                  <c:v>166.55454758192545</c:v>
                </c:pt>
                <c:pt idx="8">
                  <c:v>144.11202631473677</c:v>
                </c:pt>
                <c:pt idx="9">
                  <c:v>118.98837554546014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6E-4414-8590-50779B0DAC9A}"/>
            </c:ext>
          </c:extLst>
        </c:ser>
        <c:ser>
          <c:idx val="1"/>
          <c:order val="1"/>
          <c:tx>
            <c:strRef>
              <c:f>'2010 (1)'!$O$110</c:f>
              <c:strCache>
                <c:ptCount val="1"/>
                <c:pt idx="0">
                  <c:v>Cokéfaction et raffinage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'2010 (1)'!$M$111:$M$120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'2010 (1)'!$O$111:$O$120</c:f>
              <c:numCache>
                <c:formatCode>0</c:formatCode>
                <c:ptCount val="10"/>
                <c:pt idx="0">
                  <c:v>404.71226246065754</c:v>
                </c:pt>
                <c:pt idx="1">
                  <c:v>236.68033087723012</c:v>
                </c:pt>
                <c:pt idx="2">
                  <c:v>530.15255837738721</c:v>
                </c:pt>
                <c:pt idx="3">
                  <c:v>177.32043361928783</c:v>
                </c:pt>
                <c:pt idx="4">
                  <c:v>138.1732796303769</c:v>
                </c:pt>
                <c:pt idx="5">
                  <c:v>261.89965171403315</c:v>
                </c:pt>
                <c:pt idx="6">
                  <c:v>192.825168197186</c:v>
                </c:pt>
                <c:pt idx="7">
                  <c:v>245.90292413185392</c:v>
                </c:pt>
                <c:pt idx="8">
                  <c:v>242.59598820361143</c:v>
                </c:pt>
                <c:pt idx="9">
                  <c:v>370.83456092741574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6E-4414-8590-50779B0DAC9A}"/>
            </c:ext>
          </c:extLst>
        </c:ser>
        <c:ser>
          <c:idx val="2"/>
          <c:order val="2"/>
          <c:tx>
            <c:strRef>
              <c:f>'2010 (1)'!$P$110</c:f>
              <c:strCache>
                <c:ptCount val="1"/>
                <c:pt idx="0">
                  <c:v>biens d'équipements électriques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'2010 (1)'!$M$111:$M$120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'2010 (1)'!$P$111:$P$120</c:f>
              <c:numCache>
                <c:formatCode>0</c:formatCode>
                <c:ptCount val="10"/>
                <c:pt idx="0">
                  <c:v>108.38250974675971</c:v>
                </c:pt>
                <c:pt idx="1">
                  <c:v>110.88626506612351</c:v>
                </c:pt>
                <c:pt idx="2">
                  <c:v>221.74524947354763</c:v>
                </c:pt>
                <c:pt idx="3">
                  <c:v>72.902405031762427</c:v>
                </c:pt>
                <c:pt idx="4">
                  <c:v>66.601073682677551</c:v>
                </c:pt>
                <c:pt idx="5">
                  <c:v>103.18828209816309</c:v>
                </c:pt>
                <c:pt idx="6">
                  <c:v>90.406656798977124</c:v>
                </c:pt>
                <c:pt idx="7">
                  <c:v>130.41765996150949</c:v>
                </c:pt>
                <c:pt idx="8">
                  <c:v>124.59998403261719</c:v>
                </c:pt>
                <c:pt idx="9">
                  <c:v>92.928694546347728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6E-4414-8590-50779B0DAC9A}"/>
            </c:ext>
          </c:extLst>
        </c:ser>
        <c:ser>
          <c:idx val="3"/>
          <c:order val="3"/>
          <c:tx>
            <c:strRef>
              <c:f>'2010 (1)'!$Q$110</c:f>
              <c:strCache>
                <c:ptCount val="1"/>
                <c:pt idx="0">
                  <c:v>matériels de transport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'2010 (1)'!$M$111:$M$120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'2010 (1)'!$Q$111:$Q$120</c:f>
              <c:numCache>
                <c:formatCode>0</c:formatCode>
                <c:ptCount val="10"/>
                <c:pt idx="0">
                  <c:v>132.73988639464812</c:v>
                </c:pt>
                <c:pt idx="1">
                  <c:v>126.02054810383139</c:v>
                </c:pt>
                <c:pt idx="2">
                  <c:v>267.06077069014657</c:v>
                </c:pt>
                <c:pt idx="3">
                  <c:v>107.88066356573056</c:v>
                </c:pt>
                <c:pt idx="4">
                  <c:v>87.294809116307562</c:v>
                </c:pt>
                <c:pt idx="5">
                  <c:v>111.52262439030964</c:v>
                </c:pt>
                <c:pt idx="6">
                  <c:v>122.28934675075836</c:v>
                </c:pt>
                <c:pt idx="7">
                  <c:v>181.27388678374484</c:v>
                </c:pt>
                <c:pt idx="8">
                  <c:v>147.89060832000217</c:v>
                </c:pt>
                <c:pt idx="9">
                  <c:v>110.5038667027125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6E-4414-8590-50779B0DAC9A}"/>
            </c:ext>
          </c:extLst>
        </c:ser>
        <c:ser>
          <c:idx val="4"/>
          <c:order val="4"/>
          <c:tx>
            <c:strRef>
              <c:f>'2010 (1)'!$R$110</c:f>
              <c:strCache>
                <c:ptCount val="1"/>
                <c:pt idx="0">
                  <c:v>autres produits industriels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'2010 (1)'!$M$111:$M$120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'2010 (1)'!$R$111:$R$120</c:f>
              <c:numCache>
                <c:formatCode>0</c:formatCode>
                <c:ptCount val="10"/>
                <c:pt idx="0">
                  <c:v>152.92921620160115</c:v>
                </c:pt>
                <c:pt idx="1">
                  <c:v>131.46933069840887</c:v>
                </c:pt>
                <c:pt idx="2">
                  <c:v>285.44070738733387</c:v>
                </c:pt>
                <c:pt idx="3">
                  <c:v>94.167763765678544</c:v>
                </c:pt>
                <c:pt idx="4">
                  <c:v>70.228846582242582</c:v>
                </c:pt>
                <c:pt idx="5">
                  <c:v>114.19295733874124</c:v>
                </c:pt>
                <c:pt idx="6">
                  <c:v>104.80348068699723</c:v>
                </c:pt>
                <c:pt idx="7">
                  <c:v>151.88255687370764</c:v>
                </c:pt>
                <c:pt idx="8">
                  <c:v>137.88238564711349</c:v>
                </c:pt>
                <c:pt idx="9">
                  <c:v>124.14365952265454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6E-4414-8590-50779B0DAC9A}"/>
            </c:ext>
          </c:extLst>
        </c:ser>
        <c:ser>
          <c:idx val="5"/>
          <c:order val="5"/>
          <c:tx>
            <c:strRef>
              <c:f>'2010 (1)'!$S$110</c:f>
              <c:strCache>
                <c:ptCount val="1"/>
                <c:pt idx="0">
                  <c:v>total industrie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'2010 (1)'!$M$111:$M$120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'2010 (1)'!$S$111:$S$120</c:f>
              <c:numCache>
                <c:formatCode>0</c:formatCode>
                <c:ptCount val="10"/>
                <c:pt idx="0">
                  <c:v>230.6009156428413</c:v>
                </c:pt>
                <c:pt idx="1">
                  <c:v>114.10880742689382</c:v>
                </c:pt>
                <c:pt idx="2">
                  <c:v>332.21475808987333</c:v>
                </c:pt>
                <c:pt idx="3">
                  <c:v>89.369796598560853</c:v>
                </c:pt>
                <c:pt idx="4">
                  <c:v>85.205160244756456</c:v>
                </c:pt>
                <c:pt idx="5">
                  <c:v>115.21339311836765</c:v>
                </c:pt>
                <c:pt idx="6">
                  <c:v>112.31349119040163</c:v>
                </c:pt>
                <c:pt idx="7">
                  <c:v>158.64781829665426</c:v>
                </c:pt>
                <c:pt idx="8">
                  <c:v>143.82383672792676</c:v>
                </c:pt>
                <c:pt idx="9">
                  <c:v>132.08800023376915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6E-4414-8590-50779B0DAC9A}"/>
            </c:ext>
          </c:extLst>
        </c:ser>
        <c:ser>
          <c:idx val="6"/>
          <c:order val="6"/>
          <c:tx>
            <c:strRef>
              <c:f>'2010 (1)'!$T$110</c:f>
              <c:strCache>
                <c:ptCount val="1"/>
                <c:pt idx="0">
                  <c:v>total économie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'2010 (1)'!$M$111:$M$120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'2010 (1)'!$T$111:$T$120</c:f>
              <c:numCache>
                <c:formatCode>0</c:formatCode>
                <c:ptCount val="10"/>
                <c:pt idx="0">
                  <c:v>197.32732975358505</c:v>
                </c:pt>
                <c:pt idx="1">
                  <c:v>121.16882015058469</c:v>
                </c:pt>
                <c:pt idx="2">
                  <c:v>250.05621521997062</c:v>
                </c:pt>
                <c:pt idx="3">
                  <c:v>91.42876446524113</c:v>
                </c:pt>
                <c:pt idx="4">
                  <c:v>88.895826876528801</c:v>
                </c:pt>
                <c:pt idx="5">
                  <c:v>113.93953460141647</c:v>
                </c:pt>
                <c:pt idx="6">
                  <c:v>92.736905421590734</c:v>
                </c:pt>
                <c:pt idx="7">
                  <c:v>136.94444181426502</c:v>
                </c:pt>
                <c:pt idx="8">
                  <c:v>134.54014617012024</c:v>
                </c:pt>
                <c:pt idx="9">
                  <c:v>123.63325383683082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96E-4414-8590-50779B0DA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842816"/>
        <c:axId val="1"/>
      </c:barChart>
      <c:catAx>
        <c:axId val="471842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718428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067626642092392"/>
          <c:y val="1.7218576453674309E-2"/>
          <c:w val="0.84748379494628501"/>
          <c:h val="0.137748611629394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670329670329665E-2"/>
          <c:y val="6.4027401039471563E-2"/>
          <c:w val="0.90109890109890112"/>
          <c:h val="0.8567941528411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'2010 (1)'!$N$110</c:f>
              <c:strCache>
                <c:ptCount val="1"/>
                <c:pt idx="0">
                  <c:v>IAA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'2010 (1)'!$M$111:$M$120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'2010 (1)'!$N$111:$N$120</c:f>
              <c:numCache>
                <c:formatCode>0</c:formatCode>
                <c:ptCount val="10"/>
                <c:pt idx="0">
                  <c:v>147.1313320932415</c:v>
                </c:pt>
                <c:pt idx="1">
                  <c:v>111.40630189817193</c:v>
                </c:pt>
                <c:pt idx="2">
                  <c:v>244.76591832264845</c:v>
                </c:pt>
                <c:pt idx="3">
                  <c:v>116.04028699630146</c:v>
                </c:pt>
                <c:pt idx="4">
                  <c:v>103.57903588888853</c:v>
                </c:pt>
                <c:pt idx="5">
                  <c:v>111.1282982015114</c:v>
                </c:pt>
                <c:pt idx="6">
                  <c:v>120.67890763502079</c:v>
                </c:pt>
                <c:pt idx="7">
                  <c:v>166.55454758192545</c:v>
                </c:pt>
                <c:pt idx="8">
                  <c:v>144.11202631473677</c:v>
                </c:pt>
                <c:pt idx="9">
                  <c:v>118.98837554546014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B-4A44-B0E9-1D6F3776E0BC}"/>
            </c:ext>
          </c:extLst>
        </c:ser>
        <c:ser>
          <c:idx val="1"/>
          <c:order val="1"/>
          <c:tx>
            <c:strRef>
              <c:f>'2010 (1)'!$O$110</c:f>
              <c:strCache>
                <c:ptCount val="1"/>
                <c:pt idx="0">
                  <c:v>Cokéfaction et raffinage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'2010 (1)'!$M$111:$M$120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'2010 (1)'!$O$111:$O$120</c:f>
              <c:numCache>
                <c:formatCode>0</c:formatCode>
                <c:ptCount val="10"/>
                <c:pt idx="0">
                  <c:v>404.71226246065754</c:v>
                </c:pt>
                <c:pt idx="1">
                  <c:v>236.68033087723012</c:v>
                </c:pt>
                <c:pt idx="2">
                  <c:v>530.15255837738721</c:v>
                </c:pt>
                <c:pt idx="3">
                  <c:v>177.32043361928783</c:v>
                </c:pt>
                <c:pt idx="4">
                  <c:v>138.1732796303769</c:v>
                </c:pt>
                <c:pt idx="5">
                  <c:v>261.89965171403315</c:v>
                </c:pt>
                <c:pt idx="6">
                  <c:v>192.825168197186</c:v>
                </c:pt>
                <c:pt idx="7">
                  <c:v>245.90292413185392</c:v>
                </c:pt>
                <c:pt idx="8">
                  <c:v>242.59598820361143</c:v>
                </c:pt>
                <c:pt idx="9">
                  <c:v>370.83456092741574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B-4A44-B0E9-1D6F3776E0BC}"/>
            </c:ext>
          </c:extLst>
        </c:ser>
        <c:ser>
          <c:idx val="2"/>
          <c:order val="2"/>
          <c:tx>
            <c:strRef>
              <c:f>'2010 (1)'!$P$110</c:f>
              <c:strCache>
                <c:ptCount val="1"/>
                <c:pt idx="0">
                  <c:v>biens d'équipements électriques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'2010 (1)'!$M$111:$M$120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'2010 (1)'!$P$111:$P$120</c:f>
              <c:numCache>
                <c:formatCode>0</c:formatCode>
                <c:ptCount val="10"/>
                <c:pt idx="0">
                  <c:v>108.38250974675971</c:v>
                </c:pt>
                <c:pt idx="1">
                  <c:v>110.88626506612351</c:v>
                </c:pt>
                <c:pt idx="2">
                  <c:v>221.74524947354763</c:v>
                </c:pt>
                <c:pt idx="3">
                  <c:v>72.902405031762427</c:v>
                </c:pt>
                <c:pt idx="4">
                  <c:v>66.601073682677551</c:v>
                </c:pt>
                <c:pt idx="5">
                  <c:v>103.18828209816309</c:v>
                </c:pt>
                <c:pt idx="6">
                  <c:v>90.406656798977124</c:v>
                </c:pt>
                <c:pt idx="7">
                  <c:v>130.41765996150949</c:v>
                </c:pt>
                <c:pt idx="8">
                  <c:v>124.59998403261719</c:v>
                </c:pt>
                <c:pt idx="9">
                  <c:v>92.928694546347728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B-4A44-B0E9-1D6F3776E0BC}"/>
            </c:ext>
          </c:extLst>
        </c:ser>
        <c:ser>
          <c:idx val="3"/>
          <c:order val="3"/>
          <c:tx>
            <c:strRef>
              <c:f>'2010 (1)'!$Q$110</c:f>
              <c:strCache>
                <c:ptCount val="1"/>
                <c:pt idx="0">
                  <c:v>matériels de transport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'2010 (1)'!$M$111:$M$120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'2010 (1)'!$Q$111:$Q$120</c:f>
              <c:numCache>
                <c:formatCode>0</c:formatCode>
                <c:ptCount val="10"/>
                <c:pt idx="0">
                  <c:v>132.73988639464812</c:v>
                </c:pt>
                <c:pt idx="1">
                  <c:v>126.02054810383139</c:v>
                </c:pt>
                <c:pt idx="2">
                  <c:v>267.06077069014657</c:v>
                </c:pt>
                <c:pt idx="3">
                  <c:v>107.88066356573056</c:v>
                </c:pt>
                <c:pt idx="4">
                  <c:v>87.294809116307562</c:v>
                </c:pt>
                <c:pt idx="5">
                  <c:v>111.52262439030964</c:v>
                </c:pt>
                <c:pt idx="6">
                  <c:v>122.28934675075836</c:v>
                </c:pt>
                <c:pt idx="7">
                  <c:v>181.27388678374484</c:v>
                </c:pt>
                <c:pt idx="8">
                  <c:v>147.89060832000217</c:v>
                </c:pt>
                <c:pt idx="9">
                  <c:v>110.5038667027125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4B-4A44-B0E9-1D6F3776E0BC}"/>
            </c:ext>
          </c:extLst>
        </c:ser>
        <c:ser>
          <c:idx val="4"/>
          <c:order val="4"/>
          <c:tx>
            <c:strRef>
              <c:f>'2010 (1)'!$R$110</c:f>
              <c:strCache>
                <c:ptCount val="1"/>
                <c:pt idx="0">
                  <c:v>autres produits industriels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'2010 (1)'!$M$111:$M$120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'2010 (1)'!$R$111:$R$120</c:f>
              <c:numCache>
                <c:formatCode>0</c:formatCode>
                <c:ptCount val="10"/>
                <c:pt idx="0">
                  <c:v>152.92921620160115</c:v>
                </c:pt>
                <c:pt idx="1">
                  <c:v>131.46933069840887</c:v>
                </c:pt>
                <c:pt idx="2">
                  <c:v>285.44070738733387</c:v>
                </c:pt>
                <c:pt idx="3">
                  <c:v>94.167763765678544</c:v>
                </c:pt>
                <c:pt idx="4">
                  <c:v>70.228846582242582</c:v>
                </c:pt>
                <c:pt idx="5">
                  <c:v>114.19295733874124</c:v>
                </c:pt>
                <c:pt idx="6">
                  <c:v>104.80348068699723</c:v>
                </c:pt>
                <c:pt idx="7">
                  <c:v>151.88255687370764</c:v>
                </c:pt>
                <c:pt idx="8">
                  <c:v>137.88238564711349</c:v>
                </c:pt>
                <c:pt idx="9">
                  <c:v>124.14365952265454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4B-4A44-B0E9-1D6F3776E0BC}"/>
            </c:ext>
          </c:extLst>
        </c:ser>
        <c:ser>
          <c:idx val="5"/>
          <c:order val="5"/>
          <c:tx>
            <c:strRef>
              <c:f>'2010 (1)'!$S$110</c:f>
              <c:strCache>
                <c:ptCount val="1"/>
                <c:pt idx="0">
                  <c:v>total industrie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'2010 (1)'!$M$111:$M$120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'2010 (1)'!$S$111:$S$120</c:f>
              <c:numCache>
                <c:formatCode>0</c:formatCode>
                <c:ptCount val="10"/>
                <c:pt idx="0">
                  <c:v>230.6009156428413</c:v>
                </c:pt>
                <c:pt idx="1">
                  <c:v>114.10880742689382</c:v>
                </c:pt>
                <c:pt idx="2">
                  <c:v>332.21475808987333</c:v>
                </c:pt>
                <c:pt idx="3">
                  <c:v>89.369796598560853</c:v>
                </c:pt>
                <c:pt idx="4">
                  <c:v>85.205160244756456</c:v>
                </c:pt>
                <c:pt idx="5">
                  <c:v>115.21339311836765</c:v>
                </c:pt>
                <c:pt idx="6">
                  <c:v>112.31349119040163</c:v>
                </c:pt>
                <c:pt idx="7">
                  <c:v>158.64781829665426</c:v>
                </c:pt>
                <c:pt idx="8">
                  <c:v>143.82383672792676</c:v>
                </c:pt>
                <c:pt idx="9">
                  <c:v>132.08800023376915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4B-4A44-B0E9-1D6F3776E0BC}"/>
            </c:ext>
          </c:extLst>
        </c:ser>
        <c:ser>
          <c:idx val="6"/>
          <c:order val="6"/>
          <c:tx>
            <c:strRef>
              <c:f>'2010 (1)'!$T$110</c:f>
              <c:strCache>
                <c:ptCount val="1"/>
                <c:pt idx="0">
                  <c:v>total économie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'2010 (1)'!$M$111:$M$120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'2010 (1)'!$T$111:$T$120</c:f>
              <c:numCache>
                <c:formatCode>0</c:formatCode>
                <c:ptCount val="10"/>
                <c:pt idx="0">
                  <c:v>197.32732975358505</c:v>
                </c:pt>
                <c:pt idx="1">
                  <c:v>121.16882015058469</c:v>
                </c:pt>
                <c:pt idx="2">
                  <c:v>250.05621521997062</c:v>
                </c:pt>
                <c:pt idx="3">
                  <c:v>91.42876446524113</c:v>
                </c:pt>
                <c:pt idx="4">
                  <c:v>88.895826876528801</c:v>
                </c:pt>
                <c:pt idx="5">
                  <c:v>113.93953460141647</c:v>
                </c:pt>
                <c:pt idx="6">
                  <c:v>92.736905421590734</c:v>
                </c:pt>
                <c:pt idx="7">
                  <c:v>136.94444181426502</c:v>
                </c:pt>
                <c:pt idx="8">
                  <c:v>134.54014617012024</c:v>
                </c:pt>
                <c:pt idx="9">
                  <c:v>123.63325383683082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F4B-4A44-B0E9-1D6F3776E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593616"/>
        <c:axId val="1"/>
      </c:barChart>
      <c:catAx>
        <c:axId val="47259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725936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572223176736678"/>
          <c:y val="3.6749712070432163E-3"/>
          <c:w val="0.66310264314626999"/>
          <c:h val="4.8182955825677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670329670329665E-2"/>
          <c:y val="6.4027401039471618E-2"/>
          <c:w val="0.90109890109890112"/>
          <c:h val="0.856794152841173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'2010 (2)'!$N$110</c:f>
              <c:strCache>
                <c:ptCount val="1"/>
                <c:pt idx="0">
                  <c:v>IAA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'2010 (2)'!$M$112:$M$121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'2010 (2)'!$N$112:$N$121</c:f>
              <c:numCache>
                <c:formatCode>0</c:formatCode>
                <c:ptCount val="10"/>
                <c:pt idx="0">
                  <c:v>9.5342374157450824E-2</c:v>
                </c:pt>
                <c:pt idx="1">
                  <c:v>-4.1261819647544232E-2</c:v>
                </c:pt>
                <c:pt idx="2">
                  <c:v>0.23982020728566383</c:v>
                </c:pt>
                <c:pt idx="3">
                  <c:v>7.4495222319365978E-2</c:v>
                </c:pt>
                <c:pt idx="4">
                  <c:v>2.2561233044010434E-2</c:v>
                </c:pt>
                <c:pt idx="5">
                  <c:v>7.0732547099504897E-2</c:v>
                </c:pt>
                <c:pt idx="6">
                  <c:v>6.3857596072354847E-2</c:v>
                </c:pt>
                <c:pt idx="7">
                  <c:v>0.12702190897359075</c:v>
                </c:pt>
                <c:pt idx="8">
                  <c:v>6.1217186915965269E-2</c:v>
                </c:pt>
                <c:pt idx="9">
                  <c:v>3.1338282963915984E-2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33-452B-9772-36AD57DE3510}"/>
            </c:ext>
          </c:extLst>
        </c:ser>
        <c:ser>
          <c:idx val="1"/>
          <c:order val="1"/>
          <c:tx>
            <c:strRef>
              <c:f>'2010 (2)'!$O$110</c:f>
              <c:strCache>
                <c:ptCount val="1"/>
                <c:pt idx="0">
                  <c:v>Cokéfaction et raffinage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'2010 (2)'!$M$112:$M$121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'2010 (2)'!$O$112:$O$121</c:f>
              <c:numCache>
                <c:formatCode>0</c:formatCode>
                <c:ptCount val="10"/>
                <c:pt idx="0">
                  <c:v>0.1424766537709479</c:v>
                </c:pt>
                <c:pt idx="1">
                  <c:v>0.54150875158509704</c:v>
                </c:pt>
                <c:pt idx="2">
                  <c:v>0.13397183175225805</c:v>
                </c:pt>
                <c:pt idx="3">
                  <c:v>0.40134475711169215</c:v>
                </c:pt>
                <c:pt idx="4">
                  <c:v>0.27348343834838912</c:v>
                </c:pt>
                <c:pt idx="5">
                  <c:v>0.4560216838343632</c:v>
                </c:pt>
                <c:pt idx="6">
                  <c:v>0.35481103548326842</c:v>
                </c:pt>
                <c:pt idx="7">
                  <c:v>0.40110972494922464</c:v>
                </c:pt>
                <c:pt idx="8">
                  <c:v>0.44268342753258311</c:v>
                </c:pt>
                <c:pt idx="9">
                  <c:v>0.20447761850406765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33-452B-9772-36AD57DE3510}"/>
            </c:ext>
          </c:extLst>
        </c:ser>
        <c:ser>
          <c:idx val="2"/>
          <c:order val="2"/>
          <c:tx>
            <c:strRef>
              <c:f>'2010 (2)'!$P$110</c:f>
              <c:strCache>
                <c:ptCount val="1"/>
                <c:pt idx="0">
                  <c:v>biens d'équipements électriques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'2010 (2)'!$M$112:$M$121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'2010 (2)'!$P$112:$P$121</c:f>
              <c:numCache>
                <c:formatCode>0</c:formatCode>
                <c:ptCount val="10"/>
                <c:pt idx="0">
                  <c:v>4.038857795725434E-2</c:v>
                </c:pt>
                <c:pt idx="1">
                  <c:v>0.11242055479221719</c:v>
                </c:pt>
                <c:pt idx="2">
                  <c:v>0.19223681243366003</c:v>
                </c:pt>
                <c:pt idx="3">
                  <c:v>-2.0502052583250361E-2</c:v>
                </c:pt>
                <c:pt idx="4">
                  <c:v>-0.20971401761273739</c:v>
                </c:pt>
                <c:pt idx="5">
                  <c:v>1.1386836327172745E-2</c:v>
                </c:pt>
                <c:pt idx="6">
                  <c:v>-1.2865956820885031E-2</c:v>
                </c:pt>
                <c:pt idx="7">
                  <c:v>5.5904103802546103E-2</c:v>
                </c:pt>
                <c:pt idx="8">
                  <c:v>2.4391209162632349E-2</c:v>
                </c:pt>
                <c:pt idx="9">
                  <c:v>3.7072451472019451E-3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33-452B-9772-36AD57DE3510}"/>
            </c:ext>
          </c:extLst>
        </c:ser>
        <c:ser>
          <c:idx val="3"/>
          <c:order val="3"/>
          <c:tx>
            <c:strRef>
              <c:f>'2010 (2)'!$Q$110</c:f>
              <c:strCache>
                <c:ptCount val="1"/>
                <c:pt idx="0">
                  <c:v>matériels de transport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'2010 (2)'!$M$112:$M$121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'2010 (2)'!$Q$112:$Q$121</c:f>
              <c:numCache>
                <c:formatCode>0</c:formatCode>
                <c:ptCount val="10"/>
                <c:pt idx="0">
                  <c:v>6.1786620892773383E-2</c:v>
                </c:pt>
                <c:pt idx="1">
                  <c:v>0.14579899151412051</c:v>
                </c:pt>
                <c:pt idx="2">
                  <c:v>0.20566670119191471</c:v>
                </c:pt>
                <c:pt idx="3">
                  <c:v>1.1284074626817641E-2</c:v>
                </c:pt>
                <c:pt idx="4">
                  <c:v>-5.0296621785909393E-2</c:v>
                </c:pt>
                <c:pt idx="5">
                  <c:v>3.0096308322488313E-2</c:v>
                </c:pt>
                <c:pt idx="6">
                  <c:v>6.4024111884897648E-3</c:v>
                </c:pt>
                <c:pt idx="7">
                  <c:v>7.1781369509747742E-2</c:v>
                </c:pt>
                <c:pt idx="8">
                  <c:v>2.2481320379055349E-2</c:v>
                </c:pt>
                <c:pt idx="9">
                  <c:v>3.6760596344153386E-3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33-452B-9772-36AD57DE3510}"/>
            </c:ext>
          </c:extLst>
        </c:ser>
        <c:ser>
          <c:idx val="4"/>
          <c:order val="4"/>
          <c:tx>
            <c:strRef>
              <c:f>'2010 (2)'!$R$110</c:f>
              <c:strCache>
                <c:ptCount val="1"/>
                <c:pt idx="0">
                  <c:v>autres produits industriels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'2010 (2)'!$M$112:$M$121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'2010 (2)'!$R$112:$R$121</c:f>
              <c:numCache>
                <c:formatCode>0</c:formatCode>
                <c:ptCount val="10"/>
                <c:pt idx="0">
                  <c:v>0.10684795445418019</c:v>
                </c:pt>
                <c:pt idx="1">
                  <c:v>0.13084939021375036</c:v>
                </c:pt>
                <c:pt idx="2">
                  <c:v>0.17361950673700846</c:v>
                </c:pt>
                <c:pt idx="3">
                  <c:v>3.2050788522674624E-3</c:v>
                </c:pt>
                <c:pt idx="4">
                  <c:v>-8.2572772419211307E-2</c:v>
                </c:pt>
                <c:pt idx="5">
                  <c:v>1.175584381675094E-2</c:v>
                </c:pt>
                <c:pt idx="6">
                  <c:v>-1.8732505314638388E-2</c:v>
                </c:pt>
                <c:pt idx="7">
                  <c:v>5.1266491250804194E-2</c:v>
                </c:pt>
                <c:pt idx="8">
                  <c:v>1.6379296940272355E-2</c:v>
                </c:pt>
                <c:pt idx="9">
                  <c:v>3.301362598855604E-2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33-452B-9772-36AD57DE3510}"/>
            </c:ext>
          </c:extLst>
        </c:ser>
        <c:ser>
          <c:idx val="5"/>
          <c:order val="5"/>
          <c:tx>
            <c:strRef>
              <c:f>'2010 (2)'!$S$110</c:f>
              <c:strCache>
                <c:ptCount val="1"/>
                <c:pt idx="0">
                  <c:v>total industrie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'2010 (2)'!$M$112:$M$121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'2010 (2)'!$S$112:$S$121</c:f>
              <c:numCache>
                <c:formatCode>0</c:formatCode>
                <c:ptCount val="10"/>
                <c:pt idx="0">
                  <c:v>0.10552529147512572</c:v>
                </c:pt>
                <c:pt idx="1">
                  <c:v>-1.7104805811349735E-2</c:v>
                </c:pt>
                <c:pt idx="2">
                  <c:v>0.16425709551276241</c:v>
                </c:pt>
                <c:pt idx="3">
                  <c:v>2.0869011969135444E-3</c:v>
                </c:pt>
                <c:pt idx="4">
                  <c:v>-5.9195053893968751E-2</c:v>
                </c:pt>
                <c:pt idx="5">
                  <c:v>2.7393790106059013E-2</c:v>
                </c:pt>
                <c:pt idx="6">
                  <c:v>1.321112285837117E-2</c:v>
                </c:pt>
                <c:pt idx="7">
                  <c:v>7.5512632423982359E-2</c:v>
                </c:pt>
                <c:pt idx="8">
                  <c:v>4.0615443577220557E-2</c:v>
                </c:pt>
                <c:pt idx="9">
                  <c:v>4.1580106876863143E-2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E33-452B-9772-36AD57DE3510}"/>
            </c:ext>
          </c:extLst>
        </c:ser>
        <c:ser>
          <c:idx val="6"/>
          <c:order val="6"/>
          <c:tx>
            <c:strRef>
              <c:f>'2010 (2)'!$T$110</c:f>
              <c:strCache>
                <c:ptCount val="1"/>
                <c:pt idx="0">
                  <c:v>total économie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'2010 (2)'!$M$112:$M$121</c:f>
              <c:strCache>
                <c:ptCount val="10"/>
                <c:pt idx="0">
                  <c:v>énergie</c:v>
                </c:pt>
                <c:pt idx="1">
                  <c:v>IAA</c:v>
                </c:pt>
                <c:pt idx="2">
                  <c:v>Cokéfaction et raffinage</c:v>
                </c:pt>
                <c:pt idx="3">
                  <c:v>biens électriques</c:v>
                </c:pt>
                <c:pt idx="4">
                  <c:v>mat. de transport</c:v>
                </c:pt>
                <c:pt idx="5">
                  <c:v>autres produits ind.</c:v>
                </c:pt>
                <c:pt idx="6">
                  <c:v>Information et comm;</c:v>
                </c:pt>
                <c:pt idx="7">
                  <c:v>Activités immobilières</c:v>
                </c:pt>
                <c:pt idx="8">
                  <c:v>SRE</c:v>
                </c:pt>
                <c:pt idx="9">
                  <c:v>Total</c:v>
                </c:pt>
              </c:strCache>
            </c:strRef>
          </c:cat>
          <c:val>
            <c:numRef>
              <c:f>'2010 (2)'!$T$112:$T$121</c:f>
              <c:numCache>
                <c:formatCode>0</c:formatCode>
                <c:ptCount val="10"/>
                <c:pt idx="0">
                  <c:v>9.4906147785010692E-2</c:v>
                </c:pt>
                <c:pt idx="1">
                  <c:v>6.1648857687029164E-2</c:v>
                </c:pt>
                <c:pt idx="2">
                  <c:v>0.13972758959761961</c:v>
                </c:pt>
                <c:pt idx="3">
                  <c:v>1.6036418398819308E-3</c:v>
                </c:pt>
                <c:pt idx="4">
                  <c:v>-4.3905955822808804E-2</c:v>
                </c:pt>
                <c:pt idx="5">
                  <c:v>2.8121490612306843E-2</c:v>
                </c:pt>
                <c:pt idx="6">
                  <c:v>1.249170192572123E-2</c:v>
                </c:pt>
                <c:pt idx="7">
                  <c:v>6.6562437392725549E-2</c:v>
                </c:pt>
                <c:pt idx="8">
                  <c:v>3.6660911811742525E-2</c:v>
                </c:pt>
                <c:pt idx="9">
                  <c:v>7.3589840676385021E-2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E33-452B-9772-36AD57DE3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591320"/>
        <c:axId val="1"/>
      </c:barChart>
      <c:catAx>
        <c:axId val="472591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725913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67917521595382"/>
          <c:y val="5.5172441661726322E-3"/>
          <c:w val="0.66310264314626999"/>
          <c:h val="4.27586422878379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2" footer="0.4921259845000002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312420</xdr:colOff>
      <xdr:row>105</xdr:row>
      <xdr:rowOff>7620</xdr:rowOff>
    </xdr:from>
    <xdr:to>
      <xdr:col>30</xdr:col>
      <xdr:colOff>304800</xdr:colOff>
      <xdr:row>140</xdr:row>
      <xdr:rowOff>60960</xdr:rowOff>
    </xdr:to>
    <xdr:graphicFrame macro="">
      <xdr:nvGraphicFramePr>
        <xdr:cNvPr id="3116" name="Chart 2">
          <a:extLst>
            <a:ext uri="{FF2B5EF4-FFF2-40B4-BE49-F238E27FC236}">
              <a16:creationId xmlns:a16="http://schemas.microsoft.com/office/drawing/2014/main" id="{EBB75B37-C4C8-41AB-BF59-E563F789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114300</xdr:colOff>
      <xdr:row>136</xdr:row>
      <xdr:rowOff>45720</xdr:rowOff>
    </xdr:from>
    <xdr:to>
      <xdr:col>19</xdr:col>
      <xdr:colOff>502920</xdr:colOff>
      <xdr:row>170</xdr:row>
      <xdr:rowOff>99060</xdr:rowOff>
    </xdr:to>
    <xdr:graphicFrame macro="">
      <xdr:nvGraphicFramePr>
        <xdr:cNvPr id="31785" name="Chart 1">
          <a:extLst>
            <a:ext uri="{FF2B5EF4-FFF2-40B4-BE49-F238E27FC236}">
              <a16:creationId xmlns:a16="http://schemas.microsoft.com/office/drawing/2014/main" id="{F5B5775F-D4BF-4A56-8277-CADF0C9B02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312420</xdr:colOff>
      <xdr:row>105</xdr:row>
      <xdr:rowOff>7620</xdr:rowOff>
    </xdr:from>
    <xdr:to>
      <xdr:col>30</xdr:col>
      <xdr:colOff>304800</xdr:colOff>
      <xdr:row>140</xdr:row>
      <xdr:rowOff>60960</xdr:rowOff>
    </xdr:to>
    <xdr:graphicFrame macro="">
      <xdr:nvGraphicFramePr>
        <xdr:cNvPr id="31786" name="Chart 2">
          <a:extLst>
            <a:ext uri="{FF2B5EF4-FFF2-40B4-BE49-F238E27FC236}">
              <a16:creationId xmlns:a16="http://schemas.microsoft.com/office/drawing/2014/main" id="{0A7A29E8-DB19-4337-93F6-46637240E5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114300</xdr:colOff>
      <xdr:row>136</xdr:row>
      <xdr:rowOff>45720</xdr:rowOff>
    </xdr:from>
    <xdr:to>
      <xdr:col>19</xdr:col>
      <xdr:colOff>502920</xdr:colOff>
      <xdr:row>170</xdr:row>
      <xdr:rowOff>99060</xdr:rowOff>
    </xdr:to>
    <xdr:graphicFrame macro="">
      <xdr:nvGraphicFramePr>
        <xdr:cNvPr id="5163" name="Chart 1">
          <a:extLst>
            <a:ext uri="{FF2B5EF4-FFF2-40B4-BE49-F238E27FC236}">
              <a16:creationId xmlns:a16="http://schemas.microsoft.com/office/drawing/2014/main" id="{DED84D19-D986-4DC1-85CF-10E42AF5F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114300</xdr:colOff>
      <xdr:row>136</xdr:row>
      <xdr:rowOff>45720</xdr:rowOff>
    </xdr:from>
    <xdr:to>
      <xdr:col>19</xdr:col>
      <xdr:colOff>502920</xdr:colOff>
      <xdr:row>170</xdr:row>
      <xdr:rowOff>99060</xdr:rowOff>
    </xdr:to>
    <xdr:graphicFrame macro="">
      <xdr:nvGraphicFramePr>
        <xdr:cNvPr id="28713" name="Chart 1">
          <a:extLst>
            <a:ext uri="{FF2B5EF4-FFF2-40B4-BE49-F238E27FC236}">
              <a16:creationId xmlns:a16="http://schemas.microsoft.com/office/drawing/2014/main" id="{7FC931AE-1D36-4BC5-906B-6F64AC8711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312420</xdr:colOff>
      <xdr:row>105</xdr:row>
      <xdr:rowOff>7620</xdr:rowOff>
    </xdr:from>
    <xdr:to>
      <xdr:col>30</xdr:col>
      <xdr:colOff>304800</xdr:colOff>
      <xdr:row>140</xdr:row>
      <xdr:rowOff>60960</xdr:rowOff>
    </xdr:to>
    <xdr:graphicFrame macro="">
      <xdr:nvGraphicFramePr>
        <xdr:cNvPr id="28714" name="Chart 2">
          <a:extLst>
            <a:ext uri="{FF2B5EF4-FFF2-40B4-BE49-F238E27FC236}">
              <a16:creationId xmlns:a16="http://schemas.microsoft.com/office/drawing/2014/main" id="{92F6310E-AB67-4F4D-BE69-D95F879A6C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114300</xdr:colOff>
      <xdr:row>135</xdr:row>
      <xdr:rowOff>45720</xdr:rowOff>
    </xdr:from>
    <xdr:to>
      <xdr:col>19</xdr:col>
      <xdr:colOff>502920</xdr:colOff>
      <xdr:row>169</xdr:row>
      <xdr:rowOff>99060</xdr:rowOff>
    </xdr:to>
    <xdr:graphicFrame macro="">
      <xdr:nvGraphicFramePr>
        <xdr:cNvPr id="1069" name="Chart 3">
          <a:extLst>
            <a:ext uri="{FF2B5EF4-FFF2-40B4-BE49-F238E27FC236}">
              <a16:creationId xmlns:a16="http://schemas.microsoft.com/office/drawing/2014/main" id="{C9EB09AD-37C4-4E64-A6E7-B95307B0F5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312420</xdr:colOff>
      <xdr:row>105</xdr:row>
      <xdr:rowOff>7620</xdr:rowOff>
    </xdr:from>
    <xdr:to>
      <xdr:col>30</xdr:col>
      <xdr:colOff>304800</xdr:colOff>
      <xdr:row>139</xdr:row>
      <xdr:rowOff>60960</xdr:rowOff>
    </xdr:to>
    <xdr:graphicFrame macro="">
      <xdr:nvGraphicFramePr>
        <xdr:cNvPr id="1070" name="Chart 4">
          <a:extLst>
            <a:ext uri="{FF2B5EF4-FFF2-40B4-BE49-F238E27FC236}">
              <a16:creationId xmlns:a16="http://schemas.microsoft.com/office/drawing/2014/main" id="{561AC8C8-CDC9-4635-B65C-C25505A152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312420</xdr:colOff>
      <xdr:row>105</xdr:row>
      <xdr:rowOff>7620</xdr:rowOff>
    </xdr:from>
    <xdr:to>
      <xdr:col>30</xdr:col>
      <xdr:colOff>304800</xdr:colOff>
      <xdr:row>140</xdr:row>
      <xdr:rowOff>60960</xdr:rowOff>
    </xdr:to>
    <xdr:graphicFrame macro="">
      <xdr:nvGraphicFramePr>
        <xdr:cNvPr id="72744" name="Chart 4">
          <a:extLst>
            <a:ext uri="{FF2B5EF4-FFF2-40B4-BE49-F238E27FC236}">
              <a16:creationId xmlns:a16="http://schemas.microsoft.com/office/drawing/2014/main" id="{05277150-D78B-482D-9035-A05513DC6F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312420</xdr:colOff>
      <xdr:row>105</xdr:row>
      <xdr:rowOff>7620</xdr:rowOff>
    </xdr:from>
    <xdr:to>
      <xdr:col>30</xdr:col>
      <xdr:colOff>304800</xdr:colOff>
      <xdr:row>140</xdr:row>
      <xdr:rowOff>60960</xdr:rowOff>
    </xdr:to>
    <xdr:graphicFrame macro="">
      <xdr:nvGraphicFramePr>
        <xdr:cNvPr id="53288" name="Chart 4">
          <a:extLst>
            <a:ext uri="{FF2B5EF4-FFF2-40B4-BE49-F238E27FC236}">
              <a16:creationId xmlns:a16="http://schemas.microsoft.com/office/drawing/2014/main" id="{9F213B7F-8515-4CA9-8FF8-D3479F6222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114300</xdr:colOff>
      <xdr:row>136</xdr:row>
      <xdr:rowOff>45720</xdr:rowOff>
    </xdr:from>
    <xdr:to>
      <xdr:col>19</xdr:col>
      <xdr:colOff>502920</xdr:colOff>
      <xdr:row>170</xdr:row>
      <xdr:rowOff>99060</xdr:rowOff>
    </xdr:to>
    <xdr:graphicFrame macro="">
      <xdr:nvGraphicFramePr>
        <xdr:cNvPr id="9259" name="Chart 1">
          <a:extLst>
            <a:ext uri="{FF2B5EF4-FFF2-40B4-BE49-F238E27FC236}">
              <a16:creationId xmlns:a16="http://schemas.microsoft.com/office/drawing/2014/main" id="{AC1D364E-9310-4296-B37F-19AFD6A9D6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312420</xdr:colOff>
      <xdr:row>105</xdr:row>
      <xdr:rowOff>7620</xdr:rowOff>
    </xdr:from>
    <xdr:to>
      <xdr:col>30</xdr:col>
      <xdr:colOff>304800</xdr:colOff>
      <xdr:row>140</xdr:row>
      <xdr:rowOff>60960</xdr:rowOff>
    </xdr:to>
    <xdr:graphicFrame macro="">
      <xdr:nvGraphicFramePr>
        <xdr:cNvPr id="9260" name="Chart 2">
          <a:extLst>
            <a:ext uri="{FF2B5EF4-FFF2-40B4-BE49-F238E27FC236}">
              <a16:creationId xmlns:a16="http://schemas.microsoft.com/office/drawing/2014/main" id="{7B21B7FC-5F77-4C55-B1E5-30C600A21B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114300</xdr:colOff>
      <xdr:row>136</xdr:row>
      <xdr:rowOff>45720</xdr:rowOff>
    </xdr:from>
    <xdr:to>
      <xdr:col>19</xdr:col>
      <xdr:colOff>502920</xdr:colOff>
      <xdr:row>170</xdr:row>
      <xdr:rowOff>99060</xdr:rowOff>
    </xdr:to>
    <xdr:graphicFrame macro="">
      <xdr:nvGraphicFramePr>
        <xdr:cNvPr id="455691" name="Chart 3">
          <a:extLst>
            <a:ext uri="{FF2B5EF4-FFF2-40B4-BE49-F238E27FC236}">
              <a16:creationId xmlns:a16="http://schemas.microsoft.com/office/drawing/2014/main" id="{1C23C9E3-53DD-40F3-BD7F-DAFD27424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312420</xdr:colOff>
      <xdr:row>105</xdr:row>
      <xdr:rowOff>7620</xdr:rowOff>
    </xdr:from>
    <xdr:to>
      <xdr:col>30</xdr:col>
      <xdr:colOff>304800</xdr:colOff>
      <xdr:row>140</xdr:row>
      <xdr:rowOff>60960</xdr:rowOff>
    </xdr:to>
    <xdr:graphicFrame macro="">
      <xdr:nvGraphicFramePr>
        <xdr:cNvPr id="455692" name="Chart 4">
          <a:extLst>
            <a:ext uri="{FF2B5EF4-FFF2-40B4-BE49-F238E27FC236}">
              <a16:creationId xmlns:a16="http://schemas.microsoft.com/office/drawing/2014/main" id="{138B6913-4FE1-492D-A2DA-37B1830E73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"/>
  <sheetViews>
    <sheetView tabSelected="1" workbookViewId="0">
      <selection activeCell="B8" sqref="B8"/>
    </sheetView>
  </sheetViews>
  <sheetFormatPr baseColWidth="10" defaultRowHeight="13.2" x14ac:dyDescent="0.25"/>
  <sheetData>
    <row r="2" spans="1:5" x14ac:dyDescent="0.25">
      <c r="A2" t="s">
        <v>116</v>
      </c>
    </row>
    <row r="4" spans="1:5" x14ac:dyDescent="0.25">
      <c r="A4" s="169" t="s">
        <v>117</v>
      </c>
      <c r="B4" s="169"/>
      <c r="C4" s="169"/>
      <c r="D4" s="169"/>
      <c r="E4" s="169"/>
    </row>
    <row r="5" spans="1:5" x14ac:dyDescent="0.25">
      <c r="B5" t="s">
        <v>115</v>
      </c>
    </row>
    <row r="7" spans="1:5" x14ac:dyDescent="0.25">
      <c r="A7" s="170"/>
      <c r="B7" s="170" t="s">
        <v>118</v>
      </c>
      <c r="C7" s="170"/>
    </row>
  </sheetData>
  <phoneticPr fontId="9" type="noConversion"/>
  <pageMargins left="0.78740157499999996" right="0.78740157499999996" top="0.984251969" bottom="0.984251969" header="0.4921259845" footer="0.492125984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28"/>
  <sheetViews>
    <sheetView topLeftCell="A81" workbookViewId="0">
      <selection activeCell="B47" sqref="B47:T65"/>
    </sheetView>
  </sheetViews>
  <sheetFormatPr baseColWidth="10" defaultColWidth="11.5546875" defaultRowHeight="13.2" x14ac:dyDescent="0.25"/>
  <sheetData>
    <row r="2" spans="1:20" x14ac:dyDescent="0.25">
      <c r="B2" s="156" t="s">
        <v>0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</row>
    <row r="3" spans="1:20" x14ac:dyDescent="0.25">
      <c r="B3" s="156" t="s">
        <v>41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</row>
    <row r="4" spans="1:20" x14ac:dyDescent="0.25"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</row>
    <row r="5" spans="1:20" x14ac:dyDescent="0.25">
      <c r="B5" s="156" t="s">
        <v>2</v>
      </c>
      <c r="C5" s="156" t="s">
        <v>3</v>
      </c>
      <c r="D5" s="156" t="s">
        <v>9</v>
      </c>
      <c r="E5" s="156" t="s">
        <v>4</v>
      </c>
      <c r="F5" s="156" t="s">
        <v>5</v>
      </c>
      <c r="G5" s="156" t="s">
        <v>6</v>
      </c>
      <c r="H5" s="156" t="s">
        <v>7</v>
      </c>
      <c r="I5" s="156" t="s">
        <v>8</v>
      </c>
      <c r="J5" s="156" t="s">
        <v>10</v>
      </c>
      <c r="K5" s="156" t="s">
        <v>11</v>
      </c>
      <c r="L5" s="156" t="s">
        <v>12</v>
      </c>
      <c r="M5" s="156" t="s">
        <v>13</v>
      </c>
      <c r="N5" s="156" t="s">
        <v>14</v>
      </c>
      <c r="O5" s="156" t="s">
        <v>15</v>
      </c>
      <c r="P5" s="156" t="s">
        <v>16</v>
      </c>
      <c r="Q5" s="156" t="s">
        <v>17</v>
      </c>
      <c r="R5" s="156" t="s">
        <v>18</v>
      </c>
      <c r="S5" s="156" t="s">
        <v>19</v>
      </c>
      <c r="T5" s="156" t="s">
        <v>20</v>
      </c>
    </row>
    <row r="6" spans="1:20" x14ac:dyDescent="0.25">
      <c r="B6" s="156" t="s">
        <v>21</v>
      </c>
      <c r="C6" s="156">
        <v>15231.59</v>
      </c>
      <c r="D6" s="156">
        <v>35.01</v>
      </c>
      <c r="E6" s="156">
        <v>41293.660000000003</v>
      </c>
      <c r="F6" s="156"/>
      <c r="G6" s="156">
        <v>1.1200000000000001</v>
      </c>
      <c r="H6" s="156"/>
      <c r="I6" s="156">
        <v>3333.07</v>
      </c>
      <c r="J6" s="156">
        <v>466.67</v>
      </c>
      <c r="K6" s="156">
        <v>1.57</v>
      </c>
      <c r="L6" s="156"/>
      <c r="M6" s="156">
        <v>2024.45</v>
      </c>
      <c r="N6" s="156">
        <v>13.98</v>
      </c>
      <c r="O6" s="156">
        <v>2.46</v>
      </c>
      <c r="P6" s="156"/>
      <c r="Q6" s="156">
        <v>57.54</v>
      </c>
      <c r="R6" s="156">
        <v>194.38</v>
      </c>
      <c r="S6" s="156">
        <v>71.88</v>
      </c>
      <c r="T6" s="156">
        <v>62459.88</v>
      </c>
    </row>
    <row r="7" spans="1:20" x14ac:dyDescent="0.25">
      <c r="B7" s="156" t="s">
        <v>27</v>
      </c>
      <c r="C7" s="156">
        <v>1926.57</v>
      </c>
      <c r="D7" s="156">
        <v>72491.81</v>
      </c>
      <c r="E7" s="156">
        <v>5481.83</v>
      </c>
      <c r="F7" s="156">
        <v>37738.69</v>
      </c>
      <c r="G7" s="156">
        <v>1360.77</v>
      </c>
      <c r="H7" s="156">
        <v>1468.83</v>
      </c>
      <c r="I7" s="156">
        <v>23896.54</v>
      </c>
      <c r="J7" s="156">
        <v>3637.89</v>
      </c>
      <c r="K7" s="156">
        <v>5328.44</v>
      </c>
      <c r="L7" s="156">
        <v>2033.26</v>
      </c>
      <c r="M7" s="156">
        <v>2077.46</v>
      </c>
      <c r="N7" s="156">
        <v>4131.46</v>
      </c>
      <c r="O7" s="156">
        <v>802.12</v>
      </c>
      <c r="P7" s="156">
        <v>1645.11</v>
      </c>
      <c r="Q7" s="156">
        <v>4856.0600000000004</v>
      </c>
      <c r="R7" s="156">
        <v>10838.19</v>
      </c>
      <c r="S7" s="156">
        <v>2009.36</v>
      </c>
      <c r="T7" s="156">
        <v>182234.38</v>
      </c>
    </row>
    <row r="8" spans="1:20" x14ac:dyDescent="0.25">
      <c r="A8">
        <f>SUM(E8:I8)</f>
        <v>38812.010000000009</v>
      </c>
      <c r="B8" s="156" t="s">
        <v>22</v>
      </c>
      <c r="C8" s="156">
        <v>8978.56</v>
      </c>
      <c r="D8" s="156">
        <v>337.61</v>
      </c>
      <c r="E8" s="156">
        <v>33715.870000000003</v>
      </c>
      <c r="F8" s="156">
        <v>135.53</v>
      </c>
      <c r="G8" s="156">
        <v>199.87</v>
      </c>
      <c r="H8" s="156">
        <v>140.30000000000001</v>
      </c>
      <c r="I8" s="156">
        <v>4620.4399999999996</v>
      </c>
      <c r="J8" s="156">
        <v>649.34</v>
      </c>
      <c r="K8" s="156">
        <v>2861.5</v>
      </c>
      <c r="L8" s="156">
        <v>754.48</v>
      </c>
      <c r="M8" s="156">
        <v>27676.76</v>
      </c>
      <c r="N8" s="156">
        <v>1164.4000000000001</v>
      </c>
      <c r="O8" s="156">
        <v>102.15</v>
      </c>
      <c r="P8" s="156">
        <v>165.47</v>
      </c>
      <c r="Q8" s="156">
        <v>3554.37</v>
      </c>
      <c r="R8" s="156">
        <v>8253.2000000000007</v>
      </c>
      <c r="S8" s="156">
        <v>1980.23</v>
      </c>
      <c r="T8" s="156">
        <v>95248</v>
      </c>
    </row>
    <row r="9" spans="1:20" x14ac:dyDescent="0.25">
      <c r="A9">
        <f>SUM(E9:I9)</f>
        <v>16831.95</v>
      </c>
      <c r="B9" s="156" t="s">
        <v>23</v>
      </c>
      <c r="C9" s="156">
        <v>3785.85</v>
      </c>
      <c r="D9" s="156">
        <v>2252.7600000000002</v>
      </c>
      <c r="E9" s="156">
        <v>1230.58</v>
      </c>
      <c r="F9" s="156">
        <v>4386.38</v>
      </c>
      <c r="G9" s="156">
        <v>354.37</v>
      </c>
      <c r="H9" s="156">
        <v>328.78</v>
      </c>
      <c r="I9" s="156">
        <v>10531.84</v>
      </c>
      <c r="J9" s="156">
        <v>3746.5</v>
      </c>
      <c r="K9" s="156">
        <v>6372.04</v>
      </c>
      <c r="L9" s="156">
        <v>17278.22</v>
      </c>
      <c r="M9" s="156">
        <v>289.91000000000003</v>
      </c>
      <c r="N9" s="156">
        <v>1539.28</v>
      </c>
      <c r="O9" s="156">
        <v>543.67999999999995</v>
      </c>
      <c r="P9" s="156">
        <v>191.94</v>
      </c>
      <c r="Q9" s="156">
        <v>3776.4</v>
      </c>
      <c r="R9" s="156">
        <v>2654.86</v>
      </c>
      <c r="S9" s="156">
        <v>1014.08</v>
      </c>
      <c r="T9" s="156">
        <v>60235.5</v>
      </c>
    </row>
    <row r="10" spans="1:20" x14ac:dyDescent="0.25">
      <c r="A10">
        <f>SUM(E10:I10)</f>
        <v>48285.340000000004</v>
      </c>
      <c r="B10" s="156" t="s">
        <v>24</v>
      </c>
      <c r="C10" s="156">
        <v>408.56</v>
      </c>
      <c r="D10" s="156">
        <v>4028.45</v>
      </c>
      <c r="E10" s="156">
        <v>1455.91</v>
      </c>
      <c r="F10" s="156">
        <v>1027</v>
      </c>
      <c r="G10" s="156">
        <v>16708.8</v>
      </c>
      <c r="H10" s="156">
        <v>14399.7</v>
      </c>
      <c r="I10" s="156">
        <v>14693.93</v>
      </c>
      <c r="J10" s="156">
        <v>15070.45</v>
      </c>
      <c r="K10" s="156">
        <v>5013.1400000000003</v>
      </c>
      <c r="L10" s="156">
        <v>1994.84</v>
      </c>
      <c r="M10" s="156">
        <v>383.67</v>
      </c>
      <c r="N10" s="156">
        <v>5591.46</v>
      </c>
      <c r="O10" s="156">
        <v>349.48</v>
      </c>
      <c r="P10" s="156">
        <v>600.80999999999995</v>
      </c>
      <c r="Q10" s="156">
        <v>6423.81</v>
      </c>
      <c r="R10" s="156">
        <v>3246.84</v>
      </c>
      <c r="S10" s="156">
        <v>2083.4499999999998</v>
      </c>
      <c r="T10" s="156">
        <v>93450.51</v>
      </c>
    </row>
    <row r="11" spans="1:20" x14ac:dyDescent="0.25">
      <c r="A11">
        <f>SUM(E11:I11)</f>
        <v>27609.040000000001</v>
      </c>
      <c r="B11" s="156" t="s">
        <v>25</v>
      </c>
      <c r="C11" s="156">
        <v>234.23</v>
      </c>
      <c r="D11" s="156">
        <v>362.47</v>
      </c>
      <c r="E11" s="156">
        <v>196.54</v>
      </c>
      <c r="F11" s="156">
        <v>49.35</v>
      </c>
      <c r="G11" s="156">
        <v>768.19</v>
      </c>
      <c r="H11" s="156">
        <v>26013.02</v>
      </c>
      <c r="I11" s="156">
        <v>581.94000000000005</v>
      </c>
      <c r="J11" s="156">
        <v>153.1</v>
      </c>
      <c r="K11" s="156">
        <v>4412.71</v>
      </c>
      <c r="L11" s="156">
        <v>1595.4</v>
      </c>
      <c r="M11" s="156">
        <v>13.81</v>
      </c>
      <c r="N11" s="156">
        <v>221.73</v>
      </c>
      <c r="O11" s="156">
        <v>39.01</v>
      </c>
      <c r="P11" s="156">
        <v>13.57</v>
      </c>
      <c r="Q11" s="156">
        <v>539.63</v>
      </c>
      <c r="R11" s="156">
        <v>3290.55</v>
      </c>
      <c r="S11" s="156">
        <v>276.56</v>
      </c>
      <c r="T11" s="156">
        <v>38840.699999999997</v>
      </c>
    </row>
    <row r="12" spans="1:20" x14ac:dyDescent="0.25">
      <c r="A12">
        <f>SUM(E12:I12)</f>
        <v>187580.03</v>
      </c>
      <c r="B12" s="156" t="s">
        <v>26</v>
      </c>
      <c r="C12" s="156">
        <v>14307.24</v>
      </c>
      <c r="D12" s="156">
        <v>10808.12</v>
      </c>
      <c r="E12" s="156">
        <v>9962.65</v>
      </c>
      <c r="F12" s="156">
        <v>4431.32</v>
      </c>
      <c r="G12" s="156">
        <v>20121.849999999999</v>
      </c>
      <c r="H12" s="156">
        <v>24847.89</v>
      </c>
      <c r="I12" s="156">
        <v>128216.32000000001</v>
      </c>
      <c r="J12" s="156">
        <v>58946.559999999998</v>
      </c>
      <c r="K12" s="156">
        <v>15989.96</v>
      </c>
      <c r="L12" s="156">
        <v>3637.25</v>
      </c>
      <c r="M12" s="156">
        <v>1801.48</v>
      </c>
      <c r="N12" s="156">
        <v>12464.64</v>
      </c>
      <c r="O12" s="156">
        <v>2171.13</v>
      </c>
      <c r="P12" s="156">
        <v>2543.1</v>
      </c>
      <c r="Q12" s="156">
        <v>13753.49</v>
      </c>
      <c r="R12" s="156">
        <v>20789.68</v>
      </c>
      <c r="S12" s="156">
        <v>4431.97</v>
      </c>
      <c r="T12" s="156">
        <v>349367.88</v>
      </c>
    </row>
    <row r="13" spans="1:20" x14ac:dyDescent="0.25">
      <c r="B13" s="156" t="s">
        <v>28</v>
      </c>
      <c r="C13" s="156">
        <v>378.37</v>
      </c>
      <c r="D13" s="156">
        <v>2054.16</v>
      </c>
      <c r="E13" s="156">
        <v>154.86000000000001</v>
      </c>
      <c r="F13" s="156">
        <v>457.07</v>
      </c>
      <c r="G13" s="156">
        <v>624.96</v>
      </c>
      <c r="H13" s="156">
        <v>360.66</v>
      </c>
      <c r="I13" s="156">
        <v>953.01</v>
      </c>
      <c r="J13" s="156">
        <v>41496.82</v>
      </c>
      <c r="K13" s="156">
        <v>512.78</v>
      </c>
      <c r="L13" s="156">
        <v>519.57000000000005</v>
      </c>
      <c r="M13" s="156">
        <v>84.6</v>
      </c>
      <c r="N13" s="156">
        <v>1272.6500000000001</v>
      </c>
      <c r="O13" s="156">
        <v>1403.19</v>
      </c>
      <c r="P13" s="156">
        <v>4221.6000000000004</v>
      </c>
      <c r="Q13" s="156">
        <v>2664.15</v>
      </c>
      <c r="R13" s="156">
        <v>7089.04</v>
      </c>
      <c r="S13" s="156">
        <v>1304.49</v>
      </c>
      <c r="T13" s="156">
        <v>65539.42</v>
      </c>
    </row>
    <row r="14" spans="1:20" x14ac:dyDescent="0.25">
      <c r="B14" s="156" t="s">
        <v>29</v>
      </c>
      <c r="C14" s="156">
        <v>294.82</v>
      </c>
      <c r="D14" s="156">
        <v>395.37</v>
      </c>
      <c r="E14" s="156">
        <v>834.63</v>
      </c>
      <c r="F14" s="156">
        <v>583.30999999999995</v>
      </c>
      <c r="G14" s="156">
        <v>467.91</v>
      </c>
      <c r="H14" s="156">
        <v>662.7</v>
      </c>
      <c r="I14" s="156">
        <v>2162.9699999999998</v>
      </c>
      <c r="J14" s="156">
        <v>613.21</v>
      </c>
      <c r="K14" s="156">
        <v>14716.06</v>
      </c>
      <c r="L14" s="156">
        <v>2135.52</v>
      </c>
      <c r="M14" s="156">
        <v>210.71</v>
      </c>
      <c r="N14" s="156">
        <v>944.92</v>
      </c>
      <c r="O14" s="156">
        <v>198.7</v>
      </c>
      <c r="P14" s="156">
        <v>184.94</v>
      </c>
      <c r="Q14" s="156">
        <v>1491.98</v>
      </c>
      <c r="R14" s="156">
        <v>688.19</v>
      </c>
      <c r="S14" s="156">
        <v>433.42</v>
      </c>
      <c r="T14" s="156">
        <v>26673.09</v>
      </c>
    </row>
    <row r="15" spans="1:20" x14ac:dyDescent="0.25">
      <c r="B15" s="156" t="s">
        <v>30</v>
      </c>
      <c r="C15" s="156">
        <v>77.19</v>
      </c>
      <c r="D15" s="156">
        <v>1302.0899999999999</v>
      </c>
      <c r="E15" s="156">
        <v>2615.9499999999998</v>
      </c>
      <c r="F15" s="156">
        <v>1330.78</v>
      </c>
      <c r="G15" s="156">
        <v>1040.05</v>
      </c>
      <c r="H15" s="156">
        <v>1136.3</v>
      </c>
      <c r="I15" s="156">
        <v>6016.14</v>
      </c>
      <c r="J15" s="156">
        <v>2709.5</v>
      </c>
      <c r="K15" s="156">
        <v>29789.62</v>
      </c>
      <c r="L15" s="156">
        <v>38242.21</v>
      </c>
      <c r="M15" s="156">
        <v>1422.65</v>
      </c>
      <c r="N15" s="156">
        <v>4371.07</v>
      </c>
      <c r="O15" s="156">
        <v>2217.59</v>
      </c>
      <c r="P15" s="156">
        <v>878.1</v>
      </c>
      <c r="Q15" s="156">
        <v>8174.58</v>
      </c>
      <c r="R15" s="156">
        <v>8326.2800000000007</v>
      </c>
      <c r="S15" s="156">
        <v>1665.29</v>
      </c>
      <c r="T15" s="156">
        <v>111276.97</v>
      </c>
    </row>
    <row r="16" spans="1:20" x14ac:dyDescent="0.25">
      <c r="B16" s="156" t="s">
        <v>31</v>
      </c>
      <c r="C16" s="156">
        <v>46.31</v>
      </c>
      <c r="D16" s="156">
        <v>415.95</v>
      </c>
      <c r="E16" s="156">
        <v>421.54</v>
      </c>
      <c r="F16" s="156">
        <v>172.52</v>
      </c>
      <c r="G16" s="156">
        <v>278.91000000000003</v>
      </c>
      <c r="H16" s="156">
        <v>303.42</v>
      </c>
      <c r="I16" s="156">
        <v>1285.5</v>
      </c>
      <c r="J16" s="156">
        <v>397.65</v>
      </c>
      <c r="K16" s="156">
        <v>6871.58</v>
      </c>
      <c r="L16" s="156">
        <v>1585.44</v>
      </c>
      <c r="M16" s="156">
        <v>2644.9</v>
      </c>
      <c r="N16" s="156">
        <v>1825.08</v>
      </c>
      <c r="O16" s="156">
        <v>918.78</v>
      </c>
      <c r="P16" s="156">
        <v>553.77</v>
      </c>
      <c r="Q16" s="156">
        <v>5168.7</v>
      </c>
      <c r="R16" s="156">
        <v>3545.44</v>
      </c>
      <c r="S16" s="156">
        <v>823.08</v>
      </c>
      <c r="T16" s="156">
        <v>27257.42</v>
      </c>
    </row>
    <row r="17" spans="2:20" x14ac:dyDescent="0.25">
      <c r="B17" s="156" t="s">
        <v>32</v>
      </c>
      <c r="C17" s="156">
        <v>239.5</v>
      </c>
      <c r="D17" s="156">
        <v>1361.91</v>
      </c>
      <c r="E17" s="156">
        <v>903.29</v>
      </c>
      <c r="F17" s="156">
        <v>395.67</v>
      </c>
      <c r="G17" s="156">
        <v>844.85</v>
      </c>
      <c r="H17" s="156">
        <v>551.59</v>
      </c>
      <c r="I17" s="156">
        <v>2081.4499999999998</v>
      </c>
      <c r="J17" s="156">
        <v>1557.32</v>
      </c>
      <c r="K17" s="156">
        <v>9178.65</v>
      </c>
      <c r="L17" s="156">
        <v>1695.71</v>
      </c>
      <c r="M17" s="156">
        <v>766.66</v>
      </c>
      <c r="N17" s="156">
        <v>25002.05</v>
      </c>
      <c r="O17" s="156">
        <v>13307.2</v>
      </c>
      <c r="P17" s="156">
        <v>1201.17</v>
      </c>
      <c r="Q17" s="156">
        <v>14932.57</v>
      </c>
      <c r="R17" s="156">
        <v>6474.08</v>
      </c>
      <c r="S17" s="156">
        <v>2522.77</v>
      </c>
      <c r="T17" s="156">
        <v>83018.649999999994</v>
      </c>
    </row>
    <row r="18" spans="2:20" x14ac:dyDescent="0.25">
      <c r="B18" s="156" t="s">
        <v>33</v>
      </c>
      <c r="C18" s="156">
        <v>2353.1999999999998</v>
      </c>
      <c r="D18" s="156">
        <v>2059.13</v>
      </c>
      <c r="E18" s="156">
        <v>2842.75</v>
      </c>
      <c r="F18" s="156">
        <v>573.07000000000005</v>
      </c>
      <c r="G18" s="156">
        <v>972.3</v>
      </c>
      <c r="H18" s="156">
        <v>850.98</v>
      </c>
      <c r="I18" s="156">
        <v>4095.31</v>
      </c>
      <c r="J18" s="156">
        <v>4778.9399999999996</v>
      </c>
      <c r="K18" s="156">
        <v>13820.03</v>
      </c>
      <c r="L18" s="156">
        <v>6292.29</v>
      </c>
      <c r="M18" s="156">
        <v>1722.3</v>
      </c>
      <c r="N18" s="156">
        <v>3630.41</v>
      </c>
      <c r="O18" s="156">
        <v>68675.75</v>
      </c>
      <c r="P18" s="156">
        <v>22148.74</v>
      </c>
      <c r="Q18" s="156">
        <v>13437.6</v>
      </c>
      <c r="R18" s="156">
        <v>7603.18</v>
      </c>
      <c r="S18" s="156">
        <v>1855.74</v>
      </c>
      <c r="T18" s="156">
        <v>157630.91</v>
      </c>
    </row>
    <row r="19" spans="2:20" x14ac:dyDescent="0.25">
      <c r="B19" s="156" t="s">
        <v>34</v>
      </c>
      <c r="C19" s="156">
        <v>21.13</v>
      </c>
      <c r="D19" s="156">
        <v>456.36</v>
      </c>
      <c r="E19" s="156">
        <v>670.98</v>
      </c>
      <c r="F19" s="156">
        <v>203.19</v>
      </c>
      <c r="G19" s="156">
        <v>343.02</v>
      </c>
      <c r="H19" s="156">
        <v>379.76</v>
      </c>
      <c r="I19" s="156">
        <v>2139.83</v>
      </c>
      <c r="J19" s="156">
        <v>819.66</v>
      </c>
      <c r="K19" s="156">
        <v>16962.47</v>
      </c>
      <c r="L19" s="156">
        <v>2513.23</v>
      </c>
      <c r="M19" s="156">
        <v>1893.6</v>
      </c>
      <c r="N19" s="156">
        <v>3689.62</v>
      </c>
      <c r="O19" s="156">
        <v>6429.8</v>
      </c>
      <c r="P19" s="156">
        <v>10145.94</v>
      </c>
      <c r="Q19" s="156">
        <v>13791.56</v>
      </c>
      <c r="R19" s="156">
        <v>4595.5600000000004</v>
      </c>
      <c r="S19" s="156">
        <v>1242.07</v>
      </c>
      <c r="T19" s="156">
        <v>66249.45</v>
      </c>
    </row>
    <row r="20" spans="2:20" x14ac:dyDescent="0.25">
      <c r="B20" s="156" t="s">
        <v>35</v>
      </c>
      <c r="C20" s="156">
        <v>2487.92</v>
      </c>
      <c r="D20" s="156">
        <v>10109.030000000001</v>
      </c>
      <c r="E20" s="156">
        <v>13213.43</v>
      </c>
      <c r="F20" s="156">
        <v>2719.7</v>
      </c>
      <c r="G20" s="156">
        <v>5845.39</v>
      </c>
      <c r="H20" s="156">
        <v>6416.62</v>
      </c>
      <c r="I20" s="156">
        <v>27180.1</v>
      </c>
      <c r="J20" s="156">
        <v>26755.02</v>
      </c>
      <c r="K20" s="156">
        <v>46450.66</v>
      </c>
      <c r="L20" s="156">
        <v>16330.19</v>
      </c>
      <c r="M20" s="156">
        <v>5596.92</v>
      </c>
      <c r="N20" s="156">
        <v>17711.939999999999</v>
      </c>
      <c r="O20" s="156">
        <v>25223.59</v>
      </c>
      <c r="P20" s="156">
        <v>10391.459999999999</v>
      </c>
      <c r="Q20" s="156">
        <v>110326.53</v>
      </c>
      <c r="R20" s="156">
        <v>32196.14</v>
      </c>
      <c r="S20" s="156">
        <v>8532.9699999999993</v>
      </c>
      <c r="T20" s="156">
        <v>367502.22</v>
      </c>
    </row>
    <row r="21" spans="2:20" x14ac:dyDescent="0.25">
      <c r="B21" s="156" t="s">
        <v>36</v>
      </c>
      <c r="C21" s="156">
        <v>152.31</v>
      </c>
      <c r="D21" s="156">
        <v>814.51</v>
      </c>
      <c r="E21" s="156">
        <v>500.88</v>
      </c>
      <c r="F21" s="156">
        <v>263.5</v>
      </c>
      <c r="G21" s="156">
        <v>517.45000000000005</v>
      </c>
      <c r="H21" s="156">
        <v>698.52</v>
      </c>
      <c r="I21" s="156">
        <v>1719.78</v>
      </c>
      <c r="J21" s="156">
        <v>783.76</v>
      </c>
      <c r="K21" s="156">
        <v>2134.87</v>
      </c>
      <c r="L21" s="156">
        <v>2187.85</v>
      </c>
      <c r="M21" s="156">
        <v>289.67</v>
      </c>
      <c r="N21" s="156">
        <v>1477.36</v>
      </c>
      <c r="O21" s="156">
        <v>1182.2</v>
      </c>
      <c r="P21" s="156">
        <v>119.49</v>
      </c>
      <c r="Q21" s="156">
        <v>2444.44</v>
      </c>
      <c r="R21" s="156">
        <v>6235.89</v>
      </c>
      <c r="S21" s="156">
        <v>309.44</v>
      </c>
      <c r="T21" s="156">
        <v>21803.24</v>
      </c>
    </row>
    <row r="22" spans="2:20" x14ac:dyDescent="0.25">
      <c r="B22" s="156" t="s">
        <v>37</v>
      </c>
      <c r="C22" s="156">
        <v>73.92</v>
      </c>
      <c r="D22" s="156">
        <v>420.32</v>
      </c>
      <c r="E22" s="156">
        <v>630.70000000000005</v>
      </c>
      <c r="F22" s="156">
        <v>277.52</v>
      </c>
      <c r="G22" s="156">
        <v>333.43</v>
      </c>
      <c r="H22" s="156">
        <v>650.74</v>
      </c>
      <c r="I22" s="156">
        <v>1167.25</v>
      </c>
      <c r="J22" s="156">
        <v>593.1</v>
      </c>
      <c r="K22" s="156">
        <v>2169.65</v>
      </c>
      <c r="L22" s="156">
        <v>783.36</v>
      </c>
      <c r="M22" s="156">
        <v>536.02</v>
      </c>
      <c r="N22" s="156">
        <v>996.4</v>
      </c>
      <c r="O22" s="156">
        <v>672.96</v>
      </c>
      <c r="P22" s="156">
        <v>186.26</v>
      </c>
      <c r="Q22" s="156">
        <v>2396.5100000000002</v>
      </c>
      <c r="R22" s="156">
        <v>1028.53</v>
      </c>
      <c r="S22" s="156">
        <v>5465.56</v>
      </c>
      <c r="T22" s="156">
        <v>18359.189999999999</v>
      </c>
    </row>
    <row r="23" spans="2:20" x14ac:dyDescent="0.25">
      <c r="B23" s="156" t="s">
        <v>38</v>
      </c>
      <c r="C23" s="156">
        <v>50850.67</v>
      </c>
      <c r="D23" s="156">
        <v>109702.89</v>
      </c>
      <c r="E23" s="156">
        <v>115945.33</v>
      </c>
      <c r="F23" s="156">
        <v>54737.96</v>
      </c>
      <c r="G23" s="156">
        <v>50732.85</v>
      </c>
      <c r="H23" s="156">
        <v>79220.75</v>
      </c>
      <c r="I23" s="156">
        <v>234340.85</v>
      </c>
      <c r="J23" s="156">
        <v>163217.78</v>
      </c>
      <c r="K23" s="156">
        <v>182839.86</v>
      </c>
      <c r="L23" s="156">
        <v>99715.92</v>
      </c>
      <c r="M23" s="156">
        <v>49356.69</v>
      </c>
      <c r="N23" s="156">
        <v>85858.99</v>
      </c>
      <c r="O23" s="156">
        <v>123982.05</v>
      </c>
      <c r="P23" s="156">
        <v>55431.65</v>
      </c>
      <c r="Q23" s="156">
        <v>207703.86</v>
      </c>
      <c r="R23" s="156">
        <v>126746.64</v>
      </c>
      <c r="S23" s="156">
        <v>35874.589999999997</v>
      </c>
      <c r="T23" s="156">
        <v>1827268.92</v>
      </c>
    </row>
    <row r="24" spans="2:20" x14ac:dyDescent="0.25">
      <c r="C24" s="14">
        <f>C23/'1995'!C23</f>
        <v>0.952146514412612</v>
      </c>
      <c r="D24" s="14">
        <f>D23/'1995'!D23</f>
        <v>2.0329708798028832</v>
      </c>
      <c r="E24" s="14">
        <f>E23/'1995'!E23</f>
        <v>1.0536368656716553</v>
      </c>
      <c r="F24" s="14">
        <f>F23/'1995'!F23</f>
        <v>0.74637923041261012</v>
      </c>
      <c r="G24" s="14">
        <f>G23/'1995'!G23</f>
        <v>1.1498866610441054</v>
      </c>
      <c r="H24" s="14">
        <f>H23/'1995'!H23</f>
        <v>1.6426345684838597</v>
      </c>
      <c r="I24" s="14">
        <f>I23/'1995'!I23</f>
        <v>1.0852330941080865</v>
      </c>
      <c r="J24" s="14">
        <f>J23/'1995'!J23</f>
        <v>1.348081711943347</v>
      </c>
      <c r="K24" s="14">
        <f>K23/'1995'!K23</f>
        <v>1.5942162098535611</v>
      </c>
      <c r="L24" s="14">
        <f>L23/'1995'!L23</f>
        <v>1.1833471605804429</v>
      </c>
      <c r="M24" s="14">
        <f>M23/'1995'!M23</f>
        <v>1.5673855868340945</v>
      </c>
      <c r="N24" s="14">
        <f>N23/'1995'!N23</f>
        <v>2.7455618331077853</v>
      </c>
      <c r="O24" s="14">
        <f>O23/'1995'!O23</f>
        <v>2.0656644855200947</v>
      </c>
      <c r="P24" s="14">
        <f>P23/'1995'!P23</f>
        <v>1.1286275397690404</v>
      </c>
      <c r="Q24" s="14">
        <f>Q23/'1995'!Q23</f>
        <v>1.9048984511730038</v>
      </c>
      <c r="R24" s="14">
        <f>R23/'1995'!R23</f>
        <v>1.4562044801964729</v>
      </c>
      <c r="S24" s="14">
        <f>S23/'1995'!S23</f>
        <v>1.6855405513977106</v>
      </c>
      <c r="T24" s="14">
        <f>T23/'1995'!T23</f>
        <v>1.4353041384850984</v>
      </c>
    </row>
    <row r="25" spans="2:20" x14ac:dyDescent="0.25">
      <c r="B25" s="156" t="s">
        <v>109</v>
      </c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</row>
    <row r="26" spans="2:20" x14ac:dyDescent="0.25">
      <c r="B26" s="158" t="s">
        <v>43</v>
      </c>
      <c r="C26" s="159" t="s">
        <v>44</v>
      </c>
      <c r="D26" s="160" t="s">
        <v>45</v>
      </c>
      <c r="E26" s="160" t="s">
        <v>46</v>
      </c>
      <c r="F26" s="160" t="s">
        <v>47</v>
      </c>
      <c r="G26" s="160" t="s">
        <v>48</v>
      </c>
      <c r="H26" s="160" t="s">
        <v>49</v>
      </c>
      <c r="I26" s="160" t="s">
        <v>50</v>
      </c>
      <c r="J26" s="160" t="s">
        <v>51</v>
      </c>
      <c r="K26" s="160" t="s">
        <v>52</v>
      </c>
      <c r="L26" s="160" t="s">
        <v>53</v>
      </c>
      <c r="M26" s="160" t="s">
        <v>54</v>
      </c>
      <c r="N26" s="160" t="s">
        <v>55</v>
      </c>
      <c r="O26" s="160" t="s">
        <v>56</v>
      </c>
      <c r="P26" s="160" t="s">
        <v>57</v>
      </c>
      <c r="Q26" s="160" t="s">
        <v>58</v>
      </c>
      <c r="R26" s="160" t="s">
        <v>59</v>
      </c>
      <c r="S26" s="160" t="s">
        <v>60</v>
      </c>
      <c r="T26" s="161" t="s">
        <v>61</v>
      </c>
    </row>
    <row r="27" spans="2:20" x14ac:dyDescent="0.25">
      <c r="B27" s="162" t="s">
        <v>44</v>
      </c>
      <c r="C27" s="12">
        <v>15.282299999999999</v>
      </c>
      <c r="D27" s="12">
        <v>3.32E-2</v>
      </c>
      <c r="E27" s="12">
        <v>35.307300000000005</v>
      </c>
      <c r="F27" s="12">
        <v>0</v>
      </c>
      <c r="G27" s="12">
        <v>1.1999999999999999E-3</v>
      </c>
      <c r="H27" s="12">
        <v>0</v>
      </c>
      <c r="I27" s="12">
        <v>2.6487000000000003</v>
      </c>
      <c r="J27" s="12">
        <v>0.50490000000000002</v>
      </c>
      <c r="K27" s="12">
        <v>1.5E-3</v>
      </c>
      <c r="L27" s="12">
        <v>0</v>
      </c>
      <c r="M27" s="12">
        <v>1.9195</v>
      </c>
      <c r="N27" s="12">
        <v>1.6500000000000001E-2</v>
      </c>
      <c r="O27" s="12">
        <v>2E-3</v>
      </c>
      <c r="P27" s="12">
        <v>0</v>
      </c>
      <c r="Q27" s="12">
        <v>4.02E-2</v>
      </c>
      <c r="R27" s="12">
        <v>0.15959999999999999</v>
      </c>
      <c r="S27" s="12">
        <v>6.6099999999999992E-2</v>
      </c>
      <c r="T27" s="163">
        <v>55.982599999999998</v>
      </c>
    </row>
    <row r="28" spans="2:20" x14ac:dyDescent="0.25">
      <c r="B28" s="162" t="s">
        <v>45</v>
      </c>
      <c r="C28" s="12">
        <v>1.6494000000000002</v>
      </c>
      <c r="D28" s="12">
        <v>67.710599999999985</v>
      </c>
      <c r="E28" s="12">
        <v>4.4413999999999998</v>
      </c>
      <c r="F28" s="12">
        <v>29.502500000000001</v>
      </c>
      <c r="G28" s="12">
        <v>1.1211</v>
      </c>
      <c r="H28" s="12">
        <v>1.1818</v>
      </c>
      <c r="I28" s="12">
        <v>21.938200000000002</v>
      </c>
      <c r="J28" s="12">
        <v>3.4055999999999997</v>
      </c>
      <c r="K28" s="12">
        <v>4.8469000000000007</v>
      </c>
      <c r="L28" s="12">
        <v>1.8479000000000001</v>
      </c>
      <c r="M28" s="12">
        <v>1.6405999999999998</v>
      </c>
      <c r="N28" s="12">
        <v>3.8966000000000003</v>
      </c>
      <c r="O28" s="12">
        <v>0.76029999999999998</v>
      </c>
      <c r="P28" s="12">
        <v>1.4165000000000001</v>
      </c>
      <c r="Q28" s="12">
        <v>4.2876000000000003</v>
      </c>
      <c r="R28" s="12">
        <v>10.165799999999999</v>
      </c>
      <c r="S28" s="12">
        <v>1.8540999999999999</v>
      </c>
      <c r="T28" s="164">
        <v>161.667</v>
      </c>
    </row>
    <row r="29" spans="2:20" x14ac:dyDescent="0.25">
      <c r="B29" s="162" t="s">
        <v>46</v>
      </c>
      <c r="C29" s="12">
        <v>7.3819999999999997</v>
      </c>
      <c r="D29" s="12">
        <v>0.26469999999999999</v>
      </c>
      <c r="E29" s="12">
        <v>30.010900000000003</v>
      </c>
      <c r="F29" s="12">
        <v>0.1154</v>
      </c>
      <c r="G29" s="12">
        <v>0.1678</v>
      </c>
      <c r="H29" s="12">
        <v>0.12790000000000001</v>
      </c>
      <c r="I29" s="12">
        <v>4.1093999999999999</v>
      </c>
      <c r="J29" s="12">
        <v>0.56140000000000001</v>
      </c>
      <c r="K29" s="12">
        <v>2.5416999999999996</v>
      </c>
      <c r="L29" s="12">
        <v>0.66600000000000004</v>
      </c>
      <c r="M29" s="12">
        <v>23.180599999999998</v>
      </c>
      <c r="N29" s="12">
        <v>1.2609999999999999</v>
      </c>
      <c r="O29" s="12">
        <v>8.9700000000000002E-2</v>
      </c>
      <c r="P29" s="12">
        <v>0.14780000000000001</v>
      </c>
      <c r="Q29" s="12">
        <v>3.1543999999999994</v>
      </c>
      <c r="R29" s="12">
        <v>7.0430000000000001</v>
      </c>
      <c r="S29" s="12">
        <v>1.7284999999999999</v>
      </c>
      <c r="T29" s="164">
        <v>82.5518</v>
      </c>
    </row>
    <row r="30" spans="2:20" x14ac:dyDescent="0.25">
      <c r="B30" s="162" t="s">
        <v>47</v>
      </c>
      <c r="C30" s="12">
        <v>3.0362</v>
      </c>
      <c r="D30" s="12">
        <v>1.6631999999999998</v>
      </c>
      <c r="E30" s="12">
        <v>0.9917999999999999</v>
      </c>
      <c r="F30" s="12">
        <v>3.6345000000000001</v>
      </c>
      <c r="G30" s="12">
        <v>0.28320000000000001</v>
      </c>
      <c r="H30" s="12">
        <v>0.26330000000000003</v>
      </c>
      <c r="I30" s="12">
        <v>9.5731999999999982</v>
      </c>
      <c r="J30" s="12">
        <v>2.9953000000000003</v>
      </c>
      <c r="K30" s="12">
        <v>5.3426</v>
      </c>
      <c r="L30" s="12">
        <v>15.296700000000001</v>
      </c>
      <c r="M30" s="12">
        <v>0.2324</v>
      </c>
      <c r="N30" s="12">
        <v>1.3271999999999999</v>
      </c>
      <c r="O30" s="12">
        <v>0.46279999999999999</v>
      </c>
      <c r="P30" s="12">
        <v>0.1515</v>
      </c>
      <c r="Q30" s="12">
        <v>3.0225</v>
      </c>
      <c r="R30" s="12">
        <v>2.2315999999999998</v>
      </c>
      <c r="S30" s="12">
        <v>0.8415999999999999</v>
      </c>
      <c r="T30" s="164">
        <v>51.349699999999999</v>
      </c>
    </row>
    <row r="31" spans="2:20" x14ac:dyDescent="0.25">
      <c r="B31" s="162" t="s">
        <v>48</v>
      </c>
      <c r="C31" s="12">
        <v>0.3785</v>
      </c>
      <c r="D31" s="12">
        <v>3.7443999999999997</v>
      </c>
      <c r="E31" s="12">
        <v>1.4125999999999999</v>
      </c>
      <c r="F31" s="12">
        <v>1.0269000000000001</v>
      </c>
      <c r="G31" s="12">
        <v>17.502099999999999</v>
      </c>
      <c r="H31" s="12">
        <v>14.784900000000002</v>
      </c>
      <c r="I31" s="12">
        <v>14.517099999999999</v>
      </c>
      <c r="J31" s="12">
        <v>14.983900000000002</v>
      </c>
      <c r="K31" s="12">
        <v>5.1282000000000005</v>
      </c>
      <c r="L31" s="12">
        <v>2.036</v>
      </c>
      <c r="M31" s="12">
        <v>0.3866</v>
      </c>
      <c r="N31" s="12">
        <v>6.5413000000000006</v>
      </c>
      <c r="O31" s="12">
        <v>0.40489999999999998</v>
      </c>
      <c r="P31" s="12">
        <v>0.59009999999999996</v>
      </c>
      <c r="Q31" s="12">
        <v>6.7572999999999999</v>
      </c>
      <c r="R31" s="12">
        <v>3.6417999999999999</v>
      </c>
      <c r="S31" s="12">
        <v>2.2672000000000003</v>
      </c>
      <c r="T31" s="164">
        <v>96.103999999999999</v>
      </c>
    </row>
    <row r="32" spans="2:20" x14ac:dyDescent="0.25">
      <c r="B32" s="162" t="s">
        <v>49</v>
      </c>
      <c r="C32" s="12">
        <v>0.21490000000000001</v>
      </c>
      <c r="D32" s="12">
        <v>0.38280000000000003</v>
      </c>
      <c r="E32" s="12">
        <v>0.20610000000000001</v>
      </c>
      <c r="F32" s="12">
        <v>6.9500000000000006E-2</v>
      </c>
      <c r="G32" s="12">
        <v>0.87139999999999995</v>
      </c>
      <c r="H32" s="12">
        <v>25.273400000000002</v>
      </c>
      <c r="I32" s="12">
        <v>0.70940000000000003</v>
      </c>
      <c r="J32" s="12">
        <v>0.1643</v>
      </c>
      <c r="K32" s="12">
        <v>5.2584</v>
      </c>
      <c r="L32" s="12">
        <v>1.2734000000000001</v>
      </c>
      <c r="M32" s="12">
        <v>2.3800000000000002E-2</v>
      </c>
      <c r="N32" s="12">
        <v>0.26450000000000001</v>
      </c>
      <c r="O32" s="12">
        <v>4.2999999999999997E-2</v>
      </c>
      <c r="P32" s="12">
        <v>1.6399999999999998E-2</v>
      </c>
      <c r="Q32" s="12">
        <v>0.60670000000000002</v>
      </c>
      <c r="R32" s="12">
        <v>3.3193000000000001</v>
      </c>
      <c r="S32" s="12">
        <v>0.31739999999999996</v>
      </c>
      <c r="T32" s="164">
        <v>39.014499999999998</v>
      </c>
    </row>
    <row r="33" spans="2:20" x14ac:dyDescent="0.25">
      <c r="B33" s="162" t="s">
        <v>50</v>
      </c>
      <c r="C33" s="12">
        <v>12.9382</v>
      </c>
      <c r="D33" s="12">
        <v>10.382800000000001</v>
      </c>
      <c r="E33" s="12">
        <v>9.5927999999999987</v>
      </c>
      <c r="F33" s="12">
        <v>4.2747999999999999</v>
      </c>
      <c r="G33" s="12">
        <v>19.848599999999998</v>
      </c>
      <c r="H33" s="12">
        <v>23.970300000000002</v>
      </c>
      <c r="I33" s="12">
        <v>125.49769999999999</v>
      </c>
      <c r="J33" s="12">
        <v>57.546699999999994</v>
      </c>
      <c r="K33" s="12">
        <v>15.500400000000001</v>
      </c>
      <c r="L33" s="12">
        <v>3.4309000000000003</v>
      </c>
      <c r="M33" s="12">
        <v>1.6954999999999998</v>
      </c>
      <c r="N33" s="12">
        <v>12.283400000000002</v>
      </c>
      <c r="O33" s="12">
        <v>2.1459000000000001</v>
      </c>
      <c r="P33" s="12">
        <v>2.3848000000000003</v>
      </c>
      <c r="Q33" s="12">
        <v>13.531300000000002</v>
      </c>
      <c r="R33" s="12">
        <v>20.6616</v>
      </c>
      <c r="S33" s="12">
        <v>4.6615999999999991</v>
      </c>
      <c r="T33" s="164">
        <v>340.34729999999996</v>
      </c>
    </row>
    <row r="34" spans="2:20" x14ac:dyDescent="0.25">
      <c r="B34" s="162" t="s">
        <v>51</v>
      </c>
      <c r="C34" s="12">
        <v>0.35310000000000002</v>
      </c>
      <c r="D34" s="12">
        <v>1.8501999999999998</v>
      </c>
      <c r="E34" s="12">
        <v>0.1429</v>
      </c>
      <c r="F34" s="12">
        <v>0.42180000000000001</v>
      </c>
      <c r="G34" s="12">
        <v>0.57229999999999992</v>
      </c>
      <c r="H34" s="12">
        <v>0.3301</v>
      </c>
      <c r="I34" s="12">
        <v>0.87269999999999992</v>
      </c>
      <c r="J34" s="12">
        <v>38.811900000000001</v>
      </c>
      <c r="K34" s="12">
        <v>0.46910000000000002</v>
      </c>
      <c r="L34" s="12">
        <v>0.48099999999999998</v>
      </c>
      <c r="M34" s="12">
        <v>7.7799999999999994E-2</v>
      </c>
      <c r="N34" s="12">
        <v>1.2726999999999997</v>
      </c>
      <c r="O34" s="12">
        <v>1.3102</v>
      </c>
      <c r="P34" s="12">
        <v>3.9664000000000001</v>
      </c>
      <c r="Q34" s="12">
        <v>2.4674999999999998</v>
      </c>
      <c r="R34" s="12">
        <v>6.6162999999999998</v>
      </c>
      <c r="S34" s="12">
        <v>1.23</v>
      </c>
      <c r="T34" s="164">
        <v>61.245699999999999</v>
      </c>
    </row>
    <row r="35" spans="2:20" x14ac:dyDescent="0.25">
      <c r="B35" s="162" t="s">
        <v>52</v>
      </c>
      <c r="C35" s="12">
        <v>0.26439999999999997</v>
      </c>
      <c r="D35" s="12">
        <v>0.47310000000000002</v>
      </c>
      <c r="E35" s="12">
        <v>1.0175000000000001</v>
      </c>
      <c r="F35" s="12">
        <v>0.45319999999999999</v>
      </c>
      <c r="G35" s="12">
        <v>0.59950000000000003</v>
      </c>
      <c r="H35" s="12">
        <v>0.84139999999999993</v>
      </c>
      <c r="I35" s="12">
        <v>2.8068</v>
      </c>
      <c r="J35" s="12">
        <v>0.77549999999999997</v>
      </c>
      <c r="K35" s="12">
        <v>15.655200000000001</v>
      </c>
      <c r="L35" s="12">
        <v>2.1854</v>
      </c>
      <c r="M35" s="12">
        <v>0.25850000000000001</v>
      </c>
      <c r="N35" s="12">
        <v>1.1428</v>
      </c>
      <c r="O35" s="12">
        <v>0.2072</v>
      </c>
      <c r="P35" s="12">
        <v>0.23330000000000001</v>
      </c>
      <c r="Q35" s="12">
        <v>1.8857000000000002</v>
      </c>
      <c r="R35" s="12">
        <v>0.747</v>
      </c>
      <c r="S35" s="12">
        <v>0.48349999999999999</v>
      </c>
      <c r="T35" s="164">
        <v>30.030099999999997</v>
      </c>
    </row>
    <row r="36" spans="2:20" x14ac:dyDescent="0.25">
      <c r="B36" s="162" t="s">
        <v>53</v>
      </c>
      <c r="C36" s="12">
        <v>8.09E-2</v>
      </c>
      <c r="D36" s="12">
        <v>1.1146999999999998</v>
      </c>
      <c r="E36" s="12">
        <v>2.4033000000000002</v>
      </c>
      <c r="F36" s="12">
        <v>1.1447000000000001</v>
      </c>
      <c r="G36" s="12">
        <v>0.94450000000000001</v>
      </c>
      <c r="H36" s="12">
        <v>1.034</v>
      </c>
      <c r="I36" s="12">
        <v>5.4425999999999997</v>
      </c>
      <c r="J36" s="12">
        <v>2.4600999999999997</v>
      </c>
      <c r="K36" s="12">
        <v>27.627500000000001</v>
      </c>
      <c r="L36" s="12">
        <v>34.710999999999999</v>
      </c>
      <c r="M36" s="12">
        <v>1.2959000000000001</v>
      </c>
      <c r="N36" s="12">
        <v>4.1989000000000001</v>
      </c>
      <c r="O36" s="12">
        <v>2.0809000000000002</v>
      </c>
      <c r="P36" s="12">
        <v>0.78660000000000008</v>
      </c>
      <c r="Q36" s="12">
        <v>7.4146999999999998</v>
      </c>
      <c r="R36" s="12">
        <v>7.6931000000000003</v>
      </c>
      <c r="S36" s="12">
        <v>1.5387999999999999</v>
      </c>
      <c r="T36" s="164">
        <v>101.9727</v>
      </c>
    </row>
    <row r="37" spans="2:20" x14ac:dyDescent="0.25">
      <c r="B37" s="162" t="s">
        <v>54</v>
      </c>
      <c r="C37" s="12">
        <v>4.0600000000000004E-2</v>
      </c>
      <c r="D37" s="12">
        <v>0.376</v>
      </c>
      <c r="E37" s="12">
        <v>0.39389999999999997</v>
      </c>
      <c r="F37" s="12">
        <v>0.14940000000000001</v>
      </c>
      <c r="G37" s="12">
        <v>0.25880000000000003</v>
      </c>
      <c r="H37" s="12">
        <v>0.28160000000000002</v>
      </c>
      <c r="I37" s="12">
        <v>1.1896</v>
      </c>
      <c r="J37" s="12">
        <v>0.36939999999999995</v>
      </c>
      <c r="K37" s="12">
        <v>6.3951000000000002</v>
      </c>
      <c r="L37" s="12">
        <v>1.4655</v>
      </c>
      <c r="M37" s="12">
        <v>2.4588000000000001</v>
      </c>
      <c r="N37" s="12">
        <v>1.742</v>
      </c>
      <c r="O37" s="12">
        <v>0.85699999999999998</v>
      </c>
      <c r="P37" s="12">
        <v>0.50870000000000004</v>
      </c>
      <c r="Q37" s="12">
        <v>4.8013000000000003</v>
      </c>
      <c r="R37" s="12">
        <v>3.3030999999999997</v>
      </c>
      <c r="S37" s="12">
        <v>0.77400000000000002</v>
      </c>
      <c r="T37" s="164">
        <v>25.364699999999999</v>
      </c>
    </row>
    <row r="38" spans="2:20" x14ac:dyDescent="0.25">
      <c r="B38" s="162" t="s">
        <v>55</v>
      </c>
      <c r="C38" s="12">
        <v>0.22559999999999999</v>
      </c>
      <c r="D38" s="12">
        <v>1.2325999999999999</v>
      </c>
      <c r="E38" s="12">
        <v>0.94099999999999995</v>
      </c>
      <c r="F38" s="12">
        <v>0.42969999999999997</v>
      </c>
      <c r="G38" s="12">
        <v>0.87209999999999988</v>
      </c>
      <c r="H38" s="12">
        <v>0.57620000000000005</v>
      </c>
      <c r="I38" s="12">
        <v>2.1669999999999998</v>
      </c>
      <c r="J38" s="12">
        <v>1.6428</v>
      </c>
      <c r="K38" s="12">
        <v>9.8986000000000001</v>
      </c>
      <c r="L38" s="12">
        <v>1.8119000000000001</v>
      </c>
      <c r="M38" s="12">
        <v>0.83699999999999997</v>
      </c>
      <c r="N38" s="12">
        <v>29.692</v>
      </c>
      <c r="O38" s="12">
        <v>14.4284</v>
      </c>
      <c r="P38" s="12">
        <v>1.2430000000000001</v>
      </c>
      <c r="Q38" s="12">
        <v>15.428099999999999</v>
      </c>
      <c r="R38" s="12">
        <v>6.8567999999999998</v>
      </c>
      <c r="S38" s="12">
        <v>2.6422999999999996</v>
      </c>
      <c r="T38" s="164">
        <v>90.924600000000012</v>
      </c>
    </row>
    <row r="39" spans="2:20" x14ac:dyDescent="0.25">
      <c r="B39" s="162" t="s">
        <v>56</v>
      </c>
      <c r="C39" s="12">
        <v>2.2330999999999999</v>
      </c>
      <c r="D39" s="12">
        <v>1.8480999999999999</v>
      </c>
      <c r="E39" s="12">
        <v>2.6883000000000004</v>
      </c>
      <c r="F39" s="12">
        <v>0.49880000000000002</v>
      </c>
      <c r="G39" s="12">
        <v>0.96779999999999999</v>
      </c>
      <c r="H39" s="12">
        <v>0.83010000000000006</v>
      </c>
      <c r="I39" s="12">
        <v>3.9695</v>
      </c>
      <c r="J39" s="12">
        <v>4.5648</v>
      </c>
      <c r="K39" s="12">
        <v>13.1371</v>
      </c>
      <c r="L39" s="12">
        <v>6.2191000000000001</v>
      </c>
      <c r="M39" s="12">
        <v>1.6395999999999999</v>
      </c>
      <c r="N39" s="12">
        <v>3.7518000000000002</v>
      </c>
      <c r="O39" s="12">
        <v>63.719699999999996</v>
      </c>
      <c r="P39" s="12">
        <v>20.507400000000001</v>
      </c>
      <c r="Q39" s="12">
        <v>12.845499999999999</v>
      </c>
      <c r="R39" s="12">
        <v>6.8464000000000009</v>
      </c>
      <c r="S39" s="12">
        <v>1.9883000000000002</v>
      </c>
      <c r="T39" s="164">
        <v>148.25570000000002</v>
      </c>
    </row>
    <row r="40" spans="2:20" x14ac:dyDescent="0.25">
      <c r="B40" s="162" t="s">
        <v>57</v>
      </c>
      <c r="C40" s="12">
        <v>2.1000000000000001E-2</v>
      </c>
      <c r="D40" s="12">
        <v>0.42820000000000003</v>
      </c>
      <c r="E40" s="12">
        <v>0.67330000000000001</v>
      </c>
      <c r="F40" s="12">
        <v>0.1948</v>
      </c>
      <c r="G40" s="12">
        <v>0.34100000000000003</v>
      </c>
      <c r="H40" s="12">
        <v>0.3775</v>
      </c>
      <c r="I40" s="12">
        <v>2.1657999999999999</v>
      </c>
      <c r="J40" s="12">
        <v>0.81579999999999997</v>
      </c>
      <c r="K40" s="12">
        <v>16.9115</v>
      </c>
      <c r="L40" s="12">
        <v>2.4958</v>
      </c>
      <c r="M40" s="12">
        <v>1.8925000000000001</v>
      </c>
      <c r="N40" s="12">
        <v>3.8538999999999994</v>
      </c>
      <c r="O40" s="12">
        <v>6.4169</v>
      </c>
      <c r="P40" s="12">
        <v>9.866299999999999</v>
      </c>
      <c r="Q40" s="12">
        <v>13.7271</v>
      </c>
      <c r="R40" s="12">
        <v>4.6075999999999997</v>
      </c>
      <c r="S40" s="12">
        <v>1.2970999999999999</v>
      </c>
      <c r="T40" s="164">
        <v>66.085999999999999</v>
      </c>
    </row>
    <row r="41" spans="2:20" x14ac:dyDescent="0.25">
      <c r="B41" s="162" t="s">
        <v>58</v>
      </c>
      <c r="C41" s="12">
        <v>2.4525000000000001</v>
      </c>
      <c r="D41" s="12">
        <v>9.3432000000000013</v>
      </c>
      <c r="E41" s="12">
        <v>12.882</v>
      </c>
      <c r="F41" s="12">
        <v>2.5136000000000003</v>
      </c>
      <c r="G41" s="12">
        <v>5.6231</v>
      </c>
      <c r="H41" s="12">
        <v>6.2326000000000006</v>
      </c>
      <c r="I41" s="12">
        <v>26.388199999999998</v>
      </c>
      <c r="J41" s="12">
        <v>25.919300000000003</v>
      </c>
      <c r="K41" s="12">
        <v>44.785899999999998</v>
      </c>
      <c r="L41" s="12">
        <v>15.680399999999999</v>
      </c>
      <c r="M41" s="12">
        <v>5.4318999999999997</v>
      </c>
      <c r="N41" s="12">
        <v>17.855400000000003</v>
      </c>
      <c r="O41" s="12">
        <v>24.27</v>
      </c>
      <c r="P41" s="12">
        <v>9.9342000000000006</v>
      </c>
      <c r="Q41" s="12">
        <v>106.27600000000001</v>
      </c>
      <c r="R41" s="12">
        <v>30.857500000000002</v>
      </c>
      <c r="S41" s="12">
        <v>8.3365999999999989</v>
      </c>
      <c r="T41" s="164">
        <v>354.78250000000003</v>
      </c>
    </row>
    <row r="42" spans="2:20" x14ac:dyDescent="0.25">
      <c r="B42" s="162" t="s">
        <v>59</v>
      </c>
      <c r="C42" s="12">
        <v>0.15180000000000002</v>
      </c>
      <c r="D42" s="12">
        <v>0.68370000000000009</v>
      </c>
      <c r="E42" s="12">
        <v>0.4793</v>
      </c>
      <c r="F42" s="12">
        <v>0.21179999999999999</v>
      </c>
      <c r="G42" s="12">
        <v>0.49570000000000003</v>
      </c>
      <c r="H42" s="12">
        <v>0.67059999999999997</v>
      </c>
      <c r="I42" s="12">
        <v>1.6469000000000003</v>
      </c>
      <c r="J42" s="12">
        <v>0.74990000000000001</v>
      </c>
      <c r="K42" s="12">
        <v>2.0467</v>
      </c>
      <c r="L42" s="12">
        <v>2.0979000000000001</v>
      </c>
      <c r="M42" s="12">
        <v>0.27660000000000001</v>
      </c>
      <c r="N42" s="12">
        <v>1.4554</v>
      </c>
      <c r="O42" s="12">
        <v>1.1187</v>
      </c>
      <c r="P42" s="12">
        <v>0.1133</v>
      </c>
      <c r="Q42" s="12">
        <v>2.3405</v>
      </c>
      <c r="R42" s="12">
        <v>5.9447999999999999</v>
      </c>
      <c r="S42" s="12">
        <v>0.29920000000000002</v>
      </c>
      <c r="T42" s="164">
        <v>20.782899999999998</v>
      </c>
    </row>
    <row r="43" spans="2:20" x14ac:dyDescent="0.25">
      <c r="B43" s="162" t="s">
        <v>60</v>
      </c>
      <c r="C43" s="12">
        <v>6.9699999999999998E-2</v>
      </c>
      <c r="D43" s="12">
        <v>0.37660000000000005</v>
      </c>
      <c r="E43" s="12">
        <v>0.60099999999999998</v>
      </c>
      <c r="F43" s="12">
        <v>0.2351</v>
      </c>
      <c r="G43" s="12">
        <v>0.31490000000000001</v>
      </c>
      <c r="H43" s="12">
        <v>0.61540000000000006</v>
      </c>
      <c r="I43" s="12">
        <v>1.0980999999999999</v>
      </c>
      <c r="J43" s="12">
        <v>0.56599999999999995</v>
      </c>
      <c r="K43" s="12">
        <v>2.0430000000000001</v>
      </c>
      <c r="L43" s="12">
        <v>0.74280000000000002</v>
      </c>
      <c r="M43" s="12">
        <v>0.50029999999999997</v>
      </c>
      <c r="N43" s="12">
        <v>0.96329999999999993</v>
      </c>
      <c r="O43" s="12">
        <v>0.6401</v>
      </c>
      <c r="P43" s="12">
        <v>0.17160000000000003</v>
      </c>
      <c r="Q43" s="12">
        <v>2.266</v>
      </c>
      <c r="R43" s="12">
        <v>0.94660000000000011</v>
      </c>
      <c r="S43" s="12">
        <v>5.0557999999999996</v>
      </c>
      <c r="T43" s="164">
        <v>17.2059</v>
      </c>
    </row>
    <row r="44" spans="2:20" x14ac:dyDescent="0.25">
      <c r="B44" s="165" t="s">
        <v>61</v>
      </c>
      <c r="C44" s="166">
        <v>46.774500000000003</v>
      </c>
      <c r="D44" s="166">
        <v>101.9081</v>
      </c>
      <c r="E44" s="166">
        <v>104.1853</v>
      </c>
      <c r="F44" s="166">
        <v>44.876800000000003</v>
      </c>
      <c r="G44" s="166">
        <v>50.785400000000003</v>
      </c>
      <c r="H44" s="166">
        <v>77.390699999999995</v>
      </c>
      <c r="I44" s="166">
        <v>226.74010000000004</v>
      </c>
      <c r="J44" s="166">
        <v>156.83779999999999</v>
      </c>
      <c r="K44" s="166">
        <v>177.5891</v>
      </c>
      <c r="L44" s="166">
        <v>92.44189999999999</v>
      </c>
      <c r="M44" s="166">
        <v>43.747699999999995</v>
      </c>
      <c r="N44" s="166">
        <v>91.518899999999988</v>
      </c>
      <c r="O44" s="166">
        <v>118.9579</v>
      </c>
      <c r="P44" s="166">
        <v>52.037800000000004</v>
      </c>
      <c r="Q44" s="166">
        <v>200.85240000000002</v>
      </c>
      <c r="R44" s="166">
        <v>121.64149999999999</v>
      </c>
      <c r="S44" s="166">
        <v>35.381699999999995</v>
      </c>
      <c r="T44" s="167">
        <v>1743.6676</v>
      </c>
    </row>
    <row r="46" spans="2:20" x14ac:dyDescent="0.25">
      <c r="B46" t="s">
        <v>110</v>
      </c>
      <c r="D46">
        <f t="shared" ref="D46:I46" si="0">SUM(D50:D54)</f>
        <v>16437.900000000001</v>
      </c>
      <c r="E46">
        <f t="shared" si="0"/>
        <v>42214.2</v>
      </c>
      <c r="F46">
        <f t="shared" si="0"/>
        <v>9121.1</v>
      </c>
      <c r="G46">
        <f t="shared" si="0"/>
        <v>38673.1</v>
      </c>
      <c r="H46">
        <f t="shared" si="0"/>
        <v>64419.8</v>
      </c>
      <c r="I46">
        <f t="shared" si="0"/>
        <v>154406.79999999999</v>
      </c>
    </row>
    <row r="47" spans="2:20" x14ac:dyDescent="0.25">
      <c r="B47" s="158" t="s">
        <v>43</v>
      </c>
      <c r="C47" s="159" t="s">
        <v>44</v>
      </c>
      <c r="D47" s="160" t="s">
        <v>45</v>
      </c>
      <c r="E47" s="160" t="s">
        <v>46</v>
      </c>
      <c r="F47" s="160" t="s">
        <v>47</v>
      </c>
      <c r="G47" s="160" t="s">
        <v>48</v>
      </c>
      <c r="H47" s="160" t="s">
        <v>49</v>
      </c>
      <c r="I47" s="160" t="s">
        <v>50</v>
      </c>
      <c r="J47" s="160" t="s">
        <v>51</v>
      </c>
      <c r="K47" s="160" t="s">
        <v>52</v>
      </c>
      <c r="L47" s="160" t="s">
        <v>53</v>
      </c>
      <c r="M47" s="160" t="s">
        <v>54</v>
      </c>
      <c r="N47" s="160" t="s">
        <v>55</v>
      </c>
      <c r="O47" s="160" t="s">
        <v>56</v>
      </c>
      <c r="P47" s="160" t="s">
        <v>57</v>
      </c>
      <c r="Q47" s="160" t="s">
        <v>58</v>
      </c>
      <c r="R47" s="160" t="s">
        <v>59</v>
      </c>
      <c r="S47" s="160" t="s">
        <v>60</v>
      </c>
      <c r="T47" s="161" t="s">
        <v>61</v>
      </c>
    </row>
    <row r="48" spans="2:20" x14ac:dyDescent="0.25">
      <c r="B48" s="162" t="s">
        <v>44</v>
      </c>
      <c r="C48" s="12">
        <f t="shared" ref="C48:C64" si="1">C27*1000</f>
        <v>15282.3</v>
      </c>
      <c r="D48" s="12">
        <f t="shared" ref="D48:T63" si="2">D27*1000</f>
        <v>33.200000000000003</v>
      </c>
      <c r="E48" s="12">
        <f t="shared" si="2"/>
        <v>35307.300000000003</v>
      </c>
      <c r="F48" s="12">
        <f t="shared" si="2"/>
        <v>0</v>
      </c>
      <c r="G48" s="12">
        <f t="shared" si="2"/>
        <v>1.2</v>
      </c>
      <c r="H48" s="12">
        <f t="shared" si="2"/>
        <v>0</v>
      </c>
      <c r="I48" s="12">
        <f t="shared" si="2"/>
        <v>2648.7000000000003</v>
      </c>
      <c r="J48" s="12">
        <f t="shared" si="2"/>
        <v>504.90000000000003</v>
      </c>
      <c r="K48" s="12">
        <f t="shared" si="2"/>
        <v>1.5</v>
      </c>
      <c r="L48" s="12">
        <f t="shared" si="2"/>
        <v>0</v>
      </c>
      <c r="M48" s="12">
        <f t="shared" si="2"/>
        <v>1919.5</v>
      </c>
      <c r="N48" s="12">
        <f t="shared" si="2"/>
        <v>16.5</v>
      </c>
      <c r="O48" s="12">
        <f t="shared" si="2"/>
        <v>2</v>
      </c>
      <c r="P48" s="12">
        <f t="shared" si="2"/>
        <v>0</v>
      </c>
      <c r="Q48" s="12">
        <f t="shared" si="2"/>
        <v>40.200000000000003</v>
      </c>
      <c r="R48" s="12">
        <f t="shared" si="2"/>
        <v>159.6</v>
      </c>
      <c r="S48" s="12">
        <f t="shared" si="2"/>
        <v>66.099999999999994</v>
      </c>
      <c r="T48" s="12">
        <f t="shared" si="2"/>
        <v>55982.6</v>
      </c>
    </row>
    <row r="49" spans="1:20" x14ac:dyDescent="0.25">
      <c r="B49" s="162" t="s">
        <v>45</v>
      </c>
      <c r="C49" s="12">
        <f t="shared" si="1"/>
        <v>1649.4</v>
      </c>
      <c r="D49" s="12">
        <f t="shared" ref="D49:R49" si="3">D28*1000</f>
        <v>67710.599999999991</v>
      </c>
      <c r="E49" s="12">
        <f t="shared" si="3"/>
        <v>4441.3999999999996</v>
      </c>
      <c r="F49" s="12">
        <f t="shared" si="3"/>
        <v>29502.5</v>
      </c>
      <c r="G49" s="12">
        <f t="shared" si="3"/>
        <v>1121.0999999999999</v>
      </c>
      <c r="H49" s="12">
        <f t="shared" si="3"/>
        <v>1181.8</v>
      </c>
      <c r="I49" s="12">
        <f t="shared" si="3"/>
        <v>21938.2</v>
      </c>
      <c r="J49" s="12">
        <f t="shared" si="3"/>
        <v>3405.6</v>
      </c>
      <c r="K49" s="12">
        <f t="shared" si="3"/>
        <v>4846.9000000000005</v>
      </c>
      <c r="L49" s="12">
        <f t="shared" si="3"/>
        <v>1847.9</v>
      </c>
      <c r="M49" s="12">
        <f t="shared" si="3"/>
        <v>1640.6</v>
      </c>
      <c r="N49" s="12">
        <f t="shared" si="3"/>
        <v>3896.6000000000004</v>
      </c>
      <c r="O49" s="12">
        <f t="shared" si="3"/>
        <v>760.3</v>
      </c>
      <c r="P49" s="12">
        <f t="shared" si="3"/>
        <v>1416.5</v>
      </c>
      <c r="Q49" s="12">
        <f t="shared" si="3"/>
        <v>4287.6000000000004</v>
      </c>
      <c r="R49" s="12">
        <f t="shared" si="3"/>
        <v>10165.799999999999</v>
      </c>
      <c r="S49" s="12">
        <f t="shared" si="2"/>
        <v>1854.1</v>
      </c>
      <c r="T49" s="12">
        <f t="shared" si="2"/>
        <v>161667</v>
      </c>
    </row>
    <row r="50" spans="1:20" x14ac:dyDescent="0.25">
      <c r="A50">
        <f>SUM(E50:I50)</f>
        <v>34531.4</v>
      </c>
      <c r="B50" s="162" t="s">
        <v>46</v>
      </c>
      <c r="C50" s="12">
        <f t="shared" si="1"/>
        <v>7382</v>
      </c>
      <c r="D50" s="12">
        <f t="shared" si="2"/>
        <v>264.7</v>
      </c>
      <c r="E50" s="12">
        <f t="shared" si="2"/>
        <v>30010.9</v>
      </c>
      <c r="F50" s="12">
        <f t="shared" si="2"/>
        <v>115.4</v>
      </c>
      <c r="G50" s="12">
        <f t="shared" si="2"/>
        <v>167.8</v>
      </c>
      <c r="H50" s="12">
        <f t="shared" si="2"/>
        <v>127.90000000000002</v>
      </c>
      <c r="I50" s="12">
        <f t="shared" si="2"/>
        <v>4109.3999999999996</v>
      </c>
      <c r="J50" s="12">
        <f t="shared" si="2"/>
        <v>561.4</v>
      </c>
      <c r="K50" s="12">
        <f t="shared" si="2"/>
        <v>2541.6999999999998</v>
      </c>
      <c r="L50" s="12">
        <f t="shared" si="2"/>
        <v>666</v>
      </c>
      <c r="M50" s="12">
        <f t="shared" si="2"/>
        <v>23180.6</v>
      </c>
      <c r="N50" s="12">
        <f t="shared" si="2"/>
        <v>1261</v>
      </c>
      <c r="O50" s="12">
        <f t="shared" si="2"/>
        <v>89.7</v>
      </c>
      <c r="P50" s="12">
        <f t="shared" si="2"/>
        <v>147.80000000000001</v>
      </c>
      <c r="Q50" s="12">
        <f t="shared" si="2"/>
        <v>3154.3999999999996</v>
      </c>
      <c r="R50" s="12">
        <f t="shared" si="2"/>
        <v>7043</v>
      </c>
      <c r="S50" s="12">
        <f t="shared" si="2"/>
        <v>1728.5</v>
      </c>
      <c r="T50" s="12">
        <f t="shared" si="2"/>
        <v>82551.8</v>
      </c>
    </row>
    <row r="51" spans="1:20" x14ac:dyDescent="0.25">
      <c r="A51">
        <f>SUM(E51:I51)</f>
        <v>14746</v>
      </c>
      <c r="B51" s="162" t="s">
        <v>47</v>
      </c>
      <c r="C51" s="12">
        <f t="shared" si="1"/>
        <v>3036.2</v>
      </c>
      <c r="D51" s="12">
        <f t="shared" si="2"/>
        <v>1663.1999999999998</v>
      </c>
      <c r="E51" s="12">
        <f t="shared" si="2"/>
        <v>991.8</v>
      </c>
      <c r="F51" s="12">
        <f t="shared" si="2"/>
        <v>3634.5</v>
      </c>
      <c r="G51" s="12">
        <f t="shared" si="2"/>
        <v>283.2</v>
      </c>
      <c r="H51" s="12">
        <f t="shared" si="2"/>
        <v>263.3</v>
      </c>
      <c r="I51" s="12">
        <f t="shared" si="2"/>
        <v>9573.1999999999989</v>
      </c>
      <c r="J51" s="12">
        <f t="shared" si="2"/>
        <v>2995.3</v>
      </c>
      <c r="K51" s="12">
        <f t="shared" si="2"/>
        <v>5342.6</v>
      </c>
      <c r="L51" s="12">
        <f t="shared" si="2"/>
        <v>15296.7</v>
      </c>
      <c r="M51" s="12">
        <f t="shared" si="2"/>
        <v>232.4</v>
      </c>
      <c r="N51" s="12">
        <f t="shared" si="2"/>
        <v>1327.2</v>
      </c>
      <c r="O51" s="12">
        <f t="shared" si="2"/>
        <v>462.8</v>
      </c>
      <c r="P51" s="12">
        <f t="shared" si="2"/>
        <v>151.5</v>
      </c>
      <c r="Q51" s="12">
        <f t="shared" si="2"/>
        <v>3022.5</v>
      </c>
      <c r="R51" s="12">
        <f t="shared" si="2"/>
        <v>2231.6</v>
      </c>
      <c r="S51" s="12">
        <f t="shared" si="2"/>
        <v>841.59999999999991</v>
      </c>
      <c r="T51" s="12">
        <f t="shared" si="2"/>
        <v>51349.7</v>
      </c>
    </row>
    <row r="52" spans="1:20" x14ac:dyDescent="0.25">
      <c r="A52">
        <f>SUM(E52:I52)</f>
        <v>49243.6</v>
      </c>
      <c r="B52" s="162" t="s">
        <v>48</v>
      </c>
      <c r="C52" s="12">
        <f t="shared" si="1"/>
        <v>378.5</v>
      </c>
      <c r="D52" s="12">
        <f t="shared" si="2"/>
        <v>3744.3999999999996</v>
      </c>
      <c r="E52" s="12">
        <f t="shared" si="2"/>
        <v>1412.6</v>
      </c>
      <c r="F52" s="12">
        <f t="shared" si="2"/>
        <v>1026.9000000000001</v>
      </c>
      <c r="G52" s="12">
        <f t="shared" si="2"/>
        <v>17502.099999999999</v>
      </c>
      <c r="H52" s="12">
        <f t="shared" si="2"/>
        <v>14784.900000000001</v>
      </c>
      <c r="I52" s="12">
        <f t="shared" si="2"/>
        <v>14517.099999999999</v>
      </c>
      <c r="J52" s="12">
        <f t="shared" si="2"/>
        <v>14983.900000000001</v>
      </c>
      <c r="K52" s="12">
        <f t="shared" si="2"/>
        <v>5128.2000000000007</v>
      </c>
      <c r="L52" s="12">
        <f t="shared" si="2"/>
        <v>2036</v>
      </c>
      <c r="M52" s="12">
        <f t="shared" si="2"/>
        <v>386.6</v>
      </c>
      <c r="N52" s="12">
        <f t="shared" si="2"/>
        <v>6541.3</v>
      </c>
      <c r="O52" s="12">
        <f t="shared" si="2"/>
        <v>404.9</v>
      </c>
      <c r="P52" s="12">
        <f t="shared" si="2"/>
        <v>590.09999999999991</v>
      </c>
      <c r="Q52" s="12">
        <f t="shared" si="2"/>
        <v>6757.3</v>
      </c>
      <c r="R52" s="12">
        <f t="shared" si="2"/>
        <v>3641.7999999999997</v>
      </c>
      <c r="S52" s="12">
        <f t="shared" si="2"/>
        <v>2267.2000000000003</v>
      </c>
      <c r="T52" s="12">
        <f t="shared" si="2"/>
        <v>96104</v>
      </c>
    </row>
    <row r="53" spans="1:20" x14ac:dyDescent="0.25">
      <c r="A53">
        <f>SUM(E53:I53)</f>
        <v>27129.800000000003</v>
      </c>
      <c r="B53" s="162" t="s">
        <v>49</v>
      </c>
      <c r="C53" s="12">
        <f t="shared" si="1"/>
        <v>214.9</v>
      </c>
      <c r="D53" s="12">
        <f t="shared" si="2"/>
        <v>382.8</v>
      </c>
      <c r="E53" s="12">
        <f t="shared" si="2"/>
        <v>206.1</v>
      </c>
      <c r="F53" s="12">
        <f t="shared" si="2"/>
        <v>69.5</v>
      </c>
      <c r="G53" s="12">
        <f t="shared" si="2"/>
        <v>871.4</v>
      </c>
      <c r="H53" s="12">
        <f t="shared" si="2"/>
        <v>25273.4</v>
      </c>
      <c r="I53" s="12">
        <f t="shared" si="2"/>
        <v>709.4</v>
      </c>
      <c r="J53" s="12">
        <f t="shared" si="2"/>
        <v>164.3</v>
      </c>
      <c r="K53" s="12">
        <f t="shared" si="2"/>
        <v>5258.4</v>
      </c>
      <c r="L53" s="12">
        <f t="shared" si="2"/>
        <v>1273.4000000000001</v>
      </c>
      <c r="M53" s="12">
        <f t="shared" si="2"/>
        <v>23.8</v>
      </c>
      <c r="N53" s="12">
        <f t="shared" si="2"/>
        <v>264.5</v>
      </c>
      <c r="O53" s="12">
        <f t="shared" si="2"/>
        <v>43</v>
      </c>
      <c r="P53" s="12">
        <f t="shared" si="2"/>
        <v>16.399999999999999</v>
      </c>
      <c r="Q53" s="12">
        <f t="shared" si="2"/>
        <v>606.70000000000005</v>
      </c>
      <c r="R53" s="12">
        <f t="shared" si="2"/>
        <v>3319.3</v>
      </c>
      <c r="S53" s="12">
        <f t="shared" si="2"/>
        <v>317.39999999999998</v>
      </c>
      <c r="T53" s="12">
        <f t="shared" si="2"/>
        <v>39014.5</v>
      </c>
    </row>
    <row r="54" spans="1:20" x14ac:dyDescent="0.25">
      <c r="A54">
        <f>SUM(E54:I54)</f>
        <v>183184.2</v>
      </c>
      <c r="B54" s="162" t="s">
        <v>50</v>
      </c>
      <c r="C54" s="12">
        <f t="shared" si="1"/>
        <v>12938.2</v>
      </c>
      <c r="D54" s="12">
        <f t="shared" si="2"/>
        <v>10382.800000000001</v>
      </c>
      <c r="E54" s="12">
        <f t="shared" si="2"/>
        <v>9592.7999999999993</v>
      </c>
      <c r="F54" s="12">
        <f t="shared" si="2"/>
        <v>4274.8</v>
      </c>
      <c r="G54" s="12">
        <f t="shared" si="2"/>
        <v>19848.599999999999</v>
      </c>
      <c r="H54" s="12">
        <f t="shared" si="2"/>
        <v>23970.300000000003</v>
      </c>
      <c r="I54" s="12">
        <f t="shared" si="2"/>
        <v>125497.7</v>
      </c>
      <c r="J54" s="12">
        <f t="shared" si="2"/>
        <v>57546.7</v>
      </c>
      <c r="K54" s="12">
        <f t="shared" si="2"/>
        <v>15500.400000000001</v>
      </c>
      <c r="L54" s="12">
        <f t="shared" si="2"/>
        <v>3430.9</v>
      </c>
      <c r="M54" s="12">
        <f t="shared" si="2"/>
        <v>1695.4999999999998</v>
      </c>
      <c r="N54" s="12">
        <f t="shared" si="2"/>
        <v>12283.400000000001</v>
      </c>
      <c r="O54" s="12">
        <f t="shared" si="2"/>
        <v>2145.9</v>
      </c>
      <c r="P54" s="12">
        <f t="shared" si="2"/>
        <v>2384.8000000000002</v>
      </c>
      <c r="Q54" s="12">
        <f t="shared" si="2"/>
        <v>13531.300000000001</v>
      </c>
      <c r="R54" s="12">
        <f t="shared" si="2"/>
        <v>20661.599999999999</v>
      </c>
      <c r="S54" s="12">
        <f t="shared" si="2"/>
        <v>4661.5999999999995</v>
      </c>
      <c r="T54" s="12">
        <f t="shared" si="2"/>
        <v>340347.3</v>
      </c>
    </row>
    <row r="55" spans="1:20" x14ac:dyDescent="0.25">
      <c r="B55" s="162" t="s">
        <v>51</v>
      </c>
      <c r="C55" s="12">
        <f t="shared" si="1"/>
        <v>353.1</v>
      </c>
      <c r="D55" s="12">
        <f t="shared" si="2"/>
        <v>1850.1999999999998</v>
      </c>
      <c r="E55" s="12">
        <f t="shared" si="2"/>
        <v>142.9</v>
      </c>
      <c r="F55" s="12">
        <f t="shared" si="2"/>
        <v>421.8</v>
      </c>
      <c r="G55" s="12">
        <f t="shared" si="2"/>
        <v>572.29999999999995</v>
      </c>
      <c r="H55" s="12">
        <f t="shared" si="2"/>
        <v>330.1</v>
      </c>
      <c r="I55" s="12">
        <f t="shared" si="2"/>
        <v>872.69999999999993</v>
      </c>
      <c r="J55" s="12">
        <f t="shared" si="2"/>
        <v>38811.9</v>
      </c>
      <c r="K55" s="12">
        <f t="shared" si="2"/>
        <v>469.1</v>
      </c>
      <c r="L55" s="12">
        <f t="shared" si="2"/>
        <v>481</v>
      </c>
      <c r="M55" s="12">
        <f t="shared" si="2"/>
        <v>77.8</v>
      </c>
      <c r="N55" s="12">
        <f t="shared" si="2"/>
        <v>1272.6999999999998</v>
      </c>
      <c r="O55" s="12">
        <f t="shared" si="2"/>
        <v>1310.2</v>
      </c>
      <c r="P55" s="12">
        <f t="shared" si="2"/>
        <v>3966.4</v>
      </c>
      <c r="Q55" s="12">
        <f t="shared" si="2"/>
        <v>2467.5</v>
      </c>
      <c r="R55" s="12">
        <f t="shared" si="2"/>
        <v>6616.3</v>
      </c>
      <c r="S55" s="12">
        <f t="shared" si="2"/>
        <v>1230</v>
      </c>
      <c r="T55" s="12">
        <f t="shared" si="2"/>
        <v>61245.7</v>
      </c>
    </row>
    <row r="56" spans="1:20" x14ac:dyDescent="0.25">
      <c r="B56" s="162" t="s">
        <v>52</v>
      </c>
      <c r="C56" s="12">
        <f t="shared" si="1"/>
        <v>264.39999999999998</v>
      </c>
      <c r="D56" s="12">
        <f t="shared" si="2"/>
        <v>473.1</v>
      </c>
      <c r="E56" s="12">
        <f t="shared" si="2"/>
        <v>1017.5000000000001</v>
      </c>
      <c r="F56" s="12">
        <f t="shared" si="2"/>
        <v>453.2</v>
      </c>
      <c r="G56" s="12">
        <f t="shared" si="2"/>
        <v>599.5</v>
      </c>
      <c r="H56" s="12">
        <f t="shared" si="2"/>
        <v>841.4</v>
      </c>
      <c r="I56" s="12">
        <f t="shared" si="2"/>
        <v>2806.8</v>
      </c>
      <c r="J56" s="12">
        <f t="shared" si="2"/>
        <v>775.5</v>
      </c>
      <c r="K56" s="12">
        <f t="shared" si="2"/>
        <v>15655.2</v>
      </c>
      <c r="L56" s="12">
        <f t="shared" si="2"/>
        <v>2185.4</v>
      </c>
      <c r="M56" s="12">
        <f t="shared" si="2"/>
        <v>258.5</v>
      </c>
      <c r="N56" s="12">
        <f t="shared" si="2"/>
        <v>1142.8</v>
      </c>
      <c r="O56" s="12">
        <f t="shared" si="2"/>
        <v>207.2</v>
      </c>
      <c r="P56" s="12">
        <f t="shared" si="2"/>
        <v>233.3</v>
      </c>
      <c r="Q56" s="12">
        <f t="shared" si="2"/>
        <v>1885.7</v>
      </c>
      <c r="R56" s="12">
        <f t="shared" si="2"/>
        <v>747</v>
      </c>
      <c r="S56" s="12">
        <f t="shared" si="2"/>
        <v>483.5</v>
      </c>
      <c r="T56" s="12">
        <f t="shared" si="2"/>
        <v>30030.1</v>
      </c>
    </row>
    <row r="57" spans="1:20" x14ac:dyDescent="0.25">
      <c r="B57" s="162" t="s">
        <v>53</v>
      </c>
      <c r="C57" s="12">
        <f t="shared" si="1"/>
        <v>80.900000000000006</v>
      </c>
      <c r="D57" s="12">
        <f t="shared" si="2"/>
        <v>1114.6999999999998</v>
      </c>
      <c r="E57" s="12">
        <f t="shared" si="2"/>
        <v>2403.3000000000002</v>
      </c>
      <c r="F57" s="12">
        <f t="shared" si="2"/>
        <v>1144.7</v>
      </c>
      <c r="G57" s="12">
        <f t="shared" si="2"/>
        <v>944.5</v>
      </c>
      <c r="H57" s="12">
        <f t="shared" si="2"/>
        <v>1034</v>
      </c>
      <c r="I57" s="12">
        <f t="shared" si="2"/>
        <v>5442.5999999999995</v>
      </c>
      <c r="J57" s="12">
        <f t="shared" si="2"/>
        <v>2460.1</v>
      </c>
      <c r="K57" s="12">
        <f t="shared" si="2"/>
        <v>27627.5</v>
      </c>
      <c r="L57" s="12">
        <f t="shared" si="2"/>
        <v>34711</v>
      </c>
      <c r="M57" s="12">
        <f t="shared" si="2"/>
        <v>1295.9000000000001</v>
      </c>
      <c r="N57" s="12">
        <f t="shared" si="2"/>
        <v>4198.8999999999996</v>
      </c>
      <c r="O57" s="12">
        <f t="shared" si="2"/>
        <v>2080.9</v>
      </c>
      <c r="P57" s="12">
        <f t="shared" si="2"/>
        <v>786.6</v>
      </c>
      <c r="Q57" s="12">
        <f t="shared" si="2"/>
        <v>7414.7</v>
      </c>
      <c r="R57" s="12">
        <f t="shared" si="2"/>
        <v>7693.1</v>
      </c>
      <c r="S57" s="12">
        <f t="shared" si="2"/>
        <v>1538.8</v>
      </c>
      <c r="T57" s="12">
        <f t="shared" si="2"/>
        <v>101972.7</v>
      </c>
    </row>
    <row r="58" spans="1:20" x14ac:dyDescent="0.25">
      <c r="B58" s="162" t="s">
        <v>54</v>
      </c>
      <c r="C58" s="12">
        <f t="shared" si="1"/>
        <v>40.6</v>
      </c>
      <c r="D58" s="12">
        <f t="shared" si="2"/>
        <v>376</v>
      </c>
      <c r="E58" s="12">
        <f t="shared" si="2"/>
        <v>393.9</v>
      </c>
      <c r="F58" s="12">
        <f t="shared" si="2"/>
        <v>149.4</v>
      </c>
      <c r="G58" s="12">
        <f t="shared" si="2"/>
        <v>258.8</v>
      </c>
      <c r="H58" s="12">
        <f t="shared" si="2"/>
        <v>281.60000000000002</v>
      </c>
      <c r="I58" s="12">
        <f t="shared" si="2"/>
        <v>1189.5999999999999</v>
      </c>
      <c r="J58" s="12">
        <f t="shared" si="2"/>
        <v>369.4</v>
      </c>
      <c r="K58" s="12">
        <f t="shared" si="2"/>
        <v>6395.1</v>
      </c>
      <c r="L58" s="12">
        <f t="shared" si="2"/>
        <v>1465.5</v>
      </c>
      <c r="M58" s="12">
        <f t="shared" si="2"/>
        <v>2458.8000000000002</v>
      </c>
      <c r="N58" s="12">
        <f t="shared" si="2"/>
        <v>1742</v>
      </c>
      <c r="O58" s="12">
        <f t="shared" si="2"/>
        <v>857</v>
      </c>
      <c r="P58" s="12">
        <f t="shared" si="2"/>
        <v>508.70000000000005</v>
      </c>
      <c r="Q58" s="12">
        <f t="shared" si="2"/>
        <v>4801.3</v>
      </c>
      <c r="R58" s="12">
        <f t="shared" si="2"/>
        <v>3303.1</v>
      </c>
      <c r="S58" s="12">
        <f t="shared" si="2"/>
        <v>774</v>
      </c>
      <c r="T58" s="12">
        <f t="shared" si="2"/>
        <v>25364.7</v>
      </c>
    </row>
    <row r="59" spans="1:20" x14ac:dyDescent="0.25">
      <c r="B59" s="162" t="s">
        <v>55</v>
      </c>
      <c r="C59" s="12">
        <f t="shared" si="1"/>
        <v>225.6</v>
      </c>
      <c r="D59" s="12">
        <f t="shared" si="2"/>
        <v>1232.5999999999999</v>
      </c>
      <c r="E59" s="12">
        <f t="shared" si="2"/>
        <v>941</v>
      </c>
      <c r="F59" s="12">
        <f t="shared" si="2"/>
        <v>429.7</v>
      </c>
      <c r="G59" s="12">
        <f t="shared" si="2"/>
        <v>872.09999999999991</v>
      </c>
      <c r="H59" s="12">
        <f t="shared" si="2"/>
        <v>576.20000000000005</v>
      </c>
      <c r="I59" s="12">
        <f t="shared" si="2"/>
        <v>2167</v>
      </c>
      <c r="J59" s="12">
        <f t="shared" si="2"/>
        <v>1642.8</v>
      </c>
      <c r="K59" s="12">
        <f t="shared" si="2"/>
        <v>9898.6</v>
      </c>
      <c r="L59" s="12">
        <f t="shared" si="2"/>
        <v>1811.9</v>
      </c>
      <c r="M59" s="12">
        <f t="shared" si="2"/>
        <v>837</v>
      </c>
      <c r="N59" s="12">
        <f t="shared" si="2"/>
        <v>29692</v>
      </c>
      <c r="O59" s="12">
        <f t="shared" si="2"/>
        <v>14428.4</v>
      </c>
      <c r="P59" s="12">
        <f t="shared" si="2"/>
        <v>1243</v>
      </c>
      <c r="Q59" s="12">
        <f t="shared" si="2"/>
        <v>15428.099999999999</v>
      </c>
      <c r="R59" s="12">
        <f t="shared" si="2"/>
        <v>6856.8</v>
      </c>
      <c r="S59" s="12">
        <f t="shared" si="2"/>
        <v>2642.2999999999997</v>
      </c>
      <c r="T59" s="12">
        <f t="shared" si="2"/>
        <v>90924.6</v>
      </c>
    </row>
    <row r="60" spans="1:20" x14ac:dyDescent="0.25">
      <c r="B60" s="162" t="s">
        <v>56</v>
      </c>
      <c r="C60" s="12">
        <f t="shared" si="1"/>
        <v>2233.1</v>
      </c>
      <c r="D60" s="12">
        <f t="shared" si="2"/>
        <v>1848.1</v>
      </c>
      <c r="E60" s="12">
        <f t="shared" si="2"/>
        <v>2688.3</v>
      </c>
      <c r="F60" s="12">
        <f t="shared" si="2"/>
        <v>498.8</v>
      </c>
      <c r="G60" s="12">
        <f t="shared" si="2"/>
        <v>967.8</v>
      </c>
      <c r="H60" s="12">
        <f t="shared" si="2"/>
        <v>830.1</v>
      </c>
      <c r="I60" s="12">
        <f t="shared" si="2"/>
        <v>3969.5</v>
      </c>
      <c r="J60" s="12">
        <f t="shared" si="2"/>
        <v>4564.8</v>
      </c>
      <c r="K60" s="12">
        <f t="shared" si="2"/>
        <v>13137.1</v>
      </c>
      <c r="L60" s="12">
        <f t="shared" si="2"/>
        <v>6219.1</v>
      </c>
      <c r="M60" s="12">
        <f t="shared" si="2"/>
        <v>1639.6</v>
      </c>
      <c r="N60" s="12">
        <f t="shared" si="2"/>
        <v>3751.8</v>
      </c>
      <c r="O60" s="12">
        <f t="shared" si="2"/>
        <v>63719.7</v>
      </c>
      <c r="P60" s="12">
        <f t="shared" si="2"/>
        <v>20507.400000000001</v>
      </c>
      <c r="Q60" s="12">
        <f t="shared" si="2"/>
        <v>12845.5</v>
      </c>
      <c r="R60" s="12">
        <f t="shared" si="2"/>
        <v>6846.4000000000005</v>
      </c>
      <c r="S60" s="12">
        <f t="shared" si="2"/>
        <v>1988.3000000000002</v>
      </c>
      <c r="T60" s="12">
        <f t="shared" si="2"/>
        <v>148255.70000000001</v>
      </c>
    </row>
    <row r="61" spans="1:20" x14ac:dyDescent="0.25">
      <c r="B61" s="162" t="s">
        <v>57</v>
      </c>
      <c r="C61" s="12">
        <f t="shared" si="1"/>
        <v>21</v>
      </c>
      <c r="D61" s="12">
        <f t="shared" si="2"/>
        <v>428.20000000000005</v>
      </c>
      <c r="E61" s="12">
        <f t="shared" si="2"/>
        <v>673.3</v>
      </c>
      <c r="F61" s="12">
        <f t="shared" si="2"/>
        <v>194.8</v>
      </c>
      <c r="G61" s="12">
        <f t="shared" si="2"/>
        <v>341</v>
      </c>
      <c r="H61" s="12">
        <f t="shared" si="2"/>
        <v>377.5</v>
      </c>
      <c r="I61" s="12">
        <f t="shared" si="2"/>
        <v>2165.7999999999997</v>
      </c>
      <c r="J61" s="12">
        <f t="shared" si="2"/>
        <v>815.8</v>
      </c>
      <c r="K61" s="12">
        <f t="shared" si="2"/>
        <v>16911.5</v>
      </c>
      <c r="L61" s="12">
        <f t="shared" si="2"/>
        <v>2495.8000000000002</v>
      </c>
      <c r="M61" s="12">
        <f t="shared" si="2"/>
        <v>1892.5</v>
      </c>
      <c r="N61" s="12">
        <f t="shared" si="2"/>
        <v>3853.8999999999996</v>
      </c>
      <c r="O61" s="12">
        <f t="shared" si="2"/>
        <v>6416.9</v>
      </c>
      <c r="P61" s="12">
        <f t="shared" si="2"/>
        <v>9866.2999999999993</v>
      </c>
      <c r="Q61" s="12">
        <f t="shared" si="2"/>
        <v>13727.1</v>
      </c>
      <c r="R61" s="12">
        <f t="shared" si="2"/>
        <v>4607.5999999999995</v>
      </c>
      <c r="S61" s="12">
        <f t="shared" si="2"/>
        <v>1297.0999999999999</v>
      </c>
      <c r="T61" s="12">
        <f t="shared" si="2"/>
        <v>66086</v>
      </c>
    </row>
    <row r="62" spans="1:20" x14ac:dyDescent="0.25">
      <c r="B62" s="162" t="s">
        <v>58</v>
      </c>
      <c r="C62" s="12">
        <f t="shared" si="1"/>
        <v>2452.5</v>
      </c>
      <c r="D62" s="12">
        <f t="shared" si="2"/>
        <v>9343.2000000000007</v>
      </c>
      <c r="E62" s="12">
        <f t="shared" si="2"/>
        <v>12882</v>
      </c>
      <c r="F62" s="12">
        <f t="shared" si="2"/>
        <v>2513.6000000000004</v>
      </c>
      <c r="G62" s="12">
        <f t="shared" si="2"/>
        <v>5623.1</v>
      </c>
      <c r="H62" s="12">
        <f t="shared" si="2"/>
        <v>6232.6</v>
      </c>
      <c r="I62" s="12">
        <f t="shared" si="2"/>
        <v>26388.199999999997</v>
      </c>
      <c r="J62" s="12">
        <f t="shared" si="2"/>
        <v>25919.300000000003</v>
      </c>
      <c r="K62" s="12">
        <f t="shared" si="2"/>
        <v>44785.9</v>
      </c>
      <c r="L62" s="12">
        <f t="shared" si="2"/>
        <v>15680.4</v>
      </c>
      <c r="M62" s="12">
        <f t="shared" si="2"/>
        <v>5431.9</v>
      </c>
      <c r="N62" s="12">
        <f t="shared" si="2"/>
        <v>17855.400000000001</v>
      </c>
      <c r="O62" s="12">
        <f t="shared" si="2"/>
        <v>24270</v>
      </c>
      <c r="P62" s="12">
        <f t="shared" si="2"/>
        <v>9934.2000000000007</v>
      </c>
      <c r="Q62" s="12">
        <f t="shared" si="2"/>
        <v>106276.00000000001</v>
      </c>
      <c r="R62" s="12">
        <f t="shared" si="2"/>
        <v>30857.5</v>
      </c>
      <c r="S62" s="12">
        <f t="shared" si="2"/>
        <v>8336.5999999999985</v>
      </c>
      <c r="T62" s="12">
        <f t="shared" si="2"/>
        <v>354782.5</v>
      </c>
    </row>
    <row r="63" spans="1:20" x14ac:dyDescent="0.25">
      <c r="B63" s="162" t="s">
        <v>59</v>
      </c>
      <c r="C63" s="12">
        <f t="shared" si="1"/>
        <v>151.80000000000001</v>
      </c>
      <c r="D63" s="12">
        <f t="shared" si="2"/>
        <v>683.7</v>
      </c>
      <c r="E63" s="12">
        <f t="shared" si="2"/>
        <v>479.3</v>
      </c>
      <c r="F63" s="12">
        <f t="shared" si="2"/>
        <v>211.79999999999998</v>
      </c>
      <c r="G63" s="12">
        <f t="shared" si="2"/>
        <v>495.70000000000005</v>
      </c>
      <c r="H63" s="12">
        <f t="shared" si="2"/>
        <v>670.6</v>
      </c>
      <c r="I63" s="12">
        <f t="shared" si="2"/>
        <v>1646.9000000000003</v>
      </c>
      <c r="J63" s="12">
        <f t="shared" si="2"/>
        <v>749.9</v>
      </c>
      <c r="K63" s="12">
        <f t="shared" si="2"/>
        <v>2046.7</v>
      </c>
      <c r="L63" s="12">
        <f t="shared" si="2"/>
        <v>2097.9</v>
      </c>
      <c r="M63" s="12">
        <f t="shared" si="2"/>
        <v>276.60000000000002</v>
      </c>
      <c r="N63" s="12">
        <f t="shared" si="2"/>
        <v>1455.4</v>
      </c>
      <c r="O63" s="12">
        <f t="shared" si="2"/>
        <v>1118.7</v>
      </c>
      <c r="P63" s="12">
        <f t="shared" si="2"/>
        <v>113.3</v>
      </c>
      <c r="Q63" s="12">
        <f t="shared" si="2"/>
        <v>2340.5</v>
      </c>
      <c r="R63" s="12">
        <f t="shared" si="2"/>
        <v>5944.8</v>
      </c>
      <c r="S63" s="12">
        <f>S42*1000</f>
        <v>299.20000000000005</v>
      </c>
      <c r="T63" s="12">
        <f>T42*1000</f>
        <v>20782.899999999998</v>
      </c>
    </row>
    <row r="64" spans="1:20" x14ac:dyDescent="0.25">
      <c r="B64" s="162" t="s">
        <v>60</v>
      </c>
      <c r="C64" s="12">
        <f t="shared" si="1"/>
        <v>69.7</v>
      </c>
      <c r="D64" s="12">
        <f t="shared" ref="D64:R64" si="4">D43*1000</f>
        <v>376.6</v>
      </c>
      <c r="E64" s="12">
        <f t="shared" si="4"/>
        <v>601</v>
      </c>
      <c r="F64" s="12">
        <f t="shared" si="4"/>
        <v>235.1</v>
      </c>
      <c r="G64" s="12">
        <f t="shared" si="4"/>
        <v>314.90000000000003</v>
      </c>
      <c r="H64" s="12">
        <f t="shared" si="4"/>
        <v>615.40000000000009</v>
      </c>
      <c r="I64" s="12">
        <f t="shared" si="4"/>
        <v>1098.0999999999999</v>
      </c>
      <c r="J64" s="12">
        <f t="shared" si="4"/>
        <v>566</v>
      </c>
      <c r="K64" s="12">
        <f t="shared" si="4"/>
        <v>2043.0000000000002</v>
      </c>
      <c r="L64" s="12">
        <f t="shared" si="4"/>
        <v>742.80000000000007</v>
      </c>
      <c r="M64" s="12">
        <f t="shared" si="4"/>
        <v>500.29999999999995</v>
      </c>
      <c r="N64" s="12">
        <f t="shared" si="4"/>
        <v>963.3</v>
      </c>
      <c r="O64" s="12">
        <f t="shared" si="4"/>
        <v>640.1</v>
      </c>
      <c r="P64" s="12">
        <f t="shared" si="4"/>
        <v>171.60000000000002</v>
      </c>
      <c r="Q64" s="12">
        <f t="shared" si="4"/>
        <v>2266</v>
      </c>
      <c r="R64" s="12">
        <f t="shared" si="4"/>
        <v>946.60000000000014</v>
      </c>
      <c r="S64" s="12">
        <f>S43*1000</f>
        <v>5055.7999999999993</v>
      </c>
      <c r="T64" s="12">
        <f>T43*1000</f>
        <v>17205.900000000001</v>
      </c>
    </row>
    <row r="65" spans="2:20" x14ac:dyDescent="0.25">
      <c r="B65" s="165" t="s">
        <v>61</v>
      </c>
      <c r="C65" s="12">
        <f>C44*1000</f>
        <v>46774.5</v>
      </c>
      <c r="D65" s="12">
        <f t="shared" ref="D65:T65" si="5">D44*1000</f>
        <v>101908.1</v>
      </c>
      <c r="E65" s="12">
        <f t="shared" si="5"/>
        <v>104185.3</v>
      </c>
      <c r="F65" s="12">
        <f t="shared" si="5"/>
        <v>44876.800000000003</v>
      </c>
      <c r="G65" s="12">
        <f t="shared" si="5"/>
        <v>50785.4</v>
      </c>
      <c r="H65" s="12">
        <f t="shared" si="5"/>
        <v>77390.7</v>
      </c>
      <c r="I65" s="12">
        <f t="shared" si="5"/>
        <v>226740.10000000003</v>
      </c>
      <c r="J65" s="12">
        <f t="shared" si="5"/>
        <v>156837.79999999999</v>
      </c>
      <c r="K65" s="12">
        <f t="shared" si="5"/>
        <v>177589.1</v>
      </c>
      <c r="L65" s="12">
        <f t="shared" si="5"/>
        <v>92441.9</v>
      </c>
      <c r="M65" s="12">
        <f t="shared" si="5"/>
        <v>43747.7</v>
      </c>
      <c r="N65" s="12">
        <f t="shared" si="5"/>
        <v>91518.9</v>
      </c>
      <c r="O65" s="12">
        <f t="shared" si="5"/>
        <v>118957.9</v>
      </c>
      <c r="P65" s="12">
        <f t="shared" si="5"/>
        <v>52037.8</v>
      </c>
      <c r="Q65" s="12">
        <f t="shared" si="5"/>
        <v>200852.40000000002</v>
      </c>
      <c r="R65" s="12">
        <f t="shared" si="5"/>
        <v>121641.5</v>
      </c>
      <c r="S65" s="12">
        <f t="shared" si="5"/>
        <v>35381.699999999997</v>
      </c>
      <c r="T65" s="12">
        <f t="shared" si="5"/>
        <v>1743667.6</v>
      </c>
    </row>
    <row r="66" spans="2:20" x14ac:dyDescent="0.25">
      <c r="C66" s="13">
        <f>C65/'1995'!C65</f>
        <v>1.2038095091029817</v>
      </c>
      <c r="D66" s="13">
        <f>D65/'1995'!D65</f>
        <v>3.3473182524380269</v>
      </c>
      <c r="E66" s="13">
        <f>E65/'1995'!E65</f>
        <v>1.2537053906108044</v>
      </c>
      <c r="F66" s="13">
        <f>F65/'1995'!F65</f>
        <v>2.767832141954027</v>
      </c>
      <c r="G66" s="13">
        <f>G65/'1995'!G65</f>
        <v>1.0685746628708737</v>
      </c>
      <c r="H66" s="13">
        <f>H65/'1995'!H65</f>
        <v>1.8151747139700811</v>
      </c>
      <c r="I66" s="13">
        <f>I65/'1995'!I65</f>
        <v>1.3472480773767121</v>
      </c>
      <c r="J66" s="13">
        <f>J65/'1995'!J65</f>
        <v>1.8742342945232489</v>
      </c>
      <c r="K66" s="13">
        <f>K65/'1995'!K65</f>
        <v>1.9868063930761815</v>
      </c>
      <c r="L66" s="13">
        <f>L65/'1995'!L65</f>
        <v>1.8827922759036462</v>
      </c>
      <c r="M66" s="13">
        <f>M65/'1995'!M65</f>
        <v>2.0471165724553586</v>
      </c>
      <c r="N66" s="13">
        <f>N65/'1995'!N65</f>
        <v>2.9645877806463732</v>
      </c>
      <c r="O66" s="13">
        <f>O65/'1995'!O65</f>
        <v>1.8754497154298506</v>
      </c>
      <c r="P66" s="13">
        <f>P65/'1995'!P65</f>
        <v>1.6151828641841957</v>
      </c>
      <c r="Q66" s="13">
        <f>Q65/'1995'!Q65</f>
        <v>2.3843670017521954</v>
      </c>
      <c r="R66" s="13">
        <f>R65/'1995'!R65</f>
        <v>1.6858617482908063</v>
      </c>
      <c r="S66" s="13">
        <f>S65/'1995'!S65</f>
        <v>2.1296316359696639</v>
      </c>
      <c r="T66" s="13">
        <f>T65/'1995'!T65</f>
        <v>1.7973495790833565</v>
      </c>
    </row>
    <row r="67" spans="2:20" ht="14.25" customHeight="1" x14ac:dyDescent="0.25">
      <c r="B67" t="s">
        <v>62</v>
      </c>
      <c r="C67" s="13">
        <f>100*C66/C24</f>
        <v>126.4311207236444</v>
      </c>
      <c r="D67" s="13">
        <f t="shared" ref="D67:T67" si="6">100*D66/D24</f>
        <v>164.65155923741429</v>
      </c>
      <c r="E67" s="13">
        <f t="shared" si="6"/>
        <v>118.98837554546013</v>
      </c>
      <c r="F67" s="13">
        <f t="shared" si="6"/>
        <v>370.83456092741568</v>
      </c>
      <c r="G67" s="13">
        <f t="shared" si="6"/>
        <v>92.928694546347728</v>
      </c>
      <c r="H67" s="13">
        <f t="shared" si="6"/>
        <v>110.5038667027125</v>
      </c>
      <c r="I67" s="13">
        <f t="shared" si="6"/>
        <v>124.14365952265456</v>
      </c>
      <c r="J67" s="13">
        <f t="shared" si="6"/>
        <v>139.02972482442618</v>
      </c>
      <c r="K67" s="13">
        <f t="shared" si="6"/>
        <v>124.62590587124204</v>
      </c>
      <c r="L67" s="13">
        <f t="shared" si="6"/>
        <v>159.10734724542871</v>
      </c>
      <c r="M67" s="13">
        <f t="shared" si="6"/>
        <v>130.60708160461368</v>
      </c>
      <c r="N67" s="13">
        <f t="shared" si="6"/>
        <v>107.97745455583733</v>
      </c>
      <c r="O67" s="13">
        <f t="shared" si="6"/>
        <v>90.791594113002731</v>
      </c>
      <c r="P67" s="13">
        <f t="shared" si="6"/>
        <v>143.11035370576928</v>
      </c>
      <c r="Q67" s="13">
        <f t="shared" si="6"/>
        <v>125.17029452588105</v>
      </c>
      <c r="R67" s="13">
        <f t="shared" si="6"/>
        <v>115.77094915017345</v>
      </c>
      <c r="S67" s="13">
        <f t="shared" si="6"/>
        <v>126.34710177715374</v>
      </c>
      <c r="T67" s="13">
        <f t="shared" si="6"/>
        <v>125.22430130943407</v>
      </c>
    </row>
    <row r="68" spans="2:20" x14ac:dyDescent="0.25">
      <c r="B68" s="1" t="s">
        <v>43</v>
      </c>
      <c r="C68" s="2" t="s">
        <v>44</v>
      </c>
      <c r="D68" s="3" t="s">
        <v>45</v>
      </c>
      <c r="E68" s="3" t="s">
        <v>46</v>
      </c>
      <c r="F68" s="3" t="s">
        <v>47</v>
      </c>
      <c r="G68" s="3" t="s">
        <v>48</v>
      </c>
      <c r="H68" s="3" t="s">
        <v>49</v>
      </c>
      <c r="I68" s="3" t="s">
        <v>50</v>
      </c>
      <c r="J68" s="3" t="s">
        <v>51</v>
      </c>
      <c r="K68" s="3" t="s">
        <v>52</v>
      </c>
      <c r="L68" s="3" t="s">
        <v>53</v>
      </c>
      <c r="M68" s="3" t="s">
        <v>54</v>
      </c>
      <c r="N68" s="3" t="s">
        <v>55</v>
      </c>
      <c r="O68" s="3" t="s">
        <v>56</v>
      </c>
      <c r="P68" s="3" t="s">
        <v>57</v>
      </c>
      <c r="Q68" s="3" t="s">
        <v>58</v>
      </c>
      <c r="R68" s="3" t="s">
        <v>59</v>
      </c>
      <c r="S68" s="3" t="s">
        <v>60</v>
      </c>
      <c r="T68" s="4" t="s">
        <v>61</v>
      </c>
    </row>
    <row r="69" spans="2:20" x14ac:dyDescent="0.25">
      <c r="B69" s="10" t="s">
        <v>44</v>
      </c>
      <c r="C69" s="5">
        <f t="shared" ref="C69:T69" si="7">C48/C6*100</f>
        <v>100.33292650340509</v>
      </c>
      <c r="D69" s="5">
        <f t="shared" si="7"/>
        <v>94.830048557555003</v>
      </c>
      <c r="E69" s="5">
        <f t="shared" si="7"/>
        <v>85.502956143872936</v>
      </c>
      <c r="F69" s="5" t="e">
        <f t="shared" si="7"/>
        <v>#DIV/0!</v>
      </c>
      <c r="G69" s="5">
        <f t="shared" si="7"/>
        <v>107.14285714285714</v>
      </c>
      <c r="H69" s="5" t="e">
        <f t="shared" si="7"/>
        <v>#DIV/0!</v>
      </c>
      <c r="I69" s="5">
        <f t="shared" si="7"/>
        <v>79.467277914955275</v>
      </c>
      <c r="J69" s="5">
        <f t="shared" si="7"/>
        <v>108.19208434225469</v>
      </c>
      <c r="K69" s="5">
        <f t="shared" si="7"/>
        <v>95.541401273885356</v>
      </c>
      <c r="L69" s="5" t="e">
        <f t="shared" si="7"/>
        <v>#DIV/0!</v>
      </c>
      <c r="M69" s="5">
        <f t="shared" si="7"/>
        <v>94.815875916915701</v>
      </c>
      <c r="N69" s="5">
        <f t="shared" si="7"/>
        <v>118.02575107296136</v>
      </c>
      <c r="O69" s="5">
        <f t="shared" si="7"/>
        <v>81.300813008130078</v>
      </c>
      <c r="P69" s="5" t="e">
        <f t="shared" si="7"/>
        <v>#DIV/0!</v>
      </c>
      <c r="Q69" s="5">
        <f t="shared" si="7"/>
        <v>69.864442127215852</v>
      </c>
      <c r="R69" s="5">
        <f t="shared" si="7"/>
        <v>82.107212676201257</v>
      </c>
      <c r="S69" s="5">
        <f t="shared" si="7"/>
        <v>91.958820255982189</v>
      </c>
      <c r="T69" s="5">
        <f t="shared" si="7"/>
        <v>89.629695093874659</v>
      </c>
    </row>
    <row r="70" spans="2:20" x14ac:dyDescent="0.25">
      <c r="B70" s="10" t="s">
        <v>45</v>
      </c>
      <c r="C70" s="5">
        <f t="shared" ref="C70:T70" si="8">C49/C7*100</f>
        <v>85.61329201638145</v>
      </c>
      <c r="D70" s="5">
        <f t="shared" si="8"/>
        <v>93.404482520163299</v>
      </c>
      <c r="E70" s="5">
        <f t="shared" si="8"/>
        <v>81.020389176607083</v>
      </c>
      <c r="F70" s="5">
        <f t="shared" si="8"/>
        <v>78.175739539448756</v>
      </c>
      <c r="G70" s="5">
        <f t="shared" si="8"/>
        <v>82.387177847836142</v>
      </c>
      <c r="H70" s="5">
        <f t="shared" si="8"/>
        <v>80.458596297733578</v>
      </c>
      <c r="I70" s="5">
        <f t="shared" si="8"/>
        <v>91.804922386253409</v>
      </c>
      <c r="J70" s="5">
        <f t="shared" si="8"/>
        <v>93.614705227480769</v>
      </c>
      <c r="K70" s="5">
        <f t="shared" si="8"/>
        <v>90.962833399644197</v>
      </c>
      <c r="L70" s="5">
        <f t="shared" si="8"/>
        <v>90.883605638236148</v>
      </c>
      <c r="M70" s="5">
        <f t="shared" si="8"/>
        <v>78.971436273141236</v>
      </c>
      <c r="N70" s="5">
        <f t="shared" si="8"/>
        <v>94.315326785204263</v>
      </c>
      <c r="O70" s="5">
        <f t="shared" si="8"/>
        <v>94.786316261905938</v>
      </c>
      <c r="P70" s="5">
        <f t="shared" si="8"/>
        <v>86.103664800530069</v>
      </c>
      <c r="Q70" s="5">
        <f t="shared" si="8"/>
        <v>88.293801971145342</v>
      </c>
      <c r="R70" s="5">
        <f t="shared" si="8"/>
        <v>93.796104331073721</v>
      </c>
      <c r="S70" s="5">
        <f t="shared" si="8"/>
        <v>92.273161603694703</v>
      </c>
      <c r="T70" s="5">
        <f t="shared" si="8"/>
        <v>88.713776182079357</v>
      </c>
    </row>
    <row r="71" spans="2:20" x14ac:dyDescent="0.25">
      <c r="B71" s="10" t="s">
        <v>46</v>
      </c>
      <c r="C71" s="5">
        <f t="shared" ref="C71:T71" si="9">C50/C8*100</f>
        <v>82.218083968921533</v>
      </c>
      <c r="D71" s="5">
        <f t="shared" si="9"/>
        <v>78.404075708657913</v>
      </c>
      <c r="E71" s="5">
        <f t="shared" si="9"/>
        <v>89.011198583930948</v>
      </c>
      <c r="F71" s="5">
        <f t="shared" si="9"/>
        <v>85.147199881944957</v>
      </c>
      <c r="G71" s="5">
        <f t="shared" si="9"/>
        <v>83.954570470806019</v>
      </c>
      <c r="H71" s="5">
        <f t="shared" si="9"/>
        <v>91.161796151104781</v>
      </c>
      <c r="I71" s="5">
        <f t="shared" si="9"/>
        <v>88.939581511717506</v>
      </c>
      <c r="J71" s="5">
        <f t="shared" si="9"/>
        <v>86.457017895093472</v>
      </c>
      <c r="K71" s="5">
        <f t="shared" si="9"/>
        <v>88.824043333915768</v>
      </c>
      <c r="L71" s="5">
        <f t="shared" si="9"/>
        <v>88.272717633336867</v>
      </c>
      <c r="M71" s="5">
        <f t="shared" si="9"/>
        <v>83.754745858980613</v>
      </c>
      <c r="N71" s="5">
        <f t="shared" si="9"/>
        <v>108.29611817244933</v>
      </c>
      <c r="O71" s="5">
        <f t="shared" si="9"/>
        <v>87.812041116005872</v>
      </c>
      <c r="P71" s="5">
        <f t="shared" si="9"/>
        <v>89.321327128784674</v>
      </c>
      <c r="Q71" s="5">
        <f t="shared" si="9"/>
        <v>88.747091608358147</v>
      </c>
      <c r="R71" s="5">
        <f t="shared" si="9"/>
        <v>85.336596714001828</v>
      </c>
      <c r="S71" s="5">
        <f t="shared" si="9"/>
        <v>87.287840301379134</v>
      </c>
      <c r="T71" s="5">
        <f t="shared" si="9"/>
        <v>86.67037628086679</v>
      </c>
    </row>
    <row r="72" spans="2:20" x14ac:dyDescent="0.25">
      <c r="B72" s="10" t="s">
        <v>47</v>
      </c>
      <c r="C72" s="5">
        <f t="shared" ref="C72:T72" si="10">C51/C9*100</f>
        <v>80.198634388578512</v>
      </c>
      <c r="D72" s="5">
        <f t="shared" si="10"/>
        <v>73.829435891972494</v>
      </c>
      <c r="E72" s="5">
        <f t="shared" si="10"/>
        <v>80.596141656779736</v>
      </c>
      <c r="F72" s="5">
        <f t="shared" si="10"/>
        <v>82.858758247119496</v>
      </c>
      <c r="G72" s="5">
        <f t="shared" si="10"/>
        <v>79.916471484606475</v>
      </c>
      <c r="H72" s="5">
        <f t="shared" si="10"/>
        <v>80.083946712087112</v>
      </c>
      <c r="I72" s="5">
        <f t="shared" si="10"/>
        <v>90.897696888672812</v>
      </c>
      <c r="J72" s="5">
        <f t="shared" si="10"/>
        <v>79.949286000266923</v>
      </c>
      <c r="K72" s="5">
        <f t="shared" si="10"/>
        <v>83.844420311234714</v>
      </c>
      <c r="L72" s="5">
        <f t="shared" si="10"/>
        <v>88.531689028152201</v>
      </c>
      <c r="M72" s="5">
        <f t="shared" si="10"/>
        <v>80.162809147666508</v>
      </c>
      <c r="N72" s="5">
        <f t="shared" si="10"/>
        <v>86.222129826932076</v>
      </c>
      <c r="O72" s="5">
        <f t="shared" si="10"/>
        <v>85.123602118893487</v>
      </c>
      <c r="P72" s="5">
        <f t="shared" si="10"/>
        <v>78.930915911222257</v>
      </c>
      <c r="Q72" s="5">
        <f t="shared" si="10"/>
        <v>80.036542739116612</v>
      </c>
      <c r="R72" s="5">
        <f t="shared" si="10"/>
        <v>84.057163089579106</v>
      </c>
      <c r="S72" s="5">
        <f t="shared" si="10"/>
        <v>82.991479962133155</v>
      </c>
      <c r="T72" s="5">
        <f t="shared" si="10"/>
        <v>85.248234014825144</v>
      </c>
    </row>
    <row r="73" spans="2:20" x14ac:dyDescent="0.25">
      <c r="B73" s="10" t="s">
        <v>48</v>
      </c>
      <c r="C73" s="5">
        <f t="shared" ref="C73:T73" si="11">C52/C10*100</f>
        <v>92.642451537105927</v>
      </c>
      <c r="D73" s="5">
        <f t="shared" si="11"/>
        <v>92.948900942049661</v>
      </c>
      <c r="E73" s="5">
        <f t="shared" si="11"/>
        <v>97.025228207787563</v>
      </c>
      <c r="F73" s="5">
        <f t="shared" si="11"/>
        <v>99.990262901655313</v>
      </c>
      <c r="G73" s="5">
        <f t="shared" si="11"/>
        <v>104.74779756774872</v>
      </c>
      <c r="H73" s="5">
        <f t="shared" si="11"/>
        <v>102.67505573032771</v>
      </c>
      <c r="I73" s="5">
        <f t="shared" si="11"/>
        <v>98.796577906659394</v>
      </c>
      <c r="J73" s="5">
        <f t="shared" si="11"/>
        <v>99.425697308308642</v>
      </c>
      <c r="K73" s="5">
        <f t="shared" si="11"/>
        <v>102.29516829771362</v>
      </c>
      <c r="L73" s="5">
        <f t="shared" si="11"/>
        <v>102.0633233743057</v>
      </c>
      <c r="M73" s="5">
        <f t="shared" si="11"/>
        <v>100.76367711835692</v>
      </c>
      <c r="N73" s="5">
        <f t="shared" si="11"/>
        <v>116.98733425616923</v>
      </c>
      <c r="O73" s="5">
        <f t="shared" si="11"/>
        <v>115.85784594254321</v>
      </c>
      <c r="P73" s="5">
        <f t="shared" si="11"/>
        <v>98.217406501223351</v>
      </c>
      <c r="Q73" s="5">
        <f t="shared" si="11"/>
        <v>105.19146736905356</v>
      </c>
      <c r="R73" s="5">
        <f t="shared" si="11"/>
        <v>112.16444296608394</v>
      </c>
      <c r="S73" s="5">
        <f t="shared" si="11"/>
        <v>108.819506107658</v>
      </c>
      <c r="T73" s="5">
        <f t="shared" si="11"/>
        <v>102.83946015917944</v>
      </c>
    </row>
    <row r="74" spans="2:20" x14ac:dyDescent="0.25">
      <c r="B74" s="10" t="s">
        <v>49</v>
      </c>
      <c r="C74" s="5">
        <f t="shared" ref="C74:T74" si="12">C53/C11*100</f>
        <v>91.747427741963037</v>
      </c>
      <c r="D74" s="5">
        <f t="shared" si="12"/>
        <v>105.60874003365794</v>
      </c>
      <c r="E74" s="5">
        <f t="shared" si="12"/>
        <v>104.86414979139107</v>
      </c>
      <c r="F74" s="5">
        <f t="shared" si="12"/>
        <v>140.83080040526849</v>
      </c>
      <c r="G74" s="5">
        <f t="shared" si="12"/>
        <v>113.4354782020073</v>
      </c>
      <c r="H74" s="5">
        <f t="shared" si="12"/>
        <v>97.156731513680455</v>
      </c>
      <c r="I74" s="5">
        <f t="shared" si="12"/>
        <v>121.90260164278102</v>
      </c>
      <c r="J74" s="5">
        <f t="shared" si="12"/>
        <v>107.31548007838016</v>
      </c>
      <c r="K74" s="5">
        <f t="shared" si="12"/>
        <v>119.16486694117671</v>
      </c>
      <c r="L74" s="5">
        <f t="shared" si="12"/>
        <v>79.816973799674059</v>
      </c>
      <c r="M74" s="5">
        <f t="shared" si="12"/>
        <v>172.33888486603911</v>
      </c>
      <c r="N74" s="5">
        <f t="shared" si="12"/>
        <v>119.28922563478103</v>
      </c>
      <c r="O74" s="5">
        <f t="shared" si="12"/>
        <v>110.22814662906949</v>
      </c>
      <c r="P74" s="5">
        <f t="shared" si="12"/>
        <v>120.85482682387618</v>
      </c>
      <c r="Q74" s="5">
        <f t="shared" si="12"/>
        <v>112.4288864592406</v>
      </c>
      <c r="R74" s="5">
        <f t="shared" si="12"/>
        <v>100.87371412073969</v>
      </c>
      <c r="S74" s="5">
        <f t="shared" si="12"/>
        <v>114.76713913798089</v>
      </c>
      <c r="T74" s="5">
        <f t="shared" si="12"/>
        <v>100.44746876343631</v>
      </c>
    </row>
    <row r="75" spans="2:20" x14ac:dyDescent="0.25">
      <c r="B75" s="10" t="s">
        <v>50</v>
      </c>
      <c r="C75" s="5">
        <f t="shared" ref="C75:T75" si="13">C54/C12*100</f>
        <v>90.43113836071808</v>
      </c>
      <c r="D75" s="5">
        <f t="shared" si="13"/>
        <v>96.064810531341251</v>
      </c>
      <c r="E75" s="5">
        <f t="shared" si="13"/>
        <v>96.287634314163398</v>
      </c>
      <c r="F75" s="5">
        <f t="shared" si="13"/>
        <v>96.467869618984864</v>
      </c>
      <c r="G75" s="5">
        <f t="shared" si="13"/>
        <v>98.642023471996851</v>
      </c>
      <c r="H75" s="5">
        <f t="shared" si="13"/>
        <v>96.468150816829933</v>
      </c>
      <c r="I75" s="5">
        <f t="shared" si="13"/>
        <v>97.879661497069947</v>
      </c>
      <c r="J75" s="5">
        <f t="shared" si="13"/>
        <v>97.625204931381916</v>
      </c>
      <c r="K75" s="5">
        <f t="shared" si="13"/>
        <v>96.938328801322854</v>
      </c>
      <c r="L75" s="5">
        <f t="shared" si="13"/>
        <v>94.326757852773397</v>
      </c>
      <c r="M75" s="5">
        <f t="shared" si="13"/>
        <v>94.117059306792186</v>
      </c>
      <c r="N75" s="5">
        <f t="shared" si="13"/>
        <v>98.545966830971466</v>
      </c>
      <c r="O75" s="5">
        <f t="shared" si="13"/>
        <v>98.837932320957293</v>
      </c>
      <c r="P75" s="5">
        <f t="shared" si="13"/>
        <v>93.775313593645564</v>
      </c>
      <c r="Q75" s="5">
        <f t="shared" si="13"/>
        <v>98.384482774917501</v>
      </c>
      <c r="R75" s="5">
        <f t="shared" si="13"/>
        <v>99.38392510130025</v>
      </c>
      <c r="S75" s="5">
        <f t="shared" si="13"/>
        <v>105.1812173818866</v>
      </c>
      <c r="T75" s="5">
        <f t="shared" si="13"/>
        <v>97.418028240031674</v>
      </c>
    </row>
    <row r="76" spans="2:20" x14ac:dyDescent="0.25">
      <c r="B76" s="10" t="s">
        <v>51</v>
      </c>
      <c r="C76" s="5">
        <f t="shared" ref="C76:T76" si="14">C55/C13*100</f>
        <v>93.321352115653994</v>
      </c>
      <c r="D76" s="5">
        <f t="shared" si="14"/>
        <v>90.070880554581919</v>
      </c>
      <c r="E76" s="5">
        <f t="shared" si="14"/>
        <v>92.276895260235051</v>
      </c>
      <c r="F76" s="5">
        <f t="shared" si="14"/>
        <v>92.28345767606713</v>
      </c>
      <c r="G76" s="5">
        <f t="shared" si="14"/>
        <v>91.573860727086526</v>
      </c>
      <c r="H76" s="5">
        <f t="shared" si="14"/>
        <v>91.526645594188423</v>
      </c>
      <c r="I76" s="5">
        <f t="shared" si="14"/>
        <v>91.573016022916846</v>
      </c>
      <c r="J76" s="5">
        <f t="shared" si="14"/>
        <v>93.529817465531096</v>
      </c>
      <c r="K76" s="5">
        <f t="shared" si="14"/>
        <v>91.481727056437464</v>
      </c>
      <c r="L76" s="5">
        <f t="shared" si="14"/>
        <v>92.576553688627129</v>
      </c>
      <c r="M76" s="5">
        <f t="shared" si="14"/>
        <v>91.96217494089835</v>
      </c>
      <c r="N76" s="5">
        <f t="shared" si="14"/>
        <v>100.00392880996345</v>
      </c>
      <c r="O76" s="5">
        <f t="shared" si="14"/>
        <v>93.372957332934249</v>
      </c>
      <c r="P76" s="5">
        <f t="shared" si="14"/>
        <v>93.954898616638232</v>
      </c>
      <c r="Q76" s="5">
        <f t="shared" si="14"/>
        <v>92.618658859298463</v>
      </c>
      <c r="R76" s="5">
        <f t="shared" si="14"/>
        <v>93.331396070553978</v>
      </c>
      <c r="S76" s="5">
        <f t="shared" si="14"/>
        <v>94.289722420256197</v>
      </c>
      <c r="T76" s="5">
        <f t="shared" si="14"/>
        <v>93.448645105495288</v>
      </c>
    </row>
    <row r="77" spans="2:20" x14ac:dyDescent="0.25">
      <c r="B77" s="10" t="s">
        <v>52</v>
      </c>
      <c r="C77" s="5">
        <f t="shared" ref="C77:T77" si="15">C56/C14*100</f>
        <v>89.681839766637268</v>
      </c>
      <c r="D77" s="5">
        <f t="shared" si="15"/>
        <v>119.66006525533047</v>
      </c>
      <c r="E77" s="5">
        <f t="shared" si="15"/>
        <v>121.91030756143442</v>
      </c>
      <c r="F77" s="5">
        <f t="shared" si="15"/>
        <v>77.694536352882693</v>
      </c>
      <c r="G77" s="5">
        <f t="shared" si="15"/>
        <v>128.12292962321814</v>
      </c>
      <c r="H77" s="5">
        <f t="shared" si="15"/>
        <v>126.96544439414514</v>
      </c>
      <c r="I77" s="5">
        <f t="shared" si="15"/>
        <v>129.76601617220769</v>
      </c>
      <c r="J77" s="5">
        <f t="shared" si="15"/>
        <v>126.46564798356191</v>
      </c>
      <c r="K77" s="5">
        <f t="shared" si="15"/>
        <v>106.38173532861379</v>
      </c>
      <c r="L77" s="5">
        <f t="shared" si="15"/>
        <v>102.33573087585226</v>
      </c>
      <c r="M77" s="5">
        <f t="shared" si="15"/>
        <v>122.68046129751791</v>
      </c>
      <c r="N77" s="5">
        <f t="shared" si="15"/>
        <v>120.94145536130043</v>
      </c>
      <c r="O77" s="5">
        <f t="shared" si="15"/>
        <v>104.2778057372924</v>
      </c>
      <c r="P77" s="5">
        <f t="shared" si="15"/>
        <v>126.14902130420677</v>
      </c>
      <c r="Q77" s="5">
        <f t="shared" si="15"/>
        <v>126.38909368758296</v>
      </c>
      <c r="R77" s="5">
        <f t="shared" si="15"/>
        <v>108.5456051381159</v>
      </c>
      <c r="S77" s="5">
        <f t="shared" si="15"/>
        <v>111.55461215449219</v>
      </c>
      <c r="T77" s="5">
        <f t="shared" si="15"/>
        <v>112.58575590604612</v>
      </c>
    </row>
    <row r="78" spans="2:20" x14ac:dyDescent="0.25">
      <c r="B78" s="10" t="s">
        <v>53</v>
      </c>
      <c r="C78" s="5">
        <f t="shared" ref="C78:T78" si="16">C57/C15*100</f>
        <v>104.80632206244334</v>
      </c>
      <c r="D78" s="5">
        <f t="shared" si="16"/>
        <v>85.608521684368966</v>
      </c>
      <c r="E78" s="5">
        <f t="shared" si="16"/>
        <v>91.871021999655966</v>
      </c>
      <c r="F78" s="5">
        <f t="shared" si="16"/>
        <v>86.017222982010551</v>
      </c>
      <c r="G78" s="5">
        <f t="shared" si="16"/>
        <v>90.8129416854959</v>
      </c>
      <c r="H78" s="5">
        <f t="shared" si="16"/>
        <v>90.997095837366899</v>
      </c>
      <c r="I78" s="5">
        <f t="shared" si="16"/>
        <v>90.466644725687885</v>
      </c>
      <c r="J78" s="5">
        <f t="shared" si="16"/>
        <v>90.795349695515768</v>
      </c>
      <c r="K78" s="5">
        <f t="shared" si="16"/>
        <v>92.742035648658828</v>
      </c>
      <c r="L78" s="5">
        <f t="shared" si="16"/>
        <v>90.766197874024542</v>
      </c>
      <c r="M78" s="5">
        <f t="shared" si="16"/>
        <v>91.090570414367562</v>
      </c>
      <c r="N78" s="5">
        <f t="shared" si="16"/>
        <v>96.061147499353709</v>
      </c>
      <c r="O78" s="5">
        <f t="shared" si="16"/>
        <v>93.836101353270891</v>
      </c>
      <c r="P78" s="5">
        <f t="shared" si="16"/>
        <v>89.579774513153396</v>
      </c>
      <c r="Q78" s="5">
        <f t="shared" si="16"/>
        <v>90.704354229819756</v>
      </c>
      <c r="R78" s="5">
        <f t="shared" si="16"/>
        <v>92.395403469496586</v>
      </c>
      <c r="S78" s="5">
        <f t="shared" si="16"/>
        <v>92.404325973253904</v>
      </c>
      <c r="T78" s="5">
        <f t="shared" si="16"/>
        <v>91.638638255516838</v>
      </c>
    </row>
    <row r="79" spans="2:20" x14ac:dyDescent="0.25">
      <c r="B79" s="10" t="s">
        <v>54</v>
      </c>
      <c r="C79" s="5">
        <f t="shared" ref="C79:T79" si="17">C58/C16*100</f>
        <v>87.670049665299061</v>
      </c>
      <c r="D79" s="5">
        <f t="shared" si="17"/>
        <v>90.395480225988706</v>
      </c>
      <c r="E79" s="5">
        <f t="shared" si="17"/>
        <v>93.443089623760486</v>
      </c>
      <c r="F79" s="5">
        <f t="shared" si="17"/>
        <v>86.598655228379315</v>
      </c>
      <c r="G79" s="5">
        <f t="shared" si="17"/>
        <v>92.789788820766546</v>
      </c>
      <c r="H79" s="5">
        <f t="shared" si="17"/>
        <v>92.808648078570968</v>
      </c>
      <c r="I79" s="5">
        <f t="shared" si="17"/>
        <v>92.539867755737063</v>
      </c>
      <c r="J79" s="5">
        <f t="shared" si="17"/>
        <v>92.895762605306174</v>
      </c>
      <c r="K79" s="5">
        <f t="shared" si="17"/>
        <v>93.065932434753009</v>
      </c>
      <c r="L79" s="5">
        <f t="shared" si="17"/>
        <v>92.434907659703285</v>
      </c>
      <c r="M79" s="5">
        <f t="shared" si="17"/>
        <v>92.96381715754849</v>
      </c>
      <c r="N79" s="5">
        <f t="shared" si="17"/>
        <v>95.447870778267259</v>
      </c>
      <c r="O79" s="5">
        <f t="shared" si="17"/>
        <v>93.275865822068397</v>
      </c>
      <c r="P79" s="5">
        <f t="shared" si="17"/>
        <v>91.861242031890512</v>
      </c>
      <c r="Q79" s="5">
        <f t="shared" si="17"/>
        <v>92.891829667034273</v>
      </c>
      <c r="R79" s="5">
        <f t="shared" si="17"/>
        <v>93.164741188681802</v>
      </c>
      <c r="S79" s="5">
        <f t="shared" si="17"/>
        <v>94.037031637264903</v>
      </c>
      <c r="T79" s="5">
        <f t="shared" si="17"/>
        <v>93.056129303507092</v>
      </c>
    </row>
    <row r="80" spans="2:20" x14ac:dyDescent="0.25">
      <c r="B80" s="10" t="s">
        <v>55</v>
      </c>
      <c r="C80" s="5">
        <f t="shared" ref="C80:T80" si="18">C59/C17*100</f>
        <v>94.196242171189979</v>
      </c>
      <c r="D80" s="5">
        <f t="shared" si="18"/>
        <v>90.505246308493199</v>
      </c>
      <c r="E80" s="5">
        <f t="shared" si="18"/>
        <v>104.1747390096204</v>
      </c>
      <c r="F80" s="5">
        <f t="shared" si="18"/>
        <v>108.60060151136047</v>
      </c>
      <c r="G80" s="5">
        <f t="shared" si="18"/>
        <v>103.22542463159139</v>
      </c>
      <c r="H80" s="5">
        <f t="shared" si="18"/>
        <v>104.46164723798475</v>
      </c>
      <c r="I80" s="5">
        <f t="shared" si="18"/>
        <v>104.1101155444522</v>
      </c>
      <c r="J80" s="5">
        <f t="shared" si="18"/>
        <v>105.48891685716488</v>
      </c>
      <c r="K80" s="5">
        <f t="shared" si="18"/>
        <v>107.84374608466388</v>
      </c>
      <c r="L80" s="5">
        <f t="shared" si="18"/>
        <v>106.85199709856047</v>
      </c>
      <c r="M80" s="5">
        <f t="shared" si="18"/>
        <v>109.17486239010773</v>
      </c>
      <c r="N80" s="5">
        <f t="shared" si="18"/>
        <v>118.75826182253056</v>
      </c>
      <c r="O80" s="5">
        <f t="shared" si="18"/>
        <v>108.42551400745459</v>
      </c>
      <c r="P80" s="5">
        <f t="shared" si="18"/>
        <v>103.4824379563259</v>
      </c>
      <c r="Q80" s="5">
        <f t="shared" si="18"/>
        <v>103.31845087617202</v>
      </c>
      <c r="R80" s="5">
        <f t="shared" si="18"/>
        <v>105.91157353631712</v>
      </c>
      <c r="S80" s="5">
        <f t="shared" si="18"/>
        <v>104.73804587814189</v>
      </c>
      <c r="T80" s="5">
        <f t="shared" si="18"/>
        <v>109.52310113450412</v>
      </c>
    </row>
    <row r="81" spans="2:20" x14ac:dyDescent="0.25">
      <c r="B81" s="10" t="s">
        <v>56</v>
      </c>
      <c r="C81" s="5">
        <f t="shared" ref="C81:T81" si="19">C60/C18*100</f>
        <v>94.896311405745365</v>
      </c>
      <c r="D81" s="5">
        <f t="shared" si="19"/>
        <v>89.751496991447837</v>
      </c>
      <c r="E81" s="5">
        <f t="shared" si="19"/>
        <v>94.566880661331467</v>
      </c>
      <c r="F81" s="5">
        <f t="shared" si="19"/>
        <v>87.039977664159693</v>
      </c>
      <c r="G81" s="5">
        <f t="shared" si="19"/>
        <v>99.537179882752241</v>
      </c>
      <c r="H81" s="5">
        <f t="shared" si="19"/>
        <v>97.54635831629416</v>
      </c>
      <c r="I81" s="5">
        <f t="shared" si="19"/>
        <v>96.927949288332258</v>
      </c>
      <c r="J81" s="5">
        <f t="shared" si="19"/>
        <v>95.519090007407513</v>
      </c>
      <c r="K81" s="5">
        <f t="shared" si="19"/>
        <v>95.058404359469549</v>
      </c>
      <c r="L81" s="5">
        <f t="shared" si="19"/>
        <v>98.836830470305728</v>
      </c>
      <c r="M81" s="5">
        <f t="shared" si="19"/>
        <v>95.198281367938222</v>
      </c>
      <c r="N81" s="5">
        <f t="shared" si="19"/>
        <v>103.34369947196048</v>
      </c>
      <c r="O81" s="5">
        <f t="shared" si="19"/>
        <v>92.783406078564852</v>
      </c>
      <c r="P81" s="5">
        <f t="shared" si="19"/>
        <v>92.589465585852736</v>
      </c>
      <c r="Q81" s="5">
        <f t="shared" si="19"/>
        <v>95.59370720962076</v>
      </c>
      <c r="R81" s="5">
        <f t="shared" si="19"/>
        <v>90.046533161124685</v>
      </c>
      <c r="S81" s="5">
        <f t="shared" si="19"/>
        <v>107.14324204899395</v>
      </c>
      <c r="T81" s="5">
        <f t="shared" si="19"/>
        <v>94.052429184098472</v>
      </c>
    </row>
    <row r="82" spans="2:20" x14ac:dyDescent="0.25">
      <c r="B82" s="10" t="s">
        <v>57</v>
      </c>
      <c r="C82" s="5">
        <f t="shared" ref="C82:T82" si="20">C61/C19*100</f>
        <v>99.384761003312832</v>
      </c>
      <c r="D82" s="5">
        <f t="shared" si="20"/>
        <v>93.829432903847845</v>
      </c>
      <c r="E82" s="5">
        <f t="shared" si="20"/>
        <v>100.34576291394674</v>
      </c>
      <c r="F82" s="5">
        <f t="shared" si="20"/>
        <v>95.870859786406811</v>
      </c>
      <c r="G82" s="5">
        <f t="shared" si="20"/>
        <v>99.411113054632381</v>
      </c>
      <c r="H82" s="5">
        <f t="shared" si="20"/>
        <v>99.404887297240364</v>
      </c>
      <c r="I82" s="5">
        <f t="shared" si="20"/>
        <v>101.21364781314404</v>
      </c>
      <c r="J82" s="5">
        <f t="shared" si="20"/>
        <v>99.529073030280841</v>
      </c>
      <c r="K82" s="5">
        <f t="shared" si="20"/>
        <v>99.699513101570687</v>
      </c>
      <c r="L82" s="5">
        <f t="shared" si="20"/>
        <v>99.306470159913744</v>
      </c>
      <c r="M82" s="5">
        <f t="shared" si="20"/>
        <v>99.941909590198563</v>
      </c>
      <c r="N82" s="5">
        <f t="shared" si="20"/>
        <v>104.45249104243797</v>
      </c>
      <c r="O82" s="5">
        <f t="shared" si="20"/>
        <v>99.799371675635314</v>
      </c>
      <c r="P82" s="5">
        <f t="shared" si="20"/>
        <v>97.243823637829507</v>
      </c>
      <c r="Q82" s="5">
        <f t="shared" si="20"/>
        <v>99.532612699361067</v>
      </c>
      <c r="R82" s="5">
        <f t="shared" si="20"/>
        <v>100.26199200967889</v>
      </c>
      <c r="S82" s="5">
        <f t="shared" si="20"/>
        <v>104.43050713727891</v>
      </c>
      <c r="T82" s="5">
        <f t="shared" si="20"/>
        <v>99.753280970634478</v>
      </c>
    </row>
    <row r="83" spans="2:20" x14ac:dyDescent="0.25">
      <c r="B83" s="10" t="s">
        <v>58</v>
      </c>
      <c r="C83" s="5">
        <f t="shared" ref="C83:T83" si="21">C62/C20*100</f>
        <v>98.576320782018712</v>
      </c>
      <c r="D83" s="5">
        <f t="shared" si="21"/>
        <v>92.424297880212052</v>
      </c>
      <c r="E83" s="5">
        <f t="shared" si="21"/>
        <v>97.491718652916006</v>
      </c>
      <c r="F83" s="5">
        <f t="shared" si="21"/>
        <v>92.421958304224745</v>
      </c>
      <c r="G83" s="5">
        <f t="shared" si="21"/>
        <v>96.197174183416337</v>
      </c>
      <c r="H83" s="5">
        <f t="shared" si="21"/>
        <v>97.132134986955748</v>
      </c>
      <c r="I83" s="5">
        <f t="shared" si="21"/>
        <v>97.086471352202537</v>
      </c>
      <c r="J83" s="5">
        <f t="shared" si="21"/>
        <v>96.876399270118284</v>
      </c>
      <c r="K83" s="5">
        <f t="shared" si="21"/>
        <v>96.416068146286833</v>
      </c>
      <c r="L83" s="5">
        <f t="shared" si="21"/>
        <v>96.020928109225906</v>
      </c>
      <c r="M83" s="5">
        <f t="shared" si="21"/>
        <v>97.0515926616782</v>
      </c>
      <c r="N83" s="5">
        <f t="shared" si="21"/>
        <v>100.80996209336755</v>
      </c>
      <c r="O83" s="5">
        <f t="shared" si="21"/>
        <v>96.219451711671496</v>
      </c>
      <c r="P83" s="5">
        <f t="shared" si="21"/>
        <v>95.599655871263536</v>
      </c>
      <c r="Q83" s="5">
        <f t="shared" si="21"/>
        <v>96.32859838880097</v>
      </c>
      <c r="R83" s="5">
        <f t="shared" si="21"/>
        <v>95.842234503887738</v>
      </c>
      <c r="S83" s="5">
        <f t="shared" si="21"/>
        <v>97.698691077081008</v>
      </c>
      <c r="T83" s="5">
        <f t="shared" si="21"/>
        <v>96.538872608715138</v>
      </c>
    </row>
    <row r="84" spans="2:20" x14ac:dyDescent="0.25">
      <c r="B84" s="10" t="s">
        <v>59</v>
      </c>
      <c r="C84" s="5">
        <f t="shared" ref="C84:T84" si="22">C63/C21*100</f>
        <v>99.665156588536547</v>
      </c>
      <c r="D84" s="5">
        <f t="shared" si="22"/>
        <v>83.940037568599536</v>
      </c>
      <c r="E84" s="5">
        <f t="shared" si="22"/>
        <v>95.691582814246928</v>
      </c>
      <c r="F84" s="5">
        <f t="shared" si="22"/>
        <v>80.37950664136622</v>
      </c>
      <c r="G84" s="5">
        <f t="shared" si="22"/>
        <v>95.796695332882408</v>
      </c>
      <c r="H84" s="5">
        <f t="shared" si="22"/>
        <v>96.002977724331444</v>
      </c>
      <c r="I84" s="5">
        <f t="shared" si="22"/>
        <v>95.762248659712313</v>
      </c>
      <c r="J84" s="5">
        <f t="shared" si="22"/>
        <v>95.679799938756759</v>
      </c>
      <c r="K84" s="5">
        <f t="shared" si="22"/>
        <v>95.870006136205021</v>
      </c>
      <c r="L84" s="5">
        <f t="shared" si="22"/>
        <v>95.888657814749649</v>
      </c>
      <c r="M84" s="5">
        <f t="shared" si="22"/>
        <v>95.487969068250081</v>
      </c>
      <c r="N84" s="5">
        <f t="shared" si="22"/>
        <v>98.513564737098619</v>
      </c>
      <c r="O84" s="5">
        <f t="shared" si="22"/>
        <v>94.628658433429209</v>
      </c>
      <c r="P84" s="5">
        <f t="shared" si="22"/>
        <v>94.819650179931386</v>
      </c>
      <c r="Q84" s="5">
        <f t="shared" si="22"/>
        <v>95.747901359820659</v>
      </c>
      <c r="R84" s="5">
        <f t="shared" si="22"/>
        <v>95.332021571900711</v>
      </c>
      <c r="S84" s="5">
        <f t="shared" si="22"/>
        <v>96.690796277145836</v>
      </c>
      <c r="T84" s="5">
        <f t="shared" si="22"/>
        <v>95.320236808841244</v>
      </c>
    </row>
    <row r="85" spans="2:20" x14ac:dyDescent="0.25">
      <c r="B85" s="10" t="s">
        <v>60</v>
      </c>
      <c r="C85" s="5">
        <f t="shared" ref="C85:T85" si="23">C64/C22*100</f>
        <v>94.291125541125538</v>
      </c>
      <c r="D85" s="5">
        <f t="shared" si="23"/>
        <v>89.598401218119534</v>
      </c>
      <c r="E85" s="5">
        <f t="shared" si="23"/>
        <v>95.29094656730615</v>
      </c>
      <c r="F85" s="5">
        <f t="shared" si="23"/>
        <v>84.714615162871141</v>
      </c>
      <c r="G85" s="5">
        <f t="shared" si="23"/>
        <v>94.442611642623646</v>
      </c>
      <c r="H85" s="5">
        <f t="shared" si="23"/>
        <v>94.569259612133891</v>
      </c>
      <c r="I85" s="5">
        <f t="shared" si="23"/>
        <v>94.075819233240509</v>
      </c>
      <c r="J85" s="5">
        <f t="shared" si="23"/>
        <v>95.430787388298768</v>
      </c>
      <c r="K85" s="5">
        <f t="shared" si="23"/>
        <v>94.16265296245939</v>
      </c>
      <c r="L85" s="5">
        <f t="shared" si="23"/>
        <v>94.822303921568633</v>
      </c>
      <c r="M85" s="5">
        <f t="shared" si="23"/>
        <v>93.336069549643668</v>
      </c>
      <c r="N85" s="5">
        <f t="shared" si="23"/>
        <v>96.678040947410665</v>
      </c>
      <c r="O85" s="5">
        <f t="shared" si="23"/>
        <v>95.117094626723727</v>
      </c>
      <c r="P85" s="5">
        <f t="shared" si="23"/>
        <v>92.129281649307444</v>
      </c>
      <c r="Q85" s="5">
        <f t="shared" si="23"/>
        <v>94.554164180412343</v>
      </c>
      <c r="R85" s="5">
        <f t="shared" si="23"/>
        <v>92.034262491128132</v>
      </c>
      <c r="S85" s="5">
        <f t="shared" si="23"/>
        <v>92.502872532732212</v>
      </c>
      <c r="T85" s="5">
        <f t="shared" si="23"/>
        <v>93.718186913474952</v>
      </c>
    </row>
    <row r="86" spans="2:20" x14ac:dyDescent="0.25">
      <c r="B86" s="11" t="s">
        <v>61</v>
      </c>
      <c r="C86" s="5">
        <f t="shared" ref="C86:T86" si="24">C65/C23*100</f>
        <v>91.984038755044921</v>
      </c>
      <c r="D86" s="5">
        <f t="shared" si="24"/>
        <v>92.894635683708984</v>
      </c>
      <c r="E86" s="5">
        <f t="shared" si="24"/>
        <v>89.857262901403629</v>
      </c>
      <c r="F86" s="5">
        <f t="shared" si="24"/>
        <v>81.98478715684692</v>
      </c>
      <c r="G86" s="5">
        <f t="shared" si="24"/>
        <v>100.10358180153492</v>
      </c>
      <c r="H86" s="5">
        <f t="shared" si="24"/>
        <v>97.689936033173126</v>
      </c>
      <c r="I86" s="5">
        <f t="shared" si="24"/>
        <v>96.756540739696064</v>
      </c>
      <c r="J86" s="5">
        <f t="shared" si="24"/>
        <v>96.091124386080978</v>
      </c>
      <c r="K86" s="5">
        <f t="shared" si="24"/>
        <v>97.128219196842537</v>
      </c>
      <c r="L86" s="5">
        <f t="shared" si="24"/>
        <v>92.705257094353627</v>
      </c>
      <c r="M86" s="5">
        <f t="shared" si="24"/>
        <v>88.635806007250466</v>
      </c>
      <c r="N86" s="5">
        <f t="shared" si="24"/>
        <v>106.5920994411884</v>
      </c>
      <c r="O86" s="5">
        <f t="shared" si="24"/>
        <v>95.947679522963199</v>
      </c>
      <c r="P86" s="5">
        <f t="shared" si="24"/>
        <v>93.877414798224478</v>
      </c>
      <c r="Q86" s="5">
        <f t="shared" si="24"/>
        <v>96.701332368112972</v>
      </c>
      <c r="R86" s="5">
        <f t="shared" si="24"/>
        <v>95.972169360860377</v>
      </c>
      <c r="S86" s="5">
        <f t="shared" si="24"/>
        <v>98.626074890333243</v>
      </c>
      <c r="T86" s="5">
        <f t="shared" si="24"/>
        <v>95.424793850266994</v>
      </c>
    </row>
    <row r="88" spans="2:20" ht="14.25" customHeight="1" x14ac:dyDescent="0.25">
      <c r="B88" t="s">
        <v>62</v>
      </c>
    </row>
    <row r="89" spans="2:20" x14ac:dyDescent="0.25">
      <c r="B89" s="1" t="s">
        <v>43</v>
      </c>
      <c r="C89" s="2" t="s">
        <v>44</v>
      </c>
      <c r="D89" s="3" t="s">
        <v>45</v>
      </c>
      <c r="E89" s="3" t="s">
        <v>46</v>
      </c>
      <c r="F89" s="3" t="s">
        <v>47</v>
      </c>
      <c r="G89" s="3" t="s">
        <v>48</v>
      </c>
      <c r="H89" s="3" t="s">
        <v>49</v>
      </c>
      <c r="I89" s="3" t="s">
        <v>50</v>
      </c>
      <c r="J89" s="3" t="s">
        <v>51</v>
      </c>
      <c r="K89" s="3" t="s">
        <v>52</v>
      </c>
      <c r="L89" s="3" t="s">
        <v>53</v>
      </c>
      <c r="M89" s="3" t="s">
        <v>54</v>
      </c>
      <c r="N89" s="3" t="s">
        <v>55</v>
      </c>
      <c r="O89" s="3" t="s">
        <v>56</v>
      </c>
      <c r="P89" s="3" t="s">
        <v>57</v>
      </c>
      <c r="Q89" s="3" t="s">
        <v>58</v>
      </c>
      <c r="R89" s="3" t="s">
        <v>59</v>
      </c>
      <c r="S89" s="3" t="s">
        <v>60</v>
      </c>
      <c r="T89" s="4" t="s">
        <v>61</v>
      </c>
    </row>
    <row r="90" spans="2:20" x14ac:dyDescent="0.25">
      <c r="B90" s="10" t="s">
        <v>44</v>
      </c>
      <c r="C90" s="12">
        <f>100*C69/'1995'!C69</f>
        <v>107.97224673109095</v>
      </c>
      <c r="D90" s="12">
        <f>100*D69/'1995'!D69</f>
        <v>210.37297614215493</v>
      </c>
      <c r="E90" s="12">
        <f>100*E69/'1995'!E69</f>
        <v>112.94982241149076</v>
      </c>
      <c r="F90" s="12" t="e">
        <f>100*F69/'1995'!F69</f>
        <v>#DIV/0!</v>
      </c>
      <c r="G90" s="12">
        <f>100*G69/'1995'!G69</f>
        <v>128.57142857142856</v>
      </c>
      <c r="H90" s="12" t="e">
        <f>100*H69/'1995'!H69</f>
        <v>#DIV/0!</v>
      </c>
      <c r="I90" s="12">
        <f>100*I69/'1995'!I69</f>
        <v>125.48556799746395</v>
      </c>
      <c r="J90" s="12">
        <f>100*J69/'1995'!J69</f>
        <v>124.67348551734915</v>
      </c>
      <c r="K90" s="12">
        <f>100*K69/'1995'!K69</f>
        <v>100.31847133757962</v>
      </c>
      <c r="L90" s="12" t="e">
        <f>100*L69/'1995'!L69</f>
        <v>#DIV/0!</v>
      </c>
      <c r="M90" s="12">
        <f>100*M69/'1995'!M69</f>
        <v>119.40126738142804</v>
      </c>
      <c r="N90" s="12">
        <f>100*N69/'1995'!N69</f>
        <v>92.453505007153055</v>
      </c>
      <c r="O90" s="12">
        <f>100*O69/'1995'!O69</f>
        <v>52.337398373983746</v>
      </c>
      <c r="P90" s="12" t="e">
        <f>100*P69/'1995'!P69</f>
        <v>#DIV/0!</v>
      </c>
      <c r="Q90" s="12">
        <f>100*Q69/'1995'!Q69</f>
        <v>86.592547988661892</v>
      </c>
      <c r="R90" s="12">
        <f>100*R69/'1995'!R69</f>
        <v>141.88379150076085</v>
      </c>
      <c r="S90" s="12">
        <f>100*S69/'1995'!S69</f>
        <v>281.13410636084291</v>
      </c>
      <c r="T90" s="12">
        <f>100*T69/'1995'!T69</f>
        <v>112.54110791709624</v>
      </c>
    </row>
    <row r="91" spans="2:20" x14ac:dyDescent="0.25">
      <c r="B91" s="10" t="s">
        <v>45</v>
      </c>
      <c r="C91" s="12">
        <f>100*C70/'1995'!C70</f>
        <v>125.69055700558842</v>
      </c>
      <c r="D91" s="12">
        <f>100*D70/'1995'!D70</f>
        <v>178.04953149047009</v>
      </c>
      <c r="E91" s="12">
        <f>100*E70/'1995'!E70</f>
        <v>147.58708530762817</v>
      </c>
      <c r="F91" s="12">
        <f>100*F70/'1995'!F70</f>
        <v>413.84128953061793</v>
      </c>
      <c r="G91" s="12">
        <f>100*G70/'1995'!G70</f>
        <v>110.03154403829193</v>
      </c>
      <c r="H91" s="12">
        <f>100*H70/'1995'!H70</f>
        <v>136.65404663404152</v>
      </c>
      <c r="I91" s="12">
        <f>100*I70/'1995'!I70</f>
        <v>154.50530718677496</v>
      </c>
      <c r="J91" s="12">
        <f>100*J70/'1995'!J70</f>
        <v>136.80899200911963</v>
      </c>
      <c r="K91" s="12">
        <f>100*K70/'1995'!K70</f>
        <v>111.51398796671675</v>
      </c>
      <c r="L91" s="12">
        <f>100*L70/'1995'!L70</f>
        <v>140.99189150323394</v>
      </c>
      <c r="M91" s="12">
        <f>100*M70/'1995'!M70</f>
        <v>120.17383093807045</v>
      </c>
      <c r="N91" s="12">
        <f>100*N70/'1995'!N70</f>
        <v>117.81632771175357</v>
      </c>
      <c r="O91" s="12">
        <f>100*O70/'1995'!O70</f>
        <v>77.023243199456942</v>
      </c>
      <c r="P91" s="12">
        <f>100*P70/'1995'!P70</f>
        <v>117.81097960659973</v>
      </c>
      <c r="Q91" s="12">
        <f>100*Q70/'1995'!Q70</f>
        <v>117.47649332665647</v>
      </c>
      <c r="R91" s="12">
        <f>100*R70/'1995'!R70</f>
        <v>113.94405429965765</v>
      </c>
      <c r="S91" s="12">
        <f>100*S70/'1995'!S70</f>
        <v>142.24919278050004</v>
      </c>
      <c r="T91" s="12">
        <f>100*T70/'1995'!T70</f>
        <v>183.26056466077833</v>
      </c>
    </row>
    <row r="92" spans="2:20" x14ac:dyDescent="0.25">
      <c r="B92" s="10" t="s">
        <v>46</v>
      </c>
      <c r="C92" s="12">
        <f>100*C71/'1995'!C71</f>
        <v>131.27160878550254</v>
      </c>
      <c r="D92" s="12">
        <f>100*D71/'1995'!D71</f>
        <v>134.69605190673008</v>
      </c>
      <c r="E92" s="12">
        <f>100*E71/'1995'!E71</f>
        <v>111.75139345325179</v>
      </c>
      <c r="F92" s="12">
        <f>100*F71/'1995'!F71</f>
        <v>242.01908966444495</v>
      </c>
      <c r="G92" s="12">
        <f>100*G71/'1995'!G71</f>
        <v>112.57339386560618</v>
      </c>
      <c r="H92" s="12">
        <f>100*H71/'1995'!H71</f>
        <v>129.73657221784981</v>
      </c>
      <c r="I92" s="12">
        <f>100*I71/'1995'!I71</f>
        <v>132.82425575515833</v>
      </c>
      <c r="J92" s="12">
        <f>100*J71/'1995'!J71</f>
        <v>143.12568422574515</v>
      </c>
      <c r="K92" s="12">
        <f>100*K71/'1995'!K71</f>
        <v>131.61438623255597</v>
      </c>
      <c r="L92" s="12">
        <f>100*L71/'1995'!L71</f>
        <v>162.20154816039252</v>
      </c>
      <c r="M92" s="12">
        <f>100*M71/'1995'!M71</f>
        <v>132.90738354408822</v>
      </c>
      <c r="N92" s="12">
        <f>100*N71/'1995'!N71</f>
        <v>132.47667520517845</v>
      </c>
      <c r="O92" s="12">
        <f>100*O71/'1995'!O71</f>
        <v>75.991593904701617</v>
      </c>
      <c r="P92" s="12">
        <f>100*P71/'1995'!P71</f>
        <v>127.87098415249318</v>
      </c>
      <c r="Q92" s="12">
        <f>100*Q71/'1995'!Q71</f>
        <v>134.44435106785889</v>
      </c>
      <c r="R92" s="12">
        <f>100*R71/'1995'!R71</f>
        <v>119.3407640708222</v>
      </c>
      <c r="S92" s="12">
        <f>100*S71/'1995'!S71</f>
        <v>164.63464216286692</v>
      </c>
      <c r="T92" s="12">
        <f>100*T71/'1995'!T71</f>
        <v>122.99096134997231</v>
      </c>
    </row>
    <row r="93" spans="2:20" x14ac:dyDescent="0.25">
      <c r="B93" s="10" t="s">
        <v>47</v>
      </c>
      <c r="C93" s="12">
        <f>100*C72/'1995'!C72</f>
        <v>246.09146476855815</v>
      </c>
      <c r="D93" s="12">
        <f>100*D72/'1995'!D72</f>
        <v>344.10806244102804</v>
      </c>
      <c r="E93" s="12">
        <f>100*E72/'1995'!E72</f>
        <v>245.5241039005318</v>
      </c>
      <c r="F93" s="12">
        <f>100*F72/'1995'!F72</f>
        <v>542.11112130110496</v>
      </c>
      <c r="G93" s="12">
        <f>100*G72/'1995'!G72</f>
        <v>225.11909199869891</v>
      </c>
      <c r="H93" s="12">
        <f>100*H72/'1995'!H72</f>
        <v>274.93571075924757</v>
      </c>
      <c r="I93" s="12">
        <f>100*I72/'1995'!I72</f>
        <v>288.38246395216026</v>
      </c>
      <c r="J93" s="12">
        <f>100*J72/'1995'!J72</f>
        <v>196.51441291275455</v>
      </c>
      <c r="K93" s="12">
        <f>100*K72/'1995'!K72</f>
        <v>207.0996993171668</v>
      </c>
      <c r="L93" s="12">
        <f>100*L72/'1995'!L72</f>
        <v>231.03551411729848</v>
      </c>
      <c r="M93" s="12">
        <f>100*M72/'1995'!M72</f>
        <v>236.92563592532545</v>
      </c>
      <c r="N93" s="12">
        <f>100*N72/'1995'!N72</f>
        <v>193.19761669164143</v>
      </c>
      <c r="O93" s="12">
        <f>100*O72/'1995'!O72</f>
        <v>127.37960317072827</v>
      </c>
      <c r="P93" s="12">
        <f>100*P72/'1995'!P72</f>
        <v>222.57378490345019</v>
      </c>
      <c r="Q93" s="12">
        <f>100*Q72/'1995'!Q72</f>
        <v>222.06422821980598</v>
      </c>
      <c r="R93" s="12">
        <f>100*R72/'1995'!R72</f>
        <v>193.56585942942536</v>
      </c>
      <c r="S93" s="12">
        <f>100*S72/'1995'!S72</f>
        <v>215.71814180085403</v>
      </c>
      <c r="T93" s="12">
        <f>100*T72/'1995'!T72</f>
        <v>247.67301138812189</v>
      </c>
    </row>
    <row r="94" spans="2:20" x14ac:dyDescent="0.25">
      <c r="B94" s="10" t="s">
        <v>48</v>
      </c>
      <c r="C94" s="12">
        <f>100*C73/'1995'!C73</f>
        <v>156.89982457256153</v>
      </c>
      <c r="D94" s="12">
        <f>100*D73/'1995'!D73</f>
        <v>112.66697452752928</v>
      </c>
      <c r="E94" s="12">
        <f>100*E73/'1995'!E73</f>
        <v>116.3997327584278</v>
      </c>
      <c r="F94" s="12">
        <f>100*F73/'1995'!F73</f>
        <v>181.32022109477845</v>
      </c>
      <c r="G94" s="12">
        <f>100*G73/'1995'!G73</f>
        <v>74.01161136139477</v>
      </c>
      <c r="H94" s="12">
        <f>100*H73/'1995'!H73</f>
        <v>111.06178881298993</v>
      </c>
      <c r="I94" s="12">
        <f>100*I73/'1995'!I73</f>
        <v>95.138258267980916</v>
      </c>
      <c r="J94" s="12">
        <f>100*J73/'1995'!J73</f>
        <v>111.50173224440657</v>
      </c>
      <c r="K94" s="12">
        <f>100*K73/'1995'!K73</f>
        <v>87.086569535881921</v>
      </c>
      <c r="L94" s="12">
        <f>100*L73/'1995'!L73</f>
        <v>105.84572830866878</v>
      </c>
      <c r="M94" s="12">
        <f>100*M73/'1995'!M73</f>
        <v>98.461506995305584</v>
      </c>
      <c r="N94" s="12">
        <f>100*N73/'1995'!N73</f>
        <v>75.564665903336163</v>
      </c>
      <c r="O94" s="12">
        <f>100*O73/'1995'!O73</f>
        <v>39.435561919027172</v>
      </c>
      <c r="P94" s="12">
        <f>100*P73/'1995'!P73</f>
        <v>84.150280016297273</v>
      </c>
      <c r="Q94" s="12">
        <f>100*Q73/'1995'!Q73</f>
        <v>81.102311963069184</v>
      </c>
      <c r="R94" s="12">
        <f>100*R73/'1995'!R73</f>
        <v>85.754151228836179</v>
      </c>
      <c r="S94" s="12">
        <f>100*S73/'1995'!S73</f>
        <v>80.347471693067263</v>
      </c>
      <c r="T94" s="12">
        <f>100*T73/'1995'!T73</f>
        <v>90.537217298332521</v>
      </c>
    </row>
    <row r="95" spans="2:20" x14ac:dyDescent="0.25">
      <c r="B95" s="10" t="s">
        <v>49</v>
      </c>
      <c r="C95" s="12">
        <f>100*C74/'1995'!C74</f>
        <v>150.39434153866415</v>
      </c>
      <c r="D95" s="12">
        <f>100*D74/'1995'!D74</f>
        <v>93.547297400857687</v>
      </c>
      <c r="E95" s="12">
        <f>100*E74/'1995'!E74</f>
        <v>103.89988174733229</v>
      </c>
      <c r="F95" s="12">
        <f>100*F74/'1995'!F74</f>
        <v>141.29003127615525</v>
      </c>
      <c r="G95" s="12">
        <f>100*G74/'1995'!G74</f>
        <v>67.614405581082721</v>
      </c>
      <c r="H95" s="12">
        <f>100*H74/'1995'!H74</f>
        <v>89.868910090995954</v>
      </c>
      <c r="I95" s="12">
        <f>100*I74/'1995'!I74</f>
        <v>70.952626215373741</v>
      </c>
      <c r="J95" s="12">
        <f>100*J74/'1995'!J74</f>
        <v>89.424841259500937</v>
      </c>
      <c r="K95" s="12">
        <f>100*K74/'1995'!K74</f>
        <v>70.405517657015096</v>
      </c>
      <c r="L95" s="12">
        <f>100*L74/'1995'!L74</f>
        <v>117.01174906774121</v>
      </c>
      <c r="M95" s="12">
        <f>100*M74/'1995'!M74</f>
        <v>88.945370779855082</v>
      </c>
      <c r="N95" s="12">
        <f>100*N74/'1995'!N74</f>
        <v>71.938292922447232</v>
      </c>
      <c r="O95" s="12">
        <f>100*O74/'1995'!O74</f>
        <v>43.179299165128306</v>
      </c>
      <c r="P95" s="12">
        <f>100*P74/'1995'!P74</f>
        <v>69.311443728130314</v>
      </c>
      <c r="Q95" s="12">
        <f>100*Q74/'1995'!Q74</f>
        <v>97.300167814715891</v>
      </c>
      <c r="R95" s="12">
        <f>100*R74/'1995'!R74</f>
        <v>56.86042565583115</v>
      </c>
      <c r="S95" s="12">
        <f>100*S74/'1995'!S74</f>
        <v>71.210463806433182</v>
      </c>
      <c r="T95" s="12">
        <f>100*T74/'1995'!T74</f>
        <v>85.426663293754899</v>
      </c>
    </row>
    <row r="96" spans="2:20" x14ac:dyDescent="0.25">
      <c r="B96" s="10" t="s">
        <v>50</v>
      </c>
      <c r="C96" s="12">
        <f>100*C75/'1995'!C75</f>
        <v>132.47458961935695</v>
      </c>
      <c r="D96" s="12">
        <f>100*D75/'1995'!D75</f>
        <v>158.63768994587815</v>
      </c>
      <c r="E96" s="12">
        <f>100*E75/'1995'!E75</f>
        <v>111.47252861385185</v>
      </c>
      <c r="F96" s="12">
        <f>100*F75/'1995'!F75</f>
        <v>267.80727851924524</v>
      </c>
      <c r="G96" s="12">
        <f>100*G75/'1995'!G75</f>
        <v>104.75828648412681</v>
      </c>
      <c r="H96" s="12">
        <f>100*H75/'1995'!H75</f>
        <v>114.81114176091782</v>
      </c>
      <c r="I96" s="12">
        <f>100*I75/'1995'!I75</f>
        <v>115.36983181114206</v>
      </c>
      <c r="J96" s="12">
        <f>100*J75/'1995'!J75</f>
        <v>127.62194263833149</v>
      </c>
      <c r="K96" s="12">
        <f>100*K75/'1995'!K75</f>
        <v>100.30735050098801</v>
      </c>
      <c r="L96" s="12">
        <f>100*L75/'1995'!L75</f>
        <v>125.09800878362293</v>
      </c>
      <c r="M96" s="12">
        <f>100*M75/'1995'!M75</f>
        <v>112.18444888847311</v>
      </c>
      <c r="N96" s="12">
        <f>100*N75/'1995'!N75</f>
        <v>97.706424982940661</v>
      </c>
      <c r="O96" s="12">
        <f>100*O75/'1995'!O75</f>
        <v>75.068409413105172</v>
      </c>
      <c r="P96" s="12">
        <f>100*P75/'1995'!P75</f>
        <v>102.59698014998244</v>
      </c>
      <c r="Q96" s="12">
        <f>100*Q75/'1995'!Q75</f>
        <v>98.875916699188735</v>
      </c>
      <c r="R96" s="12">
        <f>100*R75/'1995'!R75</f>
        <v>88.511279203164534</v>
      </c>
      <c r="S96" s="12">
        <f>100*S75/'1995'!S75</f>
        <v>113.65883589384892</v>
      </c>
      <c r="T96" s="12">
        <f>100*T75/'1995'!T75</f>
        <v>114.41201030938623</v>
      </c>
    </row>
    <row r="97" spans="2:20" x14ac:dyDescent="0.25">
      <c r="B97" s="10" t="s">
        <v>51</v>
      </c>
      <c r="C97" s="12">
        <f>100*C76/'1995'!C76</f>
        <v>145.51315325674025</v>
      </c>
      <c r="D97" s="12">
        <f>100*D76/'1995'!D76</f>
        <v>126.96917966920279</v>
      </c>
      <c r="E97" s="12">
        <f>100*E76/'1995'!E76</f>
        <v>153.22337925770594</v>
      </c>
      <c r="F97" s="12">
        <f>100*F76/'1995'!F76</f>
        <v>166.1013375908567</v>
      </c>
      <c r="G97" s="12">
        <f>100*G76/'1995'!G76</f>
        <v>121.61862796977562</v>
      </c>
      <c r="H97" s="12">
        <f>100*H76/'1995'!H76</f>
        <v>154.55721574699137</v>
      </c>
      <c r="I97" s="12">
        <f>100*I76/'1995'!I76</f>
        <v>136.78126178941193</v>
      </c>
      <c r="J97" s="12">
        <f>100*J76/'1995'!J76</f>
        <v>165.34739086157686</v>
      </c>
      <c r="K97" s="12">
        <f>100*K76/'1995'!K76</f>
        <v>139.09265903829609</v>
      </c>
      <c r="L97" s="12">
        <f>100*L76/'1995'!L76</f>
        <v>178.8352838693128</v>
      </c>
      <c r="M97" s="12">
        <f>100*M76/'1995'!M76</f>
        <v>146.44542575494</v>
      </c>
      <c r="N97" s="12">
        <f>100*N76/'1995'!N76</f>
        <v>140.84317798350261</v>
      </c>
      <c r="O97" s="12">
        <f>100*O76/'1995'!O76</f>
        <v>108.7156384071544</v>
      </c>
      <c r="P97" s="12">
        <f>100*P76/'1995'!P76</f>
        <v>120.93570093471988</v>
      </c>
      <c r="Q97" s="12">
        <f>100*Q76/'1995'!Q76</f>
        <v>155.83356039594685</v>
      </c>
      <c r="R97" s="12">
        <f>100*R76/'1995'!R76</f>
        <v>142.31949733774496</v>
      </c>
      <c r="S97" s="12">
        <f>100*S76/'1995'!S76</f>
        <v>155.21898469083095</v>
      </c>
      <c r="T97" s="12">
        <f>100*T76/'1995'!T76</f>
        <v>152.51779471956681</v>
      </c>
    </row>
    <row r="98" spans="2:20" x14ac:dyDescent="0.25">
      <c r="B98" s="10" t="s">
        <v>52</v>
      </c>
      <c r="C98" s="12">
        <f>100*C77/'1995'!C77</f>
        <v>107.2602938016217</v>
      </c>
      <c r="D98" s="12">
        <f>100*D77/'1995'!D77</f>
        <v>138.16240440669154</v>
      </c>
      <c r="E98" s="12">
        <f>100*E77/'1995'!E77</f>
        <v>137.82727853238143</v>
      </c>
      <c r="F98" s="12">
        <f>100*F77/'1995'!F77</f>
        <v>209.77139425713082</v>
      </c>
      <c r="G98" s="12">
        <f>100*G77/'1995'!G77</f>
        <v>113.96277432038707</v>
      </c>
      <c r="H98" s="12">
        <f>100*H77/'1995'!H77</f>
        <v>148.54655413486967</v>
      </c>
      <c r="I98" s="12">
        <f>100*I77/'1995'!I77</f>
        <v>128.59810899924932</v>
      </c>
      <c r="J98" s="12">
        <f>100*J77/'1995'!J77</f>
        <v>131.56043234924604</v>
      </c>
      <c r="K98" s="12">
        <f>100*K77/'1995'!K77</f>
        <v>125.29652783405878</v>
      </c>
      <c r="L98" s="12">
        <f>100*L77/'1995'!L77</f>
        <v>137.13358182410786</v>
      </c>
      <c r="M98" s="12">
        <f>100*M77/'1995'!M77</f>
        <v>127.53107301309993</v>
      </c>
      <c r="N98" s="12">
        <f>100*N77/'1995'!N77</f>
        <v>117.69443505994992</v>
      </c>
      <c r="O98" s="12">
        <f>100*O77/'1995'!O77</f>
        <v>86.139242342589512</v>
      </c>
      <c r="P98" s="12">
        <f>100*P77/'1995'!P77</f>
        <v>99.84644486753713</v>
      </c>
      <c r="Q98" s="12">
        <f>100*Q77/'1995'!Q77</f>
        <v>124.32832416604924</v>
      </c>
      <c r="R98" s="12">
        <f>100*R77/'1995'!R77</f>
        <v>123.00899833568178</v>
      </c>
      <c r="S98" s="12">
        <f>100*S77/'1995'!S77</f>
        <v>130.53783849083257</v>
      </c>
      <c r="T98" s="12">
        <f>100*T77/'1995'!T77</f>
        <v>127.04801513380939</v>
      </c>
    </row>
    <row r="99" spans="2:20" x14ac:dyDescent="0.25">
      <c r="B99" s="10" t="s">
        <v>53</v>
      </c>
      <c r="C99" s="12">
        <f>100*C78/'1995'!C78</f>
        <v>118.58860738697145</v>
      </c>
      <c r="D99" s="12">
        <f>100*D78/'1995'!D78</f>
        <v>134.53351668481329</v>
      </c>
      <c r="E99" s="12">
        <f>100*E78/'1995'!E78</f>
        <v>143.26289553201744</v>
      </c>
      <c r="F99" s="12">
        <f>100*F78/'1995'!F78</f>
        <v>240.06141090292832</v>
      </c>
      <c r="G99" s="12">
        <f>100*G78/'1995'!G78</f>
        <v>107.81392495179578</v>
      </c>
      <c r="H99" s="12">
        <f>100*H78/'1995'!H78</f>
        <v>142.26807857702622</v>
      </c>
      <c r="I99" s="12">
        <f>100*I78/'1995'!I78</f>
        <v>126.50584505384191</v>
      </c>
      <c r="J99" s="12">
        <f>100*J78/'1995'!J78</f>
        <v>138.40183518048516</v>
      </c>
      <c r="K99" s="12">
        <f>100*K78/'1995'!K78</f>
        <v>128.41112371438595</v>
      </c>
      <c r="L99" s="12">
        <f>100*L78/'1995'!L78</f>
        <v>160.09546883027068</v>
      </c>
      <c r="M99" s="12">
        <f>100*M78/'1995'!M78</f>
        <v>128.29217497057849</v>
      </c>
      <c r="N99" s="12">
        <f>100*N78/'1995'!N78</f>
        <v>117.89416383054598</v>
      </c>
      <c r="O99" s="12">
        <f>100*O78/'1995'!O78</f>
        <v>72.878983892848069</v>
      </c>
      <c r="P99" s="12">
        <f>100*P78/'1995'!P78</f>
        <v>118.87287749501101</v>
      </c>
      <c r="Q99" s="12">
        <f>100*Q78/'1995'!Q78</f>
        <v>121.30439471891003</v>
      </c>
      <c r="R99" s="12">
        <f>100*R78/'1995'!R78</f>
        <v>132.30526408004823</v>
      </c>
      <c r="S99" s="12">
        <f>100*S78/'1995'!S78</f>
        <v>126.66424253033502</v>
      </c>
      <c r="T99" s="12">
        <f>100*T78/'1995'!T78</f>
        <v>136.95538677774053</v>
      </c>
    </row>
    <row r="100" spans="2:20" x14ac:dyDescent="0.25">
      <c r="B100" s="10" t="s">
        <v>54</v>
      </c>
      <c r="C100" s="12">
        <f>100*C79/'1995'!C79</f>
        <v>159.9665299071475</v>
      </c>
      <c r="D100" s="12">
        <f>100*D79/'1995'!D79</f>
        <v>168.14923782112783</v>
      </c>
      <c r="E100" s="12">
        <f>100*E79/'1995'!E79</f>
        <v>171.19573532139222</v>
      </c>
      <c r="F100" s="12">
        <f>100*F79/'1995'!F79</f>
        <v>339.87870268031401</v>
      </c>
      <c r="G100" s="12">
        <f>100*G79/'1995'!G79</f>
        <v>133.54231425437189</v>
      </c>
      <c r="H100" s="12">
        <f>100*H79/'1995'!H79</f>
        <v>177.04789352563085</v>
      </c>
      <c r="I100" s="12">
        <f>100*I79/'1995'!I79</f>
        <v>157.23442095330304</v>
      </c>
      <c r="J100" s="12">
        <f>100*J79/'1995'!J79</f>
        <v>168.64036345052045</v>
      </c>
      <c r="K100" s="12">
        <f>100*K79/'1995'!K79</f>
        <v>156.69788764475243</v>
      </c>
      <c r="L100" s="12">
        <f>100*L79/'1995'!L79</f>
        <v>182.82189799823453</v>
      </c>
      <c r="M100" s="12">
        <f>100*M79/'1995'!M79</f>
        <v>157.03295845170979</v>
      </c>
      <c r="N100" s="12">
        <f>100*N79/'1995'!N79</f>
        <v>150.62972292191435</v>
      </c>
      <c r="O100" s="12">
        <f>100*O79/'1995'!O79</f>
        <v>104.10885872975463</v>
      </c>
      <c r="P100" s="12">
        <f>100*P79/'1995'!P79</f>
        <v>158.23694711631379</v>
      </c>
      <c r="Q100" s="12">
        <f>100*Q79/'1995'!Q79</f>
        <v>152.30210079725384</v>
      </c>
      <c r="R100" s="12">
        <f>100*R79/'1995'!R79</f>
        <v>124.93827530499104</v>
      </c>
      <c r="S100" s="12">
        <f>100*S79/'1995'!S79</f>
        <v>165.24551127925449</v>
      </c>
      <c r="T100" s="12">
        <f>100*T79/'1995'!T79</f>
        <v>146.58946054362372</v>
      </c>
    </row>
    <row r="101" spans="2:20" x14ac:dyDescent="0.25">
      <c r="B101" s="10" t="s">
        <v>55</v>
      </c>
      <c r="C101" s="12">
        <f>100*C80/'1995'!C80</f>
        <v>134.08717746788611</v>
      </c>
      <c r="D101" s="12">
        <f>100*D80/'1995'!D80</f>
        <v>122.06586620462393</v>
      </c>
      <c r="E101" s="12">
        <f>100*E80/'1995'!E80</f>
        <v>121.05272196321896</v>
      </c>
      <c r="F101" s="12">
        <f>100*F80/'1995'!F80</f>
        <v>197.17469338710515</v>
      </c>
      <c r="G101" s="12">
        <f>100*G80/'1995'!G80</f>
        <v>91.782189415749315</v>
      </c>
      <c r="H101" s="12">
        <f>100*H80/'1995'!H80</f>
        <v>125.89534726615813</v>
      </c>
      <c r="I101" s="12">
        <f>100*I80/'1995'!I80</f>
        <v>105.88358706057511</v>
      </c>
      <c r="J101" s="12">
        <f>100*J80/'1995'!J80</f>
        <v>114.01130430895705</v>
      </c>
      <c r="K101" s="12">
        <f>100*K80/'1995'!K80</f>
        <v>92.029307143736574</v>
      </c>
      <c r="L101" s="12">
        <f>100*L80/'1995'!L80</f>
        <v>105.67208944281899</v>
      </c>
      <c r="M101" s="12">
        <f>100*M80/'1995'!M80</f>
        <v>92.335846844816984</v>
      </c>
      <c r="N101" s="12">
        <f>100*N80/'1995'!N80</f>
        <v>96.729794238872785</v>
      </c>
      <c r="O101" s="12">
        <f>100*O80/'1995'!O80</f>
        <v>59.639335968769437</v>
      </c>
      <c r="P101" s="12">
        <f>100*P80/'1995'!P80</f>
        <v>108.92980245542104</v>
      </c>
      <c r="Q101" s="12">
        <f>100*Q80/'1995'!Q80</f>
        <v>101.06116607843308</v>
      </c>
      <c r="R101" s="12">
        <f>100*R80/'1995'!R80</f>
        <v>110.75738193712266</v>
      </c>
      <c r="S101" s="12">
        <f>100*S80/'1995'!S80</f>
        <v>122.19595118626482</v>
      </c>
      <c r="T101" s="12">
        <f>100*T80/'1995'!T80</f>
        <v>92.014111692086544</v>
      </c>
    </row>
    <row r="102" spans="2:20" x14ac:dyDescent="0.25">
      <c r="B102" s="10" t="s">
        <v>56</v>
      </c>
      <c r="C102" s="12">
        <f>100*C81/'1995'!C81</f>
        <v>88.520700612338743</v>
      </c>
      <c r="D102" s="12">
        <f>100*D81/'1995'!D81</f>
        <v>123.88791916139911</v>
      </c>
      <c r="E102" s="12">
        <f>100*E81/'1995'!E81</f>
        <v>146.04996294745223</v>
      </c>
      <c r="F102" s="12">
        <f>100*F81/'1995'!F81</f>
        <v>258.41408025894782</v>
      </c>
      <c r="G102" s="12">
        <f>100*G81/'1995'!G81</f>
        <v>96.417357826725677</v>
      </c>
      <c r="H102" s="12">
        <f>100*H81/'1995'!H81</f>
        <v>133.20456860539798</v>
      </c>
      <c r="I102" s="12">
        <f>100*I81/'1995'!I81</f>
        <v>118.36045718678233</v>
      </c>
      <c r="J102" s="12">
        <f>100*J81/'1995'!J81</f>
        <v>130.65396915444808</v>
      </c>
      <c r="K102" s="12">
        <f>100*K81/'1995'!K81</f>
        <v>124.30754667469103</v>
      </c>
      <c r="L102" s="12">
        <f>100*L81/'1995'!L81</f>
        <v>117.72711374470981</v>
      </c>
      <c r="M102" s="12">
        <f>100*M81/'1995'!M81</f>
        <v>111.9663677441833</v>
      </c>
      <c r="N102" s="12">
        <f>100*N81/'1995'!N81</f>
        <v>122.87117989224808</v>
      </c>
      <c r="O102" s="12">
        <f>100*O81/'1995'!O81</f>
        <v>104.3170048904328</v>
      </c>
      <c r="P102" s="12">
        <f>100*P81/'1995'!P81</f>
        <v>185.40001791015459</v>
      </c>
      <c r="Q102" s="12">
        <f>100*Q81/'1995'!Q81</f>
        <v>106.07740594731733</v>
      </c>
      <c r="R102" s="12">
        <f>100*R81/'1995'!R81</f>
        <v>119.00489569713856</v>
      </c>
      <c r="S102" s="12">
        <f>100*S81/'1995'!S81</f>
        <v>63.17997386718492</v>
      </c>
      <c r="T102" s="12">
        <f>100*T81/'1995'!T81</f>
        <v>114.49828181861885</v>
      </c>
    </row>
    <row r="103" spans="2:20" x14ac:dyDescent="0.25">
      <c r="B103" s="10" t="s">
        <v>57</v>
      </c>
      <c r="C103" s="12">
        <f>100*C82/'1995'!C82</f>
        <v>144.65076139305697</v>
      </c>
      <c r="D103" s="12">
        <f>100*D82/'1995'!D82</f>
        <v>161.28724418381364</v>
      </c>
      <c r="E103" s="12">
        <f>100*E82/'1995'!E82</f>
        <v>167.07046604301212</v>
      </c>
      <c r="F103" s="12">
        <f>100*F82/'1995'!F82</f>
        <v>251.44971541841733</v>
      </c>
      <c r="G103" s="12">
        <f>100*G82/'1995'!G82</f>
        <v>132.4019579261942</v>
      </c>
      <c r="H103" s="12">
        <f>100*H82/'1995'!H82</f>
        <v>186.61919074143933</v>
      </c>
      <c r="I103" s="12">
        <f>100*I82/'1995'!I82</f>
        <v>153.44786097085438</v>
      </c>
      <c r="J103" s="12">
        <f>100*J82/'1995'!J82</f>
        <v>153.60947200425645</v>
      </c>
      <c r="K103" s="12">
        <f>100*K82/'1995'!K82</f>
        <v>149.3107922842176</v>
      </c>
      <c r="L103" s="12">
        <f>100*L82/'1995'!L82</f>
        <v>173.14784472906319</v>
      </c>
      <c r="M103" s="12">
        <f>100*M82/'1995'!M82</f>
        <v>153.45235011514654</v>
      </c>
      <c r="N103" s="12">
        <f>100*N82/'1995'!N82</f>
        <v>144.99401894030316</v>
      </c>
      <c r="O103" s="12">
        <f>100*O82/'1995'!O82</f>
        <v>92.014364170955503</v>
      </c>
      <c r="P103" s="12">
        <f>100*P82/'1995'!P82</f>
        <v>135.571566984219</v>
      </c>
      <c r="Q103" s="12">
        <f>100*Q82/'1995'!Q82</f>
        <v>146.28842031601317</v>
      </c>
      <c r="R103" s="12">
        <f>100*R82/'1995'!R82</f>
        <v>132.48028429804398</v>
      </c>
      <c r="S103" s="12">
        <f>100*S82/'1995'!S82</f>
        <v>154.42714523796107</v>
      </c>
      <c r="T103" s="12">
        <f>100*T82/'1995'!T82</f>
        <v>138.52169290740645</v>
      </c>
    </row>
    <row r="104" spans="2:20" x14ac:dyDescent="0.25">
      <c r="B104" s="10" t="s">
        <v>58</v>
      </c>
      <c r="C104" s="12">
        <f>100*C83/'1995'!C83</f>
        <v>150.90290138863304</v>
      </c>
      <c r="D104" s="12">
        <f>100*D83/'1995'!D83</f>
        <v>157.26988269103344</v>
      </c>
      <c r="E104" s="12">
        <f>100*E83/'1995'!E83</f>
        <v>144.55842694395889</v>
      </c>
      <c r="F104" s="12">
        <f>100*F83/'1995'!F83</f>
        <v>248.06818548745295</v>
      </c>
      <c r="G104" s="12">
        <f>100*G83/'1995'!G83</f>
        <v>126.49576635832862</v>
      </c>
      <c r="H104" s="12">
        <f>100*H83/'1995'!H83</f>
        <v>152.25152465486195</v>
      </c>
      <c r="I104" s="12">
        <f>100*I83/'1995'!I83</f>
        <v>139.30340375228838</v>
      </c>
      <c r="J104" s="12">
        <f>100*J83/'1995'!J83</f>
        <v>152.51117823143588</v>
      </c>
      <c r="K104" s="12">
        <f>100*K83/'1995'!K83</f>
        <v>134.74723898813147</v>
      </c>
      <c r="L104" s="12">
        <f>100*L83/'1995'!L83</f>
        <v>160.72496396138826</v>
      </c>
      <c r="M104" s="12">
        <f>100*M83/'1995'!M83</f>
        <v>142.97582155320026</v>
      </c>
      <c r="N104" s="12">
        <f>100*N83/'1995'!N83</f>
        <v>129.32059102357897</v>
      </c>
      <c r="O104" s="12">
        <f>100*O83/'1995'!O83</f>
        <v>88.925555453598747</v>
      </c>
      <c r="P104" s="12">
        <f>100*P83/'1995'!P83</f>
        <v>148.47155602307629</v>
      </c>
      <c r="Q104" s="12">
        <f>100*Q83/'1995'!Q83</f>
        <v>135.91296303192419</v>
      </c>
      <c r="R104" s="12">
        <f>100*R83/'1995'!R83</f>
        <v>133.04959130423629</v>
      </c>
      <c r="S104" s="12">
        <f>100*S83/'1995'!S83</f>
        <v>141.82083093454477</v>
      </c>
      <c r="T104" s="12">
        <f>100*T83/'1995'!T83</f>
        <v>135.30600743267021</v>
      </c>
    </row>
    <row r="105" spans="2:20" x14ac:dyDescent="0.25">
      <c r="B105" s="10" t="s">
        <v>59</v>
      </c>
      <c r="C105" s="12">
        <f>100*C84/'1995'!C84</f>
        <v>128.77527658221803</v>
      </c>
      <c r="D105" s="12">
        <f>100*D84/'1995'!D84</f>
        <v>180.95247011283567</v>
      </c>
      <c r="E105" s="12">
        <f>100*E84/'1995'!E84</f>
        <v>179.06465963188373</v>
      </c>
      <c r="F105" s="12">
        <f>100*F84/'1995'!F84</f>
        <v>292.16444539258725</v>
      </c>
      <c r="G105" s="12">
        <f>100*G84/'1995'!G84</f>
        <v>146.81710800042316</v>
      </c>
      <c r="H105" s="12">
        <f>100*H84/'1995'!H84</f>
        <v>179.55923117290735</v>
      </c>
      <c r="I105" s="12">
        <f>100*I84/'1995'!I84</f>
        <v>162.6127743554288</v>
      </c>
      <c r="J105" s="12">
        <f>100*J84/'1995'!J84</f>
        <v>174.23624846473362</v>
      </c>
      <c r="K105" s="12">
        <f>100*K84/'1995'!K84</f>
        <v>287.02016117374745</v>
      </c>
      <c r="L105" s="12">
        <f>100*L84/'1995'!L84</f>
        <v>191.39921045145906</v>
      </c>
      <c r="M105" s="12">
        <f>100*M84/'1995'!M84</f>
        <v>153.10601366417714</v>
      </c>
      <c r="N105" s="12">
        <f>100*N84/'1995'!N84</f>
        <v>161.20931061517493</v>
      </c>
      <c r="O105" s="12">
        <f>100*O84/'1995'!O84</f>
        <v>115.85752148939429</v>
      </c>
      <c r="P105" s="12">
        <f>100*P84/'1995'!P84</f>
        <v>166.34519894563604</v>
      </c>
      <c r="Q105" s="12">
        <f>100*Q84/'1995'!Q84</f>
        <v>164.89345251821265</v>
      </c>
      <c r="R105" s="12">
        <f>100*R84/'1995'!R84</f>
        <v>138.72233838233993</v>
      </c>
      <c r="S105" s="12">
        <f>100*S84/'1995'!S84</f>
        <v>151.21366195564752</v>
      </c>
      <c r="T105" s="12">
        <f>100*T84/'1995'!T84</f>
        <v>165.01953501286727</v>
      </c>
    </row>
    <row r="106" spans="2:20" x14ac:dyDescent="0.25">
      <c r="B106" s="10" t="s">
        <v>60</v>
      </c>
      <c r="C106" s="12">
        <f>100*C85/'1995'!C85</f>
        <v>137.31400273608062</v>
      </c>
      <c r="D106" s="12">
        <f>100*D85/'1995'!D85</f>
        <v>140.78178238724342</v>
      </c>
      <c r="E106" s="12">
        <f>100*E85/'1995'!E85</f>
        <v>129.67544365158648</v>
      </c>
      <c r="F106" s="12">
        <f>100*F85/'1995'!F85</f>
        <v>231.83103428178069</v>
      </c>
      <c r="G106" s="12">
        <f>100*G85/'1995'!G85</f>
        <v>99.197025280319437</v>
      </c>
      <c r="H106" s="12">
        <f>100*H85/'1995'!H85</f>
        <v>122.44717358583731</v>
      </c>
      <c r="I106" s="12">
        <f>100*I85/'1995'!I85</f>
        <v>111.04882996695298</v>
      </c>
      <c r="J106" s="12">
        <f>100*J85/'1995'!J85</f>
        <v>139.67064822329817</v>
      </c>
      <c r="K106" s="12">
        <f>100*K85/'1995'!K85</f>
        <v>104.79461264883304</v>
      </c>
      <c r="L106" s="12">
        <f>100*L85/'1995'!L85</f>
        <v>128.62851662404094</v>
      </c>
      <c r="M106" s="12">
        <f>100*M85/'1995'!M85</f>
        <v>99.081817299037809</v>
      </c>
      <c r="N106" s="12">
        <f>100*N85/'1995'!N85</f>
        <v>111.13473869057096</v>
      </c>
      <c r="O106" s="12">
        <f>100*O85/'1995'!O85</f>
        <v>122.07322392868262</v>
      </c>
      <c r="P106" s="12">
        <f>100*P85/'1995'!P85</f>
        <v>117.90023961203154</v>
      </c>
      <c r="Q106" s="12">
        <f>100*Q85/'1995'!Q85</f>
        <v>111.00936425257133</v>
      </c>
      <c r="R106" s="12">
        <f>100*R85/'1995'!R85</f>
        <v>96.104643790993492</v>
      </c>
      <c r="S106" s="12">
        <f>100*S85/'1995'!S85</f>
        <v>172.24247645452346</v>
      </c>
      <c r="T106" s="12">
        <f>100*T85/'1995'!T85</f>
        <v>126.07562857362629</v>
      </c>
    </row>
    <row r="107" spans="2:20" x14ac:dyDescent="0.25">
      <c r="B107" s="11" t="s">
        <v>61</v>
      </c>
      <c r="C107" s="12">
        <f>100*C86/'1995'!C86</f>
        <v>126.4311207236444</v>
      </c>
      <c r="D107" s="12">
        <f>100*D86/'1995'!D86</f>
        <v>164.65155923741435</v>
      </c>
      <c r="E107" s="12">
        <f>100*E86/'1995'!E86</f>
        <v>118.98837554546014</v>
      </c>
      <c r="F107" s="12">
        <f>100*F86/'1995'!F86</f>
        <v>370.83456092741574</v>
      </c>
      <c r="G107" s="12">
        <f>100*G86/'1995'!G86</f>
        <v>92.928694546347728</v>
      </c>
      <c r="H107" s="12">
        <f>100*H86/'1995'!H86</f>
        <v>110.5038667027125</v>
      </c>
      <c r="I107" s="12">
        <f>100*I86/'1995'!I86</f>
        <v>124.14365952265454</v>
      </c>
      <c r="J107" s="12">
        <f>100*J86/'1995'!J86</f>
        <v>139.02972482442618</v>
      </c>
      <c r="K107" s="12">
        <f>100*K86/'1995'!K86</f>
        <v>124.62590587124203</v>
      </c>
      <c r="L107" s="12">
        <f>100*L86/'1995'!L86</f>
        <v>159.10734724542868</v>
      </c>
      <c r="M107" s="12">
        <f>100*M86/'1995'!M86</f>
        <v>130.60708160461365</v>
      </c>
      <c r="N107" s="12">
        <f>100*N86/'1995'!N86</f>
        <v>107.97745455583735</v>
      </c>
      <c r="O107" s="12">
        <f>100*O86/'1995'!O86</f>
        <v>90.791594113002731</v>
      </c>
      <c r="P107" s="12">
        <f>100*P86/'1995'!P86</f>
        <v>143.11035370576928</v>
      </c>
      <c r="Q107" s="12">
        <f>100*Q86/'1995'!Q86</f>
        <v>125.17029452588108</v>
      </c>
      <c r="R107" s="12">
        <f>100*R86/'1995'!R86</f>
        <v>115.77094915017345</v>
      </c>
      <c r="S107" s="12">
        <f>100*S86/'1995'!S86</f>
        <v>126.34710177715374</v>
      </c>
      <c r="T107" s="12">
        <f>100*T86/'1995'!T86</f>
        <v>125.22430130943408</v>
      </c>
    </row>
    <row r="108" spans="2:20" x14ac:dyDescent="0.25">
      <c r="B108" s="15" t="s">
        <v>63</v>
      </c>
      <c r="C108">
        <v>126.4311207236444</v>
      </c>
      <c r="D108">
        <v>164.65155923741429</v>
      </c>
      <c r="E108">
        <v>118.98837554546013</v>
      </c>
      <c r="F108">
        <v>370.83456092741568</v>
      </c>
      <c r="G108">
        <v>92.928694546347728</v>
      </c>
      <c r="H108">
        <v>110.5038667027125</v>
      </c>
      <c r="I108">
        <v>124.14365952265456</v>
      </c>
      <c r="J108">
        <v>139.02972482442618</v>
      </c>
      <c r="K108">
        <v>124.62590587124204</v>
      </c>
      <c r="L108">
        <v>159.10734724542871</v>
      </c>
      <c r="M108">
        <v>130.60708160461368</v>
      </c>
      <c r="N108">
        <v>107.97745455583733</v>
      </c>
      <c r="O108">
        <v>90.791594113002731</v>
      </c>
      <c r="P108">
        <v>143.11035370576928</v>
      </c>
      <c r="Q108">
        <v>125.17029452588105</v>
      </c>
      <c r="R108">
        <v>115.77094915017345</v>
      </c>
      <c r="S108">
        <v>126.34710177715374</v>
      </c>
      <c r="T108">
        <v>125.22430130943407</v>
      </c>
    </row>
    <row r="110" spans="2:20" x14ac:dyDescent="0.25">
      <c r="E110" s="16" t="s">
        <v>46</v>
      </c>
      <c r="F110" s="16" t="s">
        <v>47</v>
      </c>
      <c r="G110" s="16" t="s">
        <v>48</v>
      </c>
      <c r="H110" s="16" t="s">
        <v>49</v>
      </c>
      <c r="I110" s="16" t="s">
        <v>50</v>
      </c>
      <c r="J110" s="16" t="s">
        <v>65</v>
      </c>
      <c r="K110" s="16" t="s">
        <v>64</v>
      </c>
    </row>
    <row r="111" spans="2:20" x14ac:dyDescent="0.25">
      <c r="D111" s="10" t="s">
        <v>44</v>
      </c>
      <c r="E111" s="16">
        <v>112.94982241149076</v>
      </c>
      <c r="F111" s="16" t="e">
        <v>#DIV/0!</v>
      </c>
      <c r="G111" s="16">
        <v>128.57142857142856</v>
      </c>
      <c r="H111" s="16" t="e">
        <v>#DIV/0!</v>
      </c>
      <c r="I111" s="16">
        <v>125.48556799746395</v>
      </c>
      <c r="K111" s="17">
        <f t="shared" ref="K111:K128" si="25">T90</f>
        <v>112.54110791709624</v>
      </c>
    </row>
    <row r="112" spans="2:20" x14ac:dyDescent="0.25">
      <c r="D112" s="10" t="s">
        <v>45</v>
      </c>
      <c r="E112" s="16">
        <v>147.58708530762817</v>
      </c>
      <c r="F112" s="16">
        <v>413.84128953061793</v>
      </c>
      <c r="G112" s="16">
        <v>110.03154403829193</v>
      </c>
      <c r="H112" s="16">
        <v>136.65404663404152</v>
      </c>
      <c r="I112" s="16">
        <v>154.50530718677496</v>
      </c>
      <c r="K112" s="17">
        <f t="shared" si="25"/>
        <v>183.26056466077833</v>
      </c>
    </row>
    <row r="113" spans="4:11" x14ac:dyDescent="0.25">
      <c r="D113" s="10" t="s">
        <v>46</v>
      </c>
      <c r="E113" s="16">
        <v>111.75139345325179</v>
      </c>
      <c r="F113" s="16">
        <v>242.01908966444495</v>
      </c>
      <c r="G113" s="16">
        <v>112.57339386560618</v>
      </c>
      <c r="H113" s="16">
        <v>129.73657221784981</v>
      </c>
      <c r="I113" s="16">
        <v>132.82425575515833</v>
      </c>
      <c r="J113">
        <f>(A50/'1995'!A50)/('2010'!A8/'1995'!A8)*100</f>
        <v>114.48105559179493</v>
      </c>
      <c r="K113" s="17">
        <f t="shared" si="25"/>
        <v>122.99096134997231</v>
      </c>
    </row>
    <row r="114" spans="4:11" x14ac:dyDescent="0.25">
      <c r="D114" s="10" t="s">
        <v>47</v>
      </c>
      <c r="E114" s="16">
        <v>245.5241039005318</v>
      </c>
      <c r="F114" s="16">
        <v>542.11112130110496</v>
      </c>
      <c r="G114" s="16">
        <v>225.11909199869891</v>
      </c>
      <c r="H114" s="16">
        <v>274.93571075924757</v>
      </c>
      <c r="I114" s="16">
        <v>288.38246395216026</v>
      </c>
      <c r="J114">
        <f>(A51/'1995'!A51)/('2010'!A9/'1995'!A9)*100</f>
        <v>338.05483746199951</v>
      </c>
      <c r="K114" s="17">
        <f t="shared" si="25"/>
        <v>247.67301138812189</v>
      </c>
    </row>
    <row r="115" spans="4:11" x14ac:dyDescent="0.25">
      <c r="D115" s="10" t="s">
        <v>48</v>
      </c>
      <c r="E115" s="16">
        <v>116.3997327584278</v>
      </c>
      <c r="F115" s="16">
        <v>181.32022109477845</v>
      </c>
      <c r="G115" s="16">
        <v>74.01161136139477</v>
      </c>
      <c r="H115" s="16">
        <v>111.06178881298993</v>
      </c>
      <c r="I115" s="16">
        <v>95.138258267980916</v>
      </c>
      <c r="J115">
        <f>(A52/'1995'!A52)/('2010'!A10/'1995'!A10)*100</f>
        <v>89.741506538938083</v>
      </c>
      <c r="K115" s="17">
        <f t="shared" si="25"/>
        <v>90.537217298332521</v>
      </c>
    </row>
    <row r="116" spans="4:11" x14ac:dyDescent="0.25">
      <c r="D116" s="10" t="s">
        <v>49</v>
      </c>
      <c r="E116" s="16">
        <v>103.89988174733229</v>
      </c>
      <c r="F116" s="16">
        <v>141.29003127615525</v>
      </c>
      <c r="G116" s="16">
        <v>67.614405581082721</v>
      </c>
      <c r="H116" s="16">
        <v>89.868910090995954</v>
      </c>
      <c r="I116" s="16">
        <v>70.952626215373741</v>
      </c>
      <c r="J116">
        <f>(A53/'1995'!A53)/('2010'!A11/'1995'!A11)*100</f>
        <v>87.505447747496561</v>
      </c>
      <c r="K116" s="17">
        <f t="shared" si="25"/>
        <v>85.426663293754899</v>
      </c>
    </row>
    <row r="117" spans="4:11" x14ac:dyDescent="0.25">
      <c r="D117" s="10" t="s">
        <v>50</v>
      </c>
      <c r="E117" s="16">
        <v>111.47252861385185</v>
      </c>
      <c r="F117" s="16">
        <v>267.80727851924524</v>
      </c>
      <c r="G117" s="16">
        <v>104.75828648412681</v>
      </c>
      <c r="H117" s="16">
        <v>114.81114176091782</v>
      </c>
      <c r="I117" s="16">
        <v>115.36983181114206</v>
      </c>
      <c r="J117">
        <f>(A54/'1995'!A54)/('2010'!A12/'1995'!A12)*100</f>
        <v>115.40513094427321</v>
      </c>
      <c r="K117" s="17">
        <f t="shared" si="25"/>
        <v>114.41201030938623</v>
      </c>
    </row>
    <row r="118" spans="4:11" x14ac:dyDescent="0.25">
      <c r="D118" s="10" t="s">
        <v>51</v>
      </c>
      <c r="E118" s="16">
        <v>153.22337925770594</v>
      </c>
      <c r="F118" s="16">
        <v>166.1013375908567</v>
      </c>
      <c r="G118" s="16">
        <v>121.61862796977562</v>
      </c>
      <c r="H118" s="16">
        <v>154.55721574699137</v>
      </c>
      <c r="I118" s="16">
        <v>136.78126178941193</v>
      </c>
      <c r="K118" s="17">
        <f t="shared" si="25"/>
        <v>152.51779471956681</v>
      </c>
    </row>
    <row r="119" spans="4:11" x14ac:dyDescent="0.25">
      <c r="D119" s="10" t="s">
        <v>52</v>
      </c>
      <c r="E119" s="16">
        <v>137.82727853238143</v>
      </c>
      <c r="F119" s="16">
        <v>209.77139425713082</v>
      </c>
      <c r="G119" s="16">
        <v>113.96277432038707</v>
      </c>
      <c r="H119" s="16">
        <v>148.54655413486967</v>
      </c>
      <c r="I119" s="16">
        <v>128.59810899924932</v>
      </c>
      <c r="K119" s="17">
        <f t="shared" si="25"/>
        <v>127.04801513380939</v>
      </c>
    </row>
    <row r="120" spans="4:11" x14ac:dyDescent="0.25">
      <c r="D120" s="10" t="s">
        <v>53</v>
      </c>
      <c r="E120" s="16">
        <v>143.26289553201744</v>
      </c>
      <c r="F120" s="16">
        <v>240.06141090292832</v>
      </c>
      <c r="G120" s="16">
        <v>107.81392495179578</v>
      </c>
      <c r="H120" s="16">
        <v>142.26807857702622</v>
      </c>
      <c r="I120" s="16">
        <v>126.50584505384191</v>
      </c>
      <c r="K120" s="17">
        <f t="shared" si="25"/>
        <v>136.95538677774053</v>
      </c>
    </row>
    <row r="121" spans="4:11" x14ac:dyDescent="0.25">
      <c r="D121" s="10" t="s">
        <v>54</v>
      </c>
      <c r="E121" s="16">
        <v>171.19573532139222</v>
      </c>
      <c r="F121" s="16">
        <v>339.87870268031401</v>
      </c>
      <c r="G121" s="16">
        <v>133.54231425437189</v>
      </c>
      <c r="H121" s="16">
        <v>177.04789352563085</v>
      </c>
      <c r="I121" s="16">
        <v>157.23442095330304</v>
      </c>
      <c r="K121" s="17">
        <f t="shared" si="25"/>
        <v>146.58946054362372</v>
      </c>
    </row>
    <row r="122" spans="4:11" x14ac:dyDescent="0.25">
      <c r="D122" s="10" t="s">
        <v>55</v>
      </c>
      <c r="E122" s="16">
        <v>121.05272196321896</v>
      </c>
      <c r="F122" s="16">
        <v>197.17469338710515</v>
      </c>
      <c r="G122" s="16">
        <v>91.782189415749315</v>
      </c>
      <c r="H122" s="16">
        <v>125.89534726615813</v>
      </c>
      <c r="I122" s="16">
        <v>105.88358706057511</v>
      </c>
      <c r="K122" s="17">
        <f t="shared" si="25"/>
        <v>92.014111692086544</v>
      </c>
    </row>
    <row r="123" spans="4:11" x14ac:dyDescent="0.25">
      <c r="D123" s="10" t="s">
        <v>56</v>
      </c>
      <c r="E123" s="16">
        <v>146.04996294745223</v>
      </c>
      <c r="F123" s="16">
        <v>258.41408025894782</v>
      </c>
      <c r="G123" s="16">
        <v>96.417357826725677</v>
      </c>
      <c r="H123" s="16">
        <v>133.20456860539798</v>
      </c>
      <c r="I123" s="16">
        <v>118.36045718678233</v>
      </c>
      <c r="K123" s="17">
        <f t="shared" si="25"/>
        <v>114.49828181861885</v>
      </c>
    </row>
    <row r="124" spans="4:11" x14ac:dyDescent="0.25">
      <c r="D124" s="10" t="s">
        <v>57</v>
      </c>
      <c r="E124" s="16">
        <v>167.07046604301212</v>
      </c>
      <c r="F124" s="16">
        <v>251.44971541841733</v>
      </c>
      <c r="G124" s="16">
        <v>132.4019579261942</v>
      </c>
      <c r="H124" s="16">
        <v>186.61919074143933</v>
      </c>
      <c r="I124" s="16">
        <v>153.44786097085438</v>
      </c>
      <c r="K124" s="17">
        <f t="shared" si="25"/>
        <v>138.52169290740645</v>
      </c>
    </row>
    <row r="125" spans="4:11" x14ac:dyDescent="0.25">
      <c r="D125" s="10" t="s">
        <v>58</v>
      </c>
      <c r="E125" s="16">
        <v>144.55842694395889</v>
      </c>
      <c r="F125" s="16">
        <v>248.06818548745295</v>
      </c>
      <c r="G125" s="16">
        <v>126.49576635832862</v>
      </c>
      <c r="H125" s="16">
        <v>152.25152465486195</v>
      </c>
      <c r="I125" s="16">
        <v>139.30340375228838</v>
      </c>
      <c r="K125" s="17">
        <f t="shared" si="25"/>
        <v>135.30600743267021</v>
      </c>
    </row>
    <row r="126" spans="4:11" x14ac:dyDescent="0.25">
      <c r="D126" s="10" t="s">
        <v>59</v>
      </c>
      <c r="E126" s="16">
        <v>179.06465963188373</v>
      </c>
      <c r="F126" s="16">
        <v>292.16444539258725</v>
      </c>
      <c r="G126" s="16">
        <v>146.81710800042316</v>
      </c>
      <c r="H126" s="16">
        <v>179.55923117290735</v>
      </c>
      <c r="I126" s="16">
        <v>162.6127743554288</v>
      </c>
      <c r="K126" s="17">
        <f t="shared" si="25"/>
        <v>165.01953501286727</v>
      </c>
    </row>
    <row r="127" spans="4:11" x14ac:dyDescent="0.25">
      <c r="D127" s="10" t="s">
        <v>60</v>
      </c>
      <c r="E127" s="16">
        <v>129.67544365158648</v>
      </c>
      <c r="F127" s="16">
        <v>231.83103428178069</v>
      </c>
      <c r="G127" s="16">
        <v>99.197025280319437</v>
      </c>
      <c r="H127" s="16">
        <v>122.44717358583731</v>
      </c>
      <c r="I127" s="16">
        <v>111.04882996695298</v>
      </c>
      <c r="K127" s="17">
        <f t="shared" si="25"/>
        <v>126.07562857362629</v>
      </c>
    </row>
    <row r="128" spans="4:11" x14ac:dyDescent="0.25">
      <c r="E128" s="16">
        <v>118.98837554546014</v>
      </c>
      <c r="F128" s="16">
        <v>370.83456092741574</v>
      </c>
      <c r="G128" s="16">
        <v>92.928694546347728</v>
      </c>
      <c r="H128" s="16">
        <v>110.5038667027125</v>
      </c>
      <c r="I128" s="16">
        <v>124.14365952265454</v>
      </c>
      <c r="K128" s="17">
        <f t="shared" si="25"/>
        <v>125.22430130943408</v>
      </c>
    </row>
  </sheetData>
  <sheetProtection selectLockedCells="1" selectUnlockedCells="1"/>
  <phoneticPr fontId="9" type="noConversion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36"/>
  <sheetViews>
    <sheetView topLeftCell="A88" workbookViewId="0">
      <selection activeCell="E105" sqref="E105"/>
    </sheetView>
  </sheetViews>
  <sheetFormatPr baseColWidth="10" defaultColWidth="11.5546875" defaultRowHeight="13.2" x14ac:dyDescent="0.25"/>
  <cols>
    <col min="4" max="4" width="36.5546875" customWidth="1"/>
    <col min="5" max="12" width="30.6640625" customWidth="1"/>
  </cols>
  <sheetData>
    <row r="2" spans="1:21" x14ac:dyDescent="0.25">
      <c r="B2" t="s">
        <v>0</v>
      </c>
    </row>
    <row r="3" spans="1:21" x14ac:dyDescent="0.25">
      <c r="B3" t="s">
        <v>1</v>
      </c>
    </row>
    <row r="4" spans="1:21" x14ac:dyDescent="0.25">
      <c r="D4">
        <f t="shared" ref="D4:I4" si="0">SUM(D8:D12)</f>
        <v>17789.058119970952</v>
      </c>
      <c r="E4">
        <f t="shared" si="0"/>
        <v>46489.089055052682</v>
      </c>
      <c r="F4">
        <f t="shared" si="0"/>
        <v>10028.363507209846</v>
      </c>
      <c r="G4">
        <f t="shared" si="0"/>
        <v>38115.222358360741</v>
      </c>
      <c r="H4">
        <f t="shared" si="0"/>
        <v>65738.768203932064</v>
      </c>
      <c r="I4">
        <f t="shared" si="0"/>
        <v>158418.29513972744</v>
      </c>
    </row>
    <row r="5" spans="1:21" x14ac:dyDescent="0.25">
      <c r="B5" t="s">
        <v>2</v>
      </c>
      <c r="C5" t="s">
        <v>3</v>
      </c>
      <c r="D5" t="s">
        <v>9</v>
      </c>
      <c r="E5" t="s">
        <v>4</v>
      </c>
      <c r="F5" t="s">
        <v>5</v>
      </c>
      <c r="G5" t="s">
        <v>6</v>
      </c>
      <c r="H5" t="s">
        <v>7</v>
      </c>
      <c r="I5" t="s">
        <v>8</v>
      </c>
      <c r="J5" t="s">
        <v>10</v>
      </c>
      <c r="K5" t="s">
        <v>11</v>
      </c>
      <c r="L5" t="s">
        <v>12</v>
      </c>
      <c r="M5" t="s">
        <v>13</v>
      </c>
      <c r="N5" t="s">
        <v>14</v>
      </c>
      <c r="O5" t="s">
        <v>15</v>
      </c>
      <c r="P5" t="s">
        <v>16</v>
      </c>
      <c r="Q5" t="s">
        <v>17</v>
      </c>
      <c r="R5" t="s">
        <v>18</v>
      </c>
      <c r="S5" t="s">
        <v>19</v>
      </c>
      <c r="T5" t="s">
        <v>20</v>
      </c>
      <c r="U5" t="s">
        <v>82</v>
      </c>
    </row>
    <row r="6" spans="1:21" x14ac:dyDescent="0.25">
      <c r="A6" s="17">
        <f>SUM(D6:I6)</f>
        <v>44593.843490084459</v>
      </c>
      <c r="B6" t="s">
        <v>21</v>
      </c>
      <c r="C6">
        <f>'2010'!C6/SUM('2010'!C$6:C$22)*'2010'!C$23</f>
        <v>15187.804301393</v>
      </c>
      <c r="D6">
        <f>'2010'!D6/SUM('2010'!D$6:D$22)*'2010'!D$23</f>
        <v>35.009307491377335</v>
      </c>
      <c r="E6">
        <f>'2010'!E6/SUM('2010'!E$6:E$22)*'2010'!E$23</f>
        <v>41229.397156002473</v>
      </c>
      <c r="F6">
        <f>'2010'!F6/SUM('2010'!F$6:F$22)*'2010'!F$23</f>
        <v>0</v>
      </c>
      <c r="G6">
        <f>'2010'!G6/SUM('2010'!G$6:G$22)*'2010'!G$23</f>
        <v>1.1188886727195821</v>
      </c>
      <c r="H6">
        <f>'2010'!H6/SUM('2010'!H$6:H$22)*'2010'!H$23</f>
        <v>0</v>
      </c>
      <c r="I6">
        <f>'2010'!I6/SUM('2010'!I$6:I$22)*'2010'!I$23</f>
        <v>3328.318137917895</v>
      </c>
      <c r="J6">
        <f>'2010'!J6/SUM('2010'!J$6:J$22)*'2010'!J$23</f>
        <v>466.79094631552817</v>
      </c>
      <c r="K6">
        <f>'2010'!K6/SUM('2010'!K$6:K$22)*'2010'!K$23</f>
        <v>1.5721851877471476</v>
      </c>
      <c r="L6">
        <f>'2010'!L6/SUM('2010'!L$6:L$22)*'2010'!L$23</f>
        <v>0</v>
      </c>
      <c r="M6">
        <f>'2010'!M6/SUM('2010'!M$6:M$22)*'2010'!M$23</f>
        <v>2021.2197628246222</v>
      </c>
      <c r="N6">
        <f>'2010'!N6/SUM('2010'!N$6:N$22)*'2010'!N$23</f>
        <v>13.949219075997302</v>
      </c>
      <c r="O6">
        <f>'2010'!O6/SUM('2010'!O$6:O$22)*'2010'!O$23</f>
        <v>2.4548966397963166</v>
      </c>
      <c r="P6">
        <f>'2010'!P6/SUM('2010'!P$6:P$22)*'2010'!P$23</f>
        <v>0</v>
      </c>
      <c r="Q6">
        <f>'2010'!Q6/SUM('2010'!Q$6:Q$22)*'2010'!Q$23</f>
        <v>57.516168755442997</v>
      </c>
      <c r="R6">
        <f>'2010'!R6/SUM('2010'!R$6:R$22)*'2010'!R$23</f>
        <v>193.9158289313273</v>
      </c>
      <c r="S6">
        <f>'2010'!S6/SUM('2010'!S$6:S$22)*'2010'!S$23</f>
        <v>71.585135710153338</v>
      </c>
      <c r="T6">
        <f t="shared" ref="T6:T22" si="1">SUM(C6:S6)</f>
        <v>62610.651934918082</v>
      </c>
      <c r="U6">
        <f>SUM(K6:S6)</f>
        <v>2362.2131971250865</v>
      </c>
    </row>
    <row r="7" spans="1:21" x14ac:dyDescent="0.25">
      <c r="A7" s="17">
        <f>SUM(D7:I7)</f>
        <v>142388.71172531167</v>
      </c>
      <c r="B7" t="s">
        <v>27</v>
      </c>
      <c r="C7">
        <f>'2010'!C7/SUM('2010'!C$6:C$22)*'2010'!C$23</f>
        <v>1921.0317591882861</v>
      </c>
      <c r="D7">
        <f>'2010'!D7/SUM('2010'!D$6:D$22)*'2010'!D$23</f>
        <v>72490.376089588768</v>
      </c>
      <c r="E7">
        <f>'2010'!E7/SUM('2010'!E$6:E$22)*'2010'!E$23</f>
        <v>5473.2989570720774</v>
      </c>
      <c r="F7">
        <f>'2010'!F7/SUM('2010'!F$6:F$22)*'2010'!F$23</f>
        <v>37734.112655355973</v>
      </c>
      <c r="G7">
        <f>'2010'!G7/SUM('2010'!G$6:G$22)*'2010'!G$23</f>
        <v>1359.4197671219872</v>
      </c>
      <c r="H7">
        <f>'2010'!H7/SUM('2010'!H$6:H$22)*'2010'!H$23</f>
        <v>1469.0328662889103</v>
      </c>
      <c r="I7">
        <f>'2010'!I7/SUM('2010'!I$6:I$22)*'2010'!I$23</f>
        <v>23862.471389883947</v>
      </c>
      <c r="J7">
        <f>'2010'!J7/SUM('2010'!J$6:J$22)*'2010'!J$23</f>
        <v>3638.8328276765096</v>
      </c>
      <c r="K7">
        <f>'2010'!K7/SUM('2010'!K$6:K$22)*'2010'!K$23</f>
        <v>5335.8563323563121</v>
      </c>
      <c r="L7">
        <f>'2010'!L7/SUM('2010'!L$6:L$22)*'2010'!L$23</f>
        <v>2036.0593899305093</v>
      </c>
      <c r="M7">
        <f>'2010'!M7/SUM('2010'!M$6:M$22)*'2010'!M$23</f>
        <v>2074.1451794204054</v>
      </c>
      <c r="N7">
        <f>'2010'!N7/SUM('2010'!N$6:N$22)*'2010'!N$23</f>
        <v>4122.3634222975552</v>
      </c>
      <c r="O7">
        <f>'2010'!O7/SUM('2010'!O$6:O$22)*'2010'!O$23</f>
        <v>800.45597264773232</v>
      </c>
      <c r="P7">
        <f>'2010'!P7/SUM('2010'!P$6:P$22)*'2010'!P$23</f>
        <v>1652.2691229550505</v>
      </c>
      <c r="Q7">
        <f>'2010'!Q7/SUM('2010'!Q$6:Q$22)*'2010'!Q$23</f>
        <v>4854.0487738365746</v>
      </c>
      <c r="R7">
        <f>'2010'!R7/SUM('2010'!R$6:R$22)*'2010'!R$23</f>
        <v>10812.308869046312</v>
      </c>
      <c r="S7">
        <f>'2010'!S7/SUM('2010'!S$6:S$22)*'2010'!S$23</f>
        <v>2001.1172550160509</v>
      </c>
      <c r="T7">
        <f t="shared" si="1"/>
        <v>181637.20062968298</v>
      </c>
      <c r="U7">
        <f t="shared" ref="U7:U22" si="2">SUM(K7:S7)</f>
        <v>33688.624317506503</v>
      </c>
    </row>
    <row r="8" spans="1:21" x14ac:dyDescent="0.25">
      <c r="A8" s="17">
        <f t="shared" ref="A8:A23" si="3">SUM(D8:I8)</f>
        <v>39090.360725749495</v>
      </c>
      <c r="B8" t="s">
        <v>22</v>
      </c>
      <c r="C8">
        <f>'2010'!C8/SUM('2010'!C$6:C$22)*'2010'!C$23</f>
        <v>8952.7496596425663</v>
      </c>
      <c r="D8">
        <f>'2010'!D8/SUM('2010'!D$6:D$22)*'2010'!D$23</f>
        <v>337.60332196983444</v>
      </c>
      <c r="E8">
        <f>'2010'!E8/SUM('2010'!E$6:E$22)*'2010'!E$23</f>
        <v>33663.400015647654</v>
      </c>
      <c r="F8">
        <f>'2010'!F8/SUM('2010'!F$6:F$22)*'2010'!F$23</f>
        <v>135.51356149830306</v>
      </c>
      <c r="G8">
        <f>'2010'!G8/SUM('2010'!G$6:G$22)*'2010'!G$23</f>
        <v>199.67167769327045</v>
      </c>
      <c r="H8">
        <f>'2010'!H8/SUM('2010'!H$6:H$22)*'2010'!H$23</f>
        <v>140.31937742307426</v>
      </c>
      <c r="I8">
        <f>'2010'!I8/SUM('2010'!I$6:I$22)*'2010'!I$23</f>
        <v>4613.8527715173568</v>
      </c>
      <c r="J8">
        <f>'2010'!J8/SUM('2010'!J$6:J$22)*'2010'!J$23</f>
        <v>649.50828868477743</v>
      </c>
      <c r="K8">
        <f>'2010'!K8/SUM('2010'!K$6:K$22)*'2010'!K$23</f>
        <v>2865.4827482410597</v>
      </c>
      <c r="L8">
        <f>'2010'!L8/SUM('2010'!L$6:L$22)*'2010'!L$23</f>
        <v>755.51876715952244</v>
      </c>
      <c r="M8">
        <f>'2010'!M8/SUM('2010'!M$6:M$22)*'2010'!M$23</f>
        <v>27632.598623307065</v>
      </c>
      <c r="N8">
        <f>'2010'!N8/SUM('2010'!N$6:N$22)*'2010'!N$23</f>
        <v>1161.836244069475</v>
      </c>
      <c r="O8">
        <f>'2010'!O8/SUM('2010'!O$6:O$22)*'2010'!O$23</f>
        <v>101.93808607934706</v>
      </c>
      <c r="P8">
        <f>'2010'!P8/SUM('2010'!P$6:P$22)*'2010'!P$23</f>
        <v>166.19008563279795</v>
      </c>
      <c r="Q8">
        <f>'2010'!Q8/SUM('2010'!Q$6:Q$22)*'2010'!Q$23</f>
        <v>3552.8978925840092</v>
      </c>
      <c r="R8">
        <f>'2010'!R8/SUM('2010'!R$6:R$22)*'2010'!R$23</f>
        <v>8233.4917138390301</v>
      </c>
      <c r="S8">
        <f>'2010'!S8/SUM('2010'!S$6:S$22)*'2010'!S$23</f>
        <v>1972.1067513538812</v>
      </c>
      <c r="T8">
        <f t="shared" si="1"/>
        <v>95134.679586343016</v>
      </c>
      <c r="U8">
        <f t="shared" si="2"/>
        <v>46442.060912266192</v>
      </c>
    </row>
    <row r="9" spans="1:21" x14ac:dyDescent="0.25">
      <c r="A9" s="17">
        <f t="shared" si="3"/>
        <v>19066.897177430572</v>
      </c>
      <c r="B9" t="s">
        <v>23</v>
      </c>
      <c r="C9">
        <f>'2010'!C9/SUM('2010'!C$6:C$22)*'2010'!C$23</f>
        <v>3774.9669544958001</v>
      </c>
      <c r="D9">
        <f>'2010'!D9/SUM('2010'!D$6:D$22)*'2010'!D$23</f>
        <v>2252.7154397108034</v>
      </c>
      <c r="E9">
        <f>'2010'!E9/SUM('2010'!E$6:E$22)*'2010'!E$23</f>
        <v>1228.6649222237388</v>
      </c>
      <c r="F9">
        <f>'2010'!F9/SUM('2010'!F$6:F$22)*'2010'!F$23</f>
        <v>4385.8479737691032</v>
      </c>
      <c r="G9">
        <f>'2010'!G9/SUM('2010'!G$6:G$22)*'2010'!G$23</f>
        <v>354.01837406396277</v>
      </c>
      <c r="H9">
        <f>'2010'!H9/SUM('2010'!H$6:H$22)*'2010'!H$23</f>
        <v>328.8254091885841</v>
      </c>
      <c r="I9">
        <f>'2010'!I9/SUM('2010'!I$6:I$22)*'2010'!I$23</f>
        <v>10516.82505847438</v>
      </c>
      <c r="J9">
        <f>'2010'!J9/SUM('2010'!J$6:J$22)*'2010'!J$23</f>
        <v>3747.4709760025848</v>
      </c>
      <c r="K9">
        <f>'2010'!K9/SUM('2010'!K$6:K$22)*'2010'!K$23</f>
        <v>6380.9088558804679</v>
      </c>
      <c r="L9">
        <f>'2010'!L9/SUM('2010'!L$6:L$22)*'2010'!L$23</f>
        <v>17302.008632582711</v>
      </c>
      <c r="M9">
        <f>'2010'!M9/SUM('2010'!M$6:M$22)*'2010'!M$23</f>
        <v>289.44741605892278</v>
      </c>
      <c r="N9">
        <f>'2010'!N9/SUM('2010'!N$6:N$22)*'2010'!N$23</f>
        <v>1535.8908397211105</v>
      </c>
      <c r="O9">
        <f>'2010'!O9/SUM('2010'!O$6:O$22)*'2010'!O$23</f>
        <v>542.55211590425256</v>
      </c>
      <c r="P9">
        <f>'2010'!P9/SUM('2010'!P$6:P$22)*'2010'!P$23</f>
        <v>192.77527670489658</v>
      </c>
      <c r="Q9">
        <f>'2010'!Q9/SUM('2010'!Q$6:Q$22)*'2010'!Q$23</f>
        <v>3774.8359347941414</v>
      </c>
      <c r="R9">
        <f>'2010'!R9/SUM('2010'!R$6:R$22)*'2010'!R$23</f>
        <v>2648.5203086563615</v>
      </c>
      <c r="S9">
        <f>'2010'!S9/SUM('2010'!S$6:S$22)*'2010'!S$23</f>
        <v>1009.9200670694535</v>
      </c>
      <c r="T9">
        <f t="shared" si="1"/>
        <v>60266.194555301285</v>
      </c>
      <c r="U9">
        <f t="shared" si="2"/>
        <v>33676.859447372313</v>
      </c>
    </row>
    <row r="10" spans="1:21" x14ac:dyDescent="0.25">
      <c r="A10" s="17">
        <f t="shared" si="3"/>
        <v>52275.780679467098</v>
      </c>
      <c r="B10" t="s">
        <v>24</v>
      </c>
      <c r="C10">
        <f>'2010'!C10/SUM('2010'!C$6:C$22)*'2010'!C$23</f>
        <v>407.38552740568275</v>
      </c>
      <c r="D10">
        <f>'2010'!D10/SUM('2010'!D$6:D$22)*'2010'!D$23</f>
        <v>4028.3703160136829</v>
      </c>
      <c r="E10">
        <f>'2010'!E10/SUM('2010'!E$6:E$22)*'2010'!E$23</f>
        <v>1453.6442546724013</v>
      </c>
      <c r="F10">
        <f>'2010'!F10/SUM('2010'!F$6:F$22)*'2010'!F$23</f>
        <v>1026.8754346547425</v>
      </c>
      <c r="G10">
        <f>'2010'!G10/SUM('2010'!G$6:G$22)*'2010'!G$23</f>
        <v>16692.220584586565</v>
      </c>
      <c r="H10">
        <f>'2010'!H10/SUM('2010'!H$6:H$22)*'2010'!H$23</f>
        <v>14401.688803129311</v>
      </c>
      <c r="I10">
        <f>'2010'!I10/SUM('2010'!I$6:I$22)*'2010'!I$23</f>
        <v>14672.981286410393</v>
      </c>
      <c r="J10">
        <f>'2010'!J10/SUM('2010'!J$6:J$22)*'2010'!J$23</f>
        <v>15074.355790817606</v>
      </c>
      <c r="K10">
        <f>'2010'!K10/SUM('2010'!K$6:K$22)*'2010'!K$23</f>
        <v>5020.1174854157562</v>
      </c>
      <c r="L10">
        <f>'2010'!L10/SUM('2010'!L$6:L$22)*'2010'!L$23</f>
        <v>1997.5864933205673</v>
      </c>
      <c r="M10">
        <f>'2010'!M10/SUM('2010'!M$6:M$22)*'2010'!M$23</f>
        <v>383.0578114564068</v>
      </c>
      <c r="N10">
        <f>'2010'!N10/SUM('2010'!N$6:N$22)*'2010'!N$23</f>
        <v>5579.1488193616515</v>
      </c>
      <c r="O10">
        <f>'2010'!O10/SUM('2010'!O$6:O$22)*'2010'!O$23</f>
        <v>348.75499092521005</v>
      </c>
      <c r="P10">
        <f>'2010'!P10/SUM('2010'!P$6:P$22)*'2010'!P$23</f>
        <v>603.42458058283262</v>
      </c>
      <c r="Q10">
        <f>'2010'!Q10/SUM('2010'!Q$6:Q$22)*'2010'!Q$23</f>
        <v>6421.1494614685826</v>
      </c>
      <c r="R10">
        <f>'2010'!R10/SUM('2010'!R$6:R$22)*'2010'!R$23</f>
        <v>3239.0866859110542</v>
      </c>
      <c r="S10">
        <f>'2010'!S10/SUM('2010'!S$6:S$22)*'2010'!S$23</f>
        <v>2074.9033249209651</v>
      </c>
      <c r="T10">
        <f t="shared" si="1"/>
        <v>93424.751651053433</v>
      </c>
      <c r="U10">
        <f t="shared" si="2"/>
        <v>25667.229653363025</v>
      </c>
    </row>
    <row r="11" spans="1:21" x14ac:dyDescent="0.25">
      <c r="A11" s="17">
        <f t="shared" si="3"/>
        <v>27973.191852090407</v>
      </c>
      <c r="B11" t="s">
        <v>25</v>
      </c>
      <c r="C11">
        <f>'2010'!C11/SUM('2010'!C$6:C$22)*'2010'!C$23</f>
        <v>233.5566675255362</v>
      </c>
      <c r="D11">
        <f>'2010'!D11/SUM('2010'!D$6:D$22)*'2010'!D$23</f>
        <v>362.46283023134947</v>
      </c>
      <c r="E11">
        <f>'2010'!E11/SUM('2010'!E$6:E$22)*'2010'!E$23</f>
        <v>196.23413659725787</v>
      </c>
      <c r="F11">
        <f>'2010'!F11/SUM('2010'!F$6:F$22)*'2010'!F$23</f>
        <v>49.344014313740551</v>
      </c>
      <c r="G11">
        <f>'2010'!G11/SUM('2010'!G$6:G$22)*'2010'!G$23</f>
        <v>767.42775847897849</v>
      </c>
      <c r="H11">
        <f>'2010'!H11/SUM('2010'!H$6:H$22)*'2010'!H$23</f>
        <v>26016.612767597853</v>
      </c>
      <c r="I11">
        <f>'2010'!I11/SUM('2010'!I$6:I$22)*'2010'!I$23</f>
        <v>581.11034487122674</v>
      </c>
      <c r="J11">
        <f>'2010'!J11/SUM('2010'!J$6:J$22)*'2010'!J$23</f>
        <v>153.13967874709616</v>
      </c>
      <c r="K11">
        <f>'2010'!K11/SUM('2010'!K$6:K$22)*'2010'!K$23</f>
        <v>4418.8517833272081</v>
      </c>
      <c r="L11">
        <f>'2010'!L11/SUM('2010'!L$6:L$22)*'2010'!L$23</f>
        <v>1597.5965448074201</v>
      </c>
      <c r="M11">
        <f>'2010'!M11/SUM('2010'!M$6:M$22)*'2010'!M$23</f>
        <v>13.787964595128569</v>
      </c>
      <c r="N11">
        <f>'2010'!N11/SUM('2010'!N$6:N$22)*'2010'!N$23</f>
        <v>221.24179869248081</v>
      </c>
      <c r="O11">
        <f>'2010'!O11/SUM('2010'!O$6:O$22)*'2010'!O$23</f>
        <v>38.929072324574918</v>
      </c>
      <c r="P11">
        <f>'2010'!P11/SUM('2010'!P$6:P$22)*'2010'!P$23</f>
        <v>13.629053375458199</v>
      </c>
      <c r="Q11">
        <f>'2010'!Q11/SUM('2010'!Q$6:Q$22)*'2010'!Q$23</f>
        <v>539.40650235487828</v>
      </c>
      <c r="R11">
        <f>'2010'!R11/SUM('2010'!R$6:R$22)*'2010'!R$23</f>
        <v>3282.6923083135048</v>
      </c>
      <c r="S11">
        <f>'2010'!S11/SUM('2010'!S$6:S$22)*'2010'!S$23</f>
        <v>275.42550267111869</v>
      </c>
      <c r="T11">
        <f t="shared" si="1"/>
        <v>38761.448728824798</v>
      </c>
      <c r="U11">
        <f t="shared" si="2"/>
        <v>10401.560530461773</v>
      </c>
    </row>
    <row r="12" spans="1:21" x14ac:dyDescent="0.25">
      <c r="A12" s="17">
        <f t="shared" si="3"/>
        <v>198172.5659495162</v>
      </c>
      <c r="B12" t="s">
        <v>26</v>
      </c>
      <c r="C12">
        <f>'2010'!C12/SUM('2010'!C$6:C$22)*'2010'!C$23</f>
        <v>14266.111496768357</v>
      </c>
      <c r="D12">
        <f>'2010'!D12/SUM('2010'!D$6:D$22)*'2010'!D$23</f>
        <v>10807.906212045282</v>
      </c>
      <c r="E12">
        <f>'2010'!E12/SUM('2010'!E$6:E$22)*'2010'!E$23</f>
        <v>9947.1457259116269</v>
      </c>
      <c r="F12">
        <f>'2010'!F12/SUM('2010'!F$6:F$22)*'2010'!F$23</f>
        <v>4430.7825229739565</v>
      </c>
      <c r="G12">
        <f>'2010'!G12/SUM('2010'!G$6:G$22)*'2010'!G$23</f>
        <v>20101.883963537966</v>
      </c>
      <c r="H12">
        <f>'2010'!H12/SUM('2010'!H$6:H$22)*'2010'!H$23</f>
        <v>24851.321846593244</v>
      </c>
      <c r="I12">
        <f>'2010'!I12/SUM('2010'!I$6:I$22)*'2010'!I$23</f>
        <v>128033.5256784541</v>
      </c>
      <c r="J12">
        <f>'2010'!J12/SUM('2010'!J$6:J$22)*'2010'!J$23</f>
        <v>58961.837110688619</v>
      </c>
      <c r="K12">
        <f>'2010'!K12/SUM('2010'!K$6:K$22)*'2010'!K$23</f>
        <v>16012.215455203426</v>
      </c>
      <c r="L12">
        <f>'2010'!L12/SUM('2010'!L$6:L$22)*'2010'!L$23</f>
        <v>3642.2577614396309</v>
      </c>
      <c r="M12">
        <f>'2010'!M12/SUM('2010'!M$6:M$22)*'2010'!M$23</f>
        <v>1798.6055364831436</v>
      </c>
      <c r="N12">
        <f>'2010'!N12/SUM('2010'!N$6:N$22)*'2010'!N$23</f>
        <v>12437.195569630831</v>
      </c>
      <c r="O12">
        <f>'2010'!O12/SUM('2010'!O$6:O$22)*'2010'!O$23</f>
        <v>2166.6259112036491</v>
      </c>
      <c r="P12">
        <f>'2010'!P12/SUM('2010'!P$6:P$22)*'2010'!P$23</f>
        <v>2554.1669594051396</v>
      </c>
      <c r="Q12">
        <f>'2010'!Q12/SUM('2010'!Q$6:Q$22)*'2010'!Q$23</f>
        <v>13747.793740290192</v>
      </c>
      <c r="R12">
        <f>'2010'!R12/SUM('2010'!R$6:R$22)*'2010'!R$23</f>
        <v>20740.035139505282</v>
      </c>
      <c r="S12">
        <f>'2010'!S12/SUM('2010'!S$6:S$22)*'2010'!S$23</f>
        <v>4413.7892864959431</v>
      </c>
      <c r="T12">
        <f t="shared" si="1"/>
        <v>348913.1999166304</v>
      </c>
      <c r="U12">
        <f t="shared" si="2"/>
        <v>77512.685359657247</v>
      </c>
    </row>
    <row r="13" spans="1:21" x14ac:dyDescent="0.25">
      <c r="A13" s="17">
        <f t="shared" si="3"/>
        <v>4602.4539431960766</v>
      </c>
      <c r="B13" t="s">
        <v>28</v>
      </c>
      <c r="C13">
        <f>'2010'!C13/SUM('2010'!C$6:C$22)*'2010'!C$23</f>
        <v>377.28231350227185</v>
      </c>
      <c r="D13">
        <f>'2010'!D13/SUM('2010'!D$6:D$22)*'2010'!D$23</f>
        <v>2054.1193680801962</v>
      </c>
      <c r="E13">
        <f>'2010'!E13/SUM('2010'!E$6:E$22)*'2010'!E$23</f>
        <v>154.61900067900356</v>
      </c>
      <c r="F13">
        <f>'2010'!F13/SUM('2010'!F$6:F$22)*'2010'!F$23</f>
        <v>457.01456175038277</v>
      </c>
      <c r="G13">
        <f>'2010'!G13/SUM('2010'!G$6:G$22)*'2010'!G$23</f>
        <v>624.33987937752693</v>
      </c>
      <c r="H13">
        <f>'2010'!H13/SUM('2010'!H$6:H$22)*'2010'!H$23</f>
        <v>360.70981226946515</v>
      </c>
      <c r="I13">
        <f>'2010'!I13/SUM('2010'!I$6:I$22)*'2010'!I$23</f>
        <v>951.65132103950202</v>
      </c>
      <c r="J13">
        <f>'2010'!J13/SUM('2010'!J$6:J$22)*'2010'!J$23</f>
        <v>41507.57468207756</v>
      </c>
      <c r="K13">
        <f>'2010'!K13/SUM('2010'!K$6:K$22)*'2010'!K$23</f>
        <v>513.49370737132631</v>
      </c>
      <c r="L13">
        <f>'2010'!L13/SUM('2010'!L$6:L$22)*'2010'!L$23</f>
        <v>520.28534335313475</v>
      </c>
      <c r="M13">
        <f>'2010'!M13/SUM('2010'!M$6:M$22)*'2010'!M$23</f>
        <v>84.465011205494349</v>
      </c>
      <c r="N13">
        <f>'2010'!N13/SUM('2010'!N$6:N$22)*'2010'!N$23</f>
        <v>1269.8479010778233</v>
      </c>
      <c r="O13">
        <f>'2010'!O13/SUM('2010'!O$6:O$22)*'2010'!O$23</f>
        <v>1400.2790308925992</v>
      </c>
      <c r="P13">
        <f>'2010'!P13/SUM('2010'!P$6:P$22)*'2010'!P$23</f>
        <v>4239.9713876075411</v>
      </c>
      <c r="Q13">
        <f>'2010'!Q13/SUM('2010'!Q$6:Q$22)*'2010'!Q$23</f>
        <v>2663.0465934969316</v>
      </c>
      <c r="R13">
        <f>'2010'!R13/SUM('2010'!R$6:R$22)*'2010'!R$23</f>
        <v>7072.1116777823663</v>
      </c>
      <c r="S13">
        <f>'2010'!S13/SUM('2010'!S$6:S$22)*'2010'!S$23</f>
        <v>1299.1387546262931</v>
      </c>
      <c r="T13">
        <f t="shared" si="1"/>
        <v>65549.950346189435</v>
      </c>
      <c r="U13">
        <f t="shared" si="2"/>
        <v>19062.63940741351</v>
      </c>
    </row>
    <row r="14" spans="1:21" x14ac:dyDescent="0.25">
      <c r="A14" s="17">
        <f t="shared" si="3"/>
        <v>5102.056102330278</v>
      </c>
      <c r="B14" t="s">
        <v>29</v>
      </c>
      <c r="C14">
        <f>'2010'!C14/SUM('2010'!C$6:C$22)*'2010'!C$23</f>
        <v>293.97249165298462</v>
      </c>
      <c r="D14">
        <f>'2010'!D14/SUM('2010'!D$6:D$22)*'2010'!D$23</f>
        <v>395.36217945917906</v>
      </c>
      <c r="E14">
        <f>'2010'!E14/SUM('2010'!E$6:E$22)*'2010'!E$23</f>
        <v>833.33111543792279</v>
      </c>
      <c r="F14">
        <f>'2010'!F14/SUM('2010'!F$6:F$22)*'2010'!F$23</f>
        <v>583.23925003744671</v>
      </c>
      <c r="G14">
        <f>'2010'!G14/SUM('2010'!G$6:G$22)*'2010'!G$23</f>
        <v>467.4457132609104</v>
      </c>
      <c r="H14">
        <f>'2010'!H14/SUM('2010'!H$6:H$22)*'2010'!H$23</f>
        <v>662.79152828418614</v>
      </c>
      <c r="I14">
        <f>'2010'!I14/SUM('2010'!I$6:I$22)*'2010'!I$23</f>
        <v>2159.8863158506329</v>
      </c>
      <c r="J14">
        <f>'2010'!J14/SUM('2010'!J$6:J$22)*'2010'!J$23</f>
        <v>613.36892491513288</v>
      </c>
      <c r="K14">
        <f>'2010'!K14/SUM('2010'!K$6:K$22)*'2010'!K$23</f>
        <v>14736.542391081714</v>
      </c>
      <c r="L14">
        <f>'2010'!L14/SUM('2010'!L$6:L$22)*'2010'!L$23</f>
        <v>2138.4601813759186</v>
      </c>
      <c r="M14">
        <f>'2010'!M14/SUM('2010'!M$6:M$22)*'2010'!M$23</f>
        <v>210.37378854739615</v>
      </c>
      <c r="N14">
        <f>'2010'!N14/SUM('2010'!N$6:N$22)*'2010'!N$23</f>
        <v>942.83949136562023</v>
      </c>
      <c r="O14">
        <f>'2010'!O14/SUM('2010'!O$6:O$22)*'2010'!O$23</f>
        <v>198.28778956403579</v>
      </c>
      <c r="P14">
        <f>'2010'!P14/SUM('2010'!P$6:P$22)*'2010'!P$23</f>
        <v>185.74481438889012</v>
      </c>
      <c r="Q14">
        <f>'2010'!Q14/SUM('2010'!Q$6:Q$22)*'2010'!Q$23</f>
        <v>1491.3620691648564</v>
      </c>
      <c r="R14">
        <f>'2010'!R14/SUM('2010'!R$6:R$22)*'2010'!R$23</f>
        <v>686.54663191815075</v>
      </c>
      <c r="S14">
        <f>'2010'!S14/SUM('2010'!S$6:S$22)*'2010'!S$23</f>
        <v>431.64203560788349</v>
      </c>
      <c r="T14">
        <f t="shared" si="1"/>
        <v>27031.19671191286</v>
      </c>
      <c r="U14">
        <f t="shared" si="2"/>
        <v>21021.799193014467</v>
      </c>
    </row>
    <row r="15" spans="1:21" x14ac:dyDescent="0.25">
      <c r="A15" s="17">
        <f t="shared" si="3"/>
        <v>13427.599692295555</v>
      </c>
      <c r="B15" t="s">
        <v>30</v>
      </c>
      <c r="C15">
        <f>'2010'!C15/SUM('2010'!C$6:C$22)*'2010'!C$23</f>
        <v>76.968104710310968</v>
      </c>
      <c r="D15">
        <f>'2010'!D15/SUM('2010'!D$6:D$22)*'2010'!D$23</f>
        <v>1302.0642442572841</v>
      </c>
      <c r="E15">
        <f>'2010'!E15/SUM('2010'!E$6:E$22)*'2010'!E$23</f>
        <v>2611.8789540632783</v>
      </c>
      <c r="F15">
        <f>'2010'!F15/SUM('2010'!F$6:F$22)*'2010'!F$23</f>
        <v>1330.6185890261324</v>
      </c>
      <c r="G15">
        <f>'2010'!G15/SUM('2010'!G$6:G$22)*'2010'!G$23</f>
        <v>1039.018003626787</v>
      </c>
      <c r="H15">
        <f>'2010'!H15/SUM('2010'!H$6:H$22)*'2010'!H$23</f>
        <v>1136.4569391720545</v>
      </c>
      <c r="I15">
        <f>'2010'!I15/SUM('2010'!I$6:I$22)*'2010'!I$23</f>
        <v>6007.5629621500193</v>
      </c>
      <c r="J15">
        <f>'2010'!J15/SUM('2010'!J$6:J$22)*'2010'!J$23</f>
        <v>2710.2022179311366</v>
      </c>
      <c r="K15">
        <f>'2010'!K15/SUM('2010'!K$6:K$22)*'2010'!K$23</f>
        <v>29831.082364723683</v>
      </c>
      <c r="L15">
        <f>'2010'!L15/SUM('2010'!L$6:L$22)*'2010'!L$23</f>
        <v>38294.86182888288</v>
      </c>
      <c r="M15">
        <f>'2010'!M15/SUM('2010'!M$6:M$22)*'2010'!M$23</f>
        <v>1420.3800022635523</v>
      </c>
      <c r="N15">
        <f>'2010'!N15/SUM('2010'!N$6:N$22)*'2010'!N$23</f>
        <v>4361.4458531129849</v>
      </c>
      <c r="O15">
        <f>'2010'!O15/SUM('2010'!O$6:O$22)*'2010'!O$23</f>
        <v>2212.9895282300463</v>
      </c>
      <c r="P15">
        <f>'2010'!P15/SUM('2010'!P$6:P$22)*'2010'!P$23</f>
        <v>881.92127995503643</v>
      </c>
      <c r="Q15">
        <f>'2010'!Q15/SUM('2010'!Q$6:Q$22)*'2010'!Q$23</f>
        <v>8171.1943480164955</v>
      </c>
      <c r="R15">
        <f>'2010'!R15/SUM('2010'!R$6:R$22)*'2010'!R$23</f>
        <v>8306.3972019463508</v>
      </c>
      <c r="S15">
        <f>'2010'!S15/SUM('2010'!S$6:S$22)*'2010'!S$23</f>
        <v>1658.4586901330172</v>
      </c>
      <c r="T15">
        <f t="shared" si="1"/>
        <v>111353.50111220103</v>
      </c>
      <c r="U15">
        <f t="shared" si="2"/>
        <v>95138.731097264026</v>
      </c>
    </row>
    <row r="16" spans="1:21" x14ac:dyDescent="0.25">
      <c r="A16" s="17">
        <f t="shared" si="3"/>
        <v>2875.0872859046813</v>
      </c>
      <c r="B16" t="s">
        <v>31</v>
      </c>
      <c r="C16">
        <f>'2010'!C16/SUM('2010'!C$6:C$22)*'2010'!C$23</f>
        <v>46.176874324841314</v>
      </c>
      <c r="D16">
        <f>'2010'!D16/SUM('2010'!D$6:D$22)*'2010'!D$23</f>
        <v>415.94177238041715</v>
      </c>
      <c r="E16">
        <f>'2010'!E16/SUM('2010'!E$6:E$22)*'2010'!E$23</f>
        <v>420.88398260510888</v>
      </c>
      <c r="F16">
        <f>'2010'!F16/SUM('2010'!F$6:F$22)*'2010'!F$23</f>
        <v>172.49907496264478</v>
      </c>
      <c r="G16">
        <f>'2010'!G16/SUM('2010'!G$6:G$22)*'2010'!G$23</f>
        <v>278.63324973948096</v>
      </c>
      <c r="H16">
        <f>'2010'!H16/SUM('2010'!H$6:H$22)*'2010'!H$23</f>
        <v>303.46190661232492</v>
      </c>
      <c r="I16">
        <f>'2010'!I16/SUM('2010'!I$6:I$22)*'2010'!I$23</f>
        <v>1283.6672996047048</v>
      </c>
      <c r="J16">
        <f>'2010'!J16/SUM('2010'!J$6:J$22)*'2010'!J$23</f>
        <v>397.75305848323177</v>
      </c>
      <c r="K16">
        <f>'2010'!K16/SUM('2010'!K$6:K$22)*'2010'!K$23</f>
        <v>6881.1441352990732</v>
      </c>
      <c r="L16">
        <f>'2010'!L16/SUM('2010'!L$6:L$22)*'2010'!L$23</f>
        <v>1587.62283189136</v>
      </c>
      <c r="M16">
        <f>'2010'!M16/SUM('2010'!M$6:M$22)*'2010'!M$23</f>
        <v>2640.679765217636</v>
      </c>
      <c r="N16">
        <f>'2010'!N16/SUM('2010'!N$6:N$22)*'2010'!N$23</f>
        <v>1821.0615701874933</v>
      </c>
      <c r="O16">
        <f>'2010'!O16/SUM('2010'!O$6:O$22)*'2010'!O$23</f>
        <v>916.87395720002428</v>
      </c>
      <c r="P16">
        <f>'2010'!P16/SUM('2010'!P$6:P$22)*'2010'!P$23</f>
        <v>556.17987381926946</v>
      </c>
      <c r="Q16">
        <f>'2010'!Q16/SUM('2010'!Q$6:Q$22)*'2010'!Q$23</f>
        <v>5166.5592882561377</v>
      </c>
      <c r="R16">
        <f>'2010'!R16/SUM('2010'!R$6:R$22)*'2010'!R$23</f>
        <v>3536.9736419708047</v>
      </c>
      <c r="S16">
        <f>'2010'!S16/SUM('2010'!S$6:S$22)*'2010'!S$23</f>
        <v>819.70358236384288</v>
      </c>
      <c r="T16">
        <f t="shared" si="1"/>
        <v>27245.815864918397</v>
      </c>
      <c r="U16">
        <f t="shared" si="2"/>
        <v>23926.798646205643</v>
      </c>
    </row>
    <row r="17" spans="1:21" x14ac:dyDescent="0.25">
      <c r="A17" s="17">
        <f t="shared" si="3"/>
        <v>6133.5497450698876</v>
      </c>
      <c r="B17" t="s">
        <v>32</v>
      </c>
      <c r="C17">
        <f>'2010'!C17/SUM('2010'!C$6:C$22)*'2010'!C$23</f>
        <v>238.81151804792694</v>
      </c>
      <c r="D17">
        <f>'2010'!D17/SUM('2010'!D$6:D$22)*'2010'!D$23</f>
        <v>1361.8830609991921</v>
      </c>
      <c r="E17">
        <f>'2010'!E17/SUM('2010'!E$6:E$22)*'2010'!E$23</f>
        <v>901.88426400191861</v>
      </c>
      <c r="F17">
        <f>'2010'!F17/SUM('2010'!F$6:F$22)*'2010'!F$23</f>
        <v>395.62200898718788</v>
      </c>
      <c r="G17">
        <f>'2010'!G17/SUM('2010'!G$6:G$22)*'2010'!G$23</f>
        <v>844.0116920956599</v>
      </c>
      <c r="H17">
        <f>'2010'!H17/SUM('2010'!H$6:H$22)*'2010'!H$23</f>
        <v>551.6661824147792</v>
      </c>
      <c r="I17">
        <f>'2010'!I17/SUM('2010'!I$6:I$22)*'2010'!I$23</f>
        <v>2078.4825365711495</v>
      </c>
      <c r="J17">
        <f>'2010'!J17/SUM('2010'!J$6:J$22)*'2010'!J$23</f>
        <v>1557.7236087944336</v>
      </c>
      <c r="K17">
        <f>'2010'!K17/SUM('2010'!K$6:K$22)*'2010'!K$23</f>
        <v>9191.4252060607378</v>
      </c>
      <c r="L17">
        <f>'2010'!L17/SUM('2010'!L$6:L$22)*'2010'!L$23</f>
        <v>1698.0446514951673</v>
      </c>
      <c r="M17">
        <f>'2010'!M17/SUM('2010'!M$6:M$22)*'2010'!M$23</f>
        <v>765.43670792912883</v>
      </c>
      <c r="N17">
        <f>'2010'!N17/SUM('2010'!N$6:N$22)*'2010'!N$23</f>
        <v>24947.000915524917</v>
      </c>
      <c r="O17">
        <f>'2010'!O17/SUM('2010'!O$6:O$22)*'2010'!O$23</f>
        <v>13279.593725649409</v>
      </c>
      <c r="P17">
        <f>'2010'!P17/SUM('2010'!P$6:P$22)*'2010'!P$23</f>
        <v>1206.3972028739224</v>
      </c>
      <c r="Q17">
        <f>'2010'!Q17/SUM('2010'!Q$6:Q$22)*'2010'!Q$23</f>
        <v>14926.385402719245</v>
      </c>
      <c r="R17">
        <f>'2010'!R17/SUM('2010'!R$6:R$22)*'2010'!R$23</f>
        <v>6458.6201757779991</v>
      </c>
      <c r="S17">
        <f>'2010'!S17/SUM('2010'!S$6:S$22)*'2010'!S$23</f>
        <v>2512.4211577003834</v>
      </c>
      <c r="T17">
        <f t="shared" si="1"/>
        <v>82915.410017643153</v>
      </c>
      <c r="U17">
        <f t="shared" si="2"/>
        <v>74985.325145730909</v>
      </c>
    </row>
    <row r="18" spans="1:21" x14ac:dyDescent="0.25">
      <c r="A18" s="17">
        <f t="shared" si="3"/>
        <v>11382.319956357245</v>
      </c>
      <c r="B18" t="s">
        <v>33</v>
      </c>
      <c r="C18">
        <f>'2010'!C18/SUM('2010'!C$6:C$22)*'2010'!C$23</f>
        <v>2346.4353414212173</v>
      </c>
      <c r="D18">
        <f>'2010'!D18/SUM('2010'!D$6:D$22)*'2010'!D$23</f>
        <v>2059.0892697720601</v>
      </c>
      <c r="E18">
        <f>'2010'!E18/SUM('2010'!E$6:E$22)*'2010'!E$23</f>
        <v>2838.3259988391924</v>
      </c>
      <c r="F18">
        <f>'2010'!F18/SUM('2010'!F$6:F$22)*'2010'!F$23</f>
        <v>573.00049205218431</v>
      </c>
      <c r="G18">
        <f>'2010'!G18/SUM('2010'!G$6:G$22)*'2010'!G$23</f>
        <v>971.33522900468722</v>
      </c>
      <c r="H18">
        <f>'2010'!H18/SUM('2010'!H$6:H$22)*'2010'!H$23</f>
        <v>851.09753242685474</v>
      </c>
      <c r="I18">
        <f>'2010'!I18/SUM('2010'!I$6:I$22)*'2010'!I$23</f>
        <v>4089.4714342622665</v>
      </c>
      <c r="J18">
        <f>'2010'!J18/SUM('2010'!J$6:J$22)*'2010'!J$23</f>
        <v>4780.1785522641912</v>
      </c>
      <c r="K18">
        <f>'2010'!K18/SUM('2010'!K$6:K$22)*'2010'!K$23</f>
        <v>13839.265261287397</v>
      </c>
      <c r="L18">
        <f>'2010'!L18/SUM('2010'!L$6:L$22)*'2010'!L$23</f>
        <v>6300.9532173287444</v>
      </c>
      <c r="M18">
        <f>'2010'!M18/SUM('2010'!M$6:M$22)*'2010'!M$23</f>
        <v>1719.5518770593724</v>
      </c>
      <c r="N18">
        <f>'2010'!N18/SUM('2010'!N$6:N$22)*'2010'!N$23</f>
        <v>3622.4166255859345</v>
      </c>
      <c r="O18">
        <f>'2010'!O18/SUM('2010'!O$6:O$22)*'2010'!O$23</f>
        <v>68533.279638411346</v>
      </c>
      <c r="P18">
        <f>'2010'!P18/SUM('2010'!P$6:P$22)*'2010'!P$23</f>
        <v>22245.125988146356</v>
      </c>
      <c r="Q18">
        <f>'2010'!Q18/SUM('2010'!Q$6:Q$22)*'2010'!Q$23</f>
        <v>13432.034571917637</v>
      </c>
      <c r="R18">
        <f>'2010'!R18/SUM('2010'!R$6:R$22)*'2010'!R$23</f>
        <v>7585.023933604738</v>
      </c>
      <c r="S18">
        <f>'2010'!S18/SUM('2010'!S$6:S$22)*'2010'!S$23</f>
        <v>1848.1274310345018</v>
      </c>
      <c r="T18">
        <f t="shared" si="1"/>
        <v>157634.71239441866</v>
      </c>
      <c r="U18">
        <f t="shared" si="2"/>
        <v>139125.77854437602</v>
      </c>
    </row>
    <row r="19" spans="1:21" x14ac:dyDescent="0.25">
      <c r="A19" s="17">
        <f t="shared" si="3"/>
        <v>4188.7235144587521</v>
      </c>
      <c r="B19" t="s">
        <v>34</v>
      </c>
      <c r="C19">
        <f>'2010'!C19/SUM('2010'!C$6:C$22)*'2010'!C$23</f>
        <v>21.069258356378686</v>
      </c>
      <c r="D19">
        <f>'2010'!D19/SUM('2010'!D$6:D$22)*'2010'!D$23</f>
        <v>456.35097305812519</v>
      </c>
      <c r="E19">
        <f>'2010'!E19/SUM('2010'!E$6:E$22)*'2010'!E$23</f>
        <v>669.93579410821258</v>
      </c>
      <c r="F19">
        <f>'2010'!F19/SUM('2010'!F$6:F$22)*'2010'!F$23</f>
        <v>203.16535498295727</v>
      </c>
      <c r="G19">
        <f>'2010'!G19/SUM('2010'!G$6:G$22)*'2010'!G$23</f>
        <v>342.67963617524202</v>
      </c>
      <c r="H19">
        <f>'2010'!H19/SUM('2010'!H$6:H$22)*'2010'!H$23</f>
        <v>379.81245025079591</v>
      </c>
      <c r="I19">
        <f>'2010'!I19/SUM('2010'!I$6:I$22)*'2010'!I$23</f>
        <v>2136.7793058834195</v>
      </c>
      <c r="J19">
        <f>'2010'!J19/SUM('2010'!J$6:J$22)*'2010'!J$23</f>
        <v>819.87243031903881</v>
      </c>
      <c r="K19">
        <f>'2010'!K19/SUM('2010'!K$6:K$22)*'2010'!K$23</f>
        <v>16986.079032869657</v>
      </c>
      <c r="L19">
        <f>'2010'!L19/SUM('2010'!L$6:L$22)*'2010'!L$23</f>
        <v>2516.6902120511168</v>
      </c>
      <c r="M19">
        <f>'2010'!M19/SUM('2010'!M$6:M$22)*'2010'!M$23</f>
        <v>1890.5785486846819</v>
      </c>
      <c r="N19">
        <f>'2010'!N19/SUM('2010'!N$6:N$22)*'2010'!N$23</f>
        <v>3681.4962580244037</v>
      </c>
      <c r="O19">
        <f>'2010'!O19/SUM('2010'!O$6:O$22)*'2010'!O$23</f>
        <v>6416.461144131039</v>
      </c>
      <c r="P19">
        <f>'2010'!P19/SUM('2010'!P$6:P$22)*'2010'!P$23</f>
        <v>10190.092690066056</v>
      </c>
      <c r="Q19">
        <f>'2010'!Q19/SUM('2010'!Q$6:Q$22)*'2010'!Q$23</f>
        <v>13785.847972902629</v>
      </c>
      <c r="R19">
        <f>'2010'!R19/SUM('2010'!R$6:R$22)*'2010'!R$23</f>
        <v>4584.5860006361272</v>
      </c>
      <c r="S19">
        <f>'2010'!S19/SUM('2010'!S$6:S$22)*'2010'!S$23</f>
        <v>1236.9748123471086</v>
      </c>
      <c r="T19">
        <f t="shared" si="1"/>
        <v>66318.47187484699</v>
      </c>
      <c r="U19">
        <f t="shared" si="2"/>
        <v>61288.806671712817</v>
      </c>
    </row>
    <row r="20" spans="1:21" x14ac:dyDescent="0.25">
      <c r="A20" s="17">
        <f t="shared" si="3"/>
        <v>65419.513111578024</v>
      </c>
      <c r="B20" t="s">
        <v>35</v>
      </c>
      <c r="C20">
        <f>'2010'!C20/SUM('2010'!C$6:C$22)*'2010'!C$23</f>
        <v>2480.7680667298473</v>
      </c>
      <c r="D20">
        <f>'2010'!D20/SUM('2010'!D$6:D$22)*'2010'!D$23</f>
        <v>10108.830040261591</v>
      </c>
      <c r="E20">
        <f>'2010'!E20/SUM('2010'!E$6:E$22)*'2010'!E$23</f>
        <v>13192.866732157858</v>
      </c>
      <c r="F20">
        <f>'2010'!F20/SUM('2010'!F$6:F$22)*'2010'!F$23</f>
        <v>2719.3701262224954</v>
      </c>
      <c r="G20">
        <f>'2010'!G20/SUM('2010'!G$6:G$22)*'2010'!G$23</f>
        <v>5839.589873775285</v>
      </c>
      <c r="H20">
        <f>'2010'!H20/SUM('2010'!H$6:H$22)*'2010'!H$23</f>
        <v>6417.5062263752434</v>
      </c>
      <c r="I20">
        <f>'2010'!I20/SUM('2010'!I$6:I$22)*'2010'!I$23</f>
        <v>27141.35011278556</v>
      </c>
      <c r="J20">
        <f>'2010'!J20/SUM('2010'!J$6:J$22)*'2010'!J$23</f>
        <v>26761.95406709427</v>
      </c>
      <c r="K20">
        <f>'2010'!K20/SUM('2010'!K$6:K$22)*'2010'!K$23</f>
        <v>46515.311855464286</v>
      </c>
      <c r="L20">
        <f>'2010'!L20/SUM('2010'!L$6:L$22)*'2010'!L$23</f>
        <v>16352.673386015218</v>
      </c>
      <c r="M20">
        <f>'2010'!M20/SUM('2010'!M$6:M$22)*'2010'!M$23</f>
        <v>5587.9894860077475</v>
      </c>
      <c r="N20">
        <f>'2010'!N20/SUM('2010'!N$6:N$22)*'2010'!N$23</f>
        <v>17672.942154572222</v>
      </c>
      <c r="O20">
        <f>'2010'!O20/SUM('2010'!O$6:O$22)*'2010'!O$23</f>
        <v>25171.262737642268</v>
      </c>
      <c r="P20">
        <f>'2010'!P20/SUM('2010'!P$6:P$22)*'2010'!P$23</f>
        <v>10436.681134041182</v>
      </c>
      <c r="Q20">
        <f>'2010'!Q20/SUM('2010'!Q$6:Q$22)*'2010'!Q$23</f>
        <v>110280.83624752249</v>
      </c>
      <c r="R20">
        <f>'2010'!R20/SUM('2010'!R$6:R$22)*'2010'!R$23</f>
        <v>32119.257004265168</v>
      </c>
      <c r="S20">
        <f>'2010'!S20/SUM('2010'!S$6:S$22)*'2010'!S$23</f>
        <v>8497.966269625309</v>
      </c>
      <c r="T20">
        <f t="shared" si="1"/>
        <v>367297.15552055807</v>
      </c>
      <c r="U20">
        <f t="shared" si="2"/>
        <v>272634.92027515586</v>
      </c>
    </row>
    <row r="21" spans="1:21" x14ac:dyDescent="0.25">
      <c r="A21" s="17">
        <f t="shared" si="3"/>
        <v>4510.9436307215055</v>
      </c>
      <c r="B21" t="s">
        <v>36</v>
      </c>
      <c r="C21">
        <f>'2010'!C21/SUM('2010'!C$6:C$22)*'2010'!C$23</f>
        <v>151.87215997444571</v>
      </c>
      <c r="D21">
        <f>'2010'!D21/SUM('2010'!D$6:D$22)*'2010'!D$23</f>
        <v>814.49388874041006</v>
      </c>
      <c r="E21">
        <f>'2010'!E21/SUM('2010'!E$6:E$22)*'2010'!E$23</f>
        <v>500.10051052627728</v>
      </c>
      <c r="F21">
        <f>'2010'!F21/SUM('2010'!F$6:F$22)*'2010'!F$23</f>
        <v>263.46803995279907</v>
      </c>
      <c r="G21">
        <f>'2010'!G21/SUM('2010'!G$6:G$22)*'2010'!G$23</f>
        <v>516.93655687388195</v>
      </c>
      <c r="H21">
        <f>'2010'!H21/SUM('2010'!H$6:H$22)*'2010'!H$23</f>
        <v>698.61647553503792</v>
      </c>
      <c r="I21">
        <f>'2010'!I21/SUM('2010'!I$6:I$22)*'2010'!I$23</f>
        <v>1717.3281590930994</v>
      </c>
      <c r="J21">
        <f>'2010'!J21/SUM('2010'!J$6:J$22)*'2010'!J$23</f>
        <v>783.96312615822387</v>
      </c>
      <c r="K21">
        <f>'2010'!K21/SUM('2010'!K$6:K$22)*'2010'!K$23</f>
        <v>2137.8413960291418</v>
      </c>
      <c r="L21">
        <f>'2010'!L21/SUM('2010'!L$6:L$22)*'2010'!L$23</f>
        <v>2190.8622292571849</v>
      </c>
      <c r="M21">
        <f>'2010'!M21/SUM('2010'!M$6:M$22)*'2010'!M$23</f>
        <v>289.20779900585757</v>
      </c>
      <c r="N21">
        <f>'2010'!N21/SUM('2010'!N$6:N$22)*'2010'!N$23</f>
        <v>1474.1071741141184</v>
      </c>
      <c r="O21">
        <f>'2010'!O21/SUM('2010'!O$6:O$22)*'2010'!O$23</f>
        <v>1179.7474827508966</v>
      </c>
      <c r="P21">
        <f>'2010'!P21/SUM('2010'!P$6:P$22)*'2010'!P$23</f>
        <v>120.00999173422993</v>
      </c>
      <c r="Q21">
        <f>'2010'!Q21/SUM('2010'!Q$6:Q$22)*'2010'!Q$23</f>
        <v>2443.4275904163201</v>
      </c>
      <c r="R21">
        <f>'2010'!R21/SUM('2010'!R$6:R$22)*'2010'!R$23</f>
        <v>6220.9989632399147</v>
      </c>
      <c r="S21">
        <f>'2010'!S21/SUM('2010'!S$6:S$22)*'2010'!S$23</f>
        <v>308.17062317960284</v>
      </c>
      <c r="T21">
        <f t="shared" si="1"/>
        <v>21811.15216658144</v>
      </c>
      <c r="U21">
        <f t="shared" si="2"/>
        <v>16364.373249727267</v>
      </c>
    </row>
    <row r="22" spans="1:21" x14ac:dyDescent="0.25">
      <c r="A22" s="17">
        <f t="shared" si="3"/>
        <v>3477.0314184381359</v>
      </c>
      <c r="B22" t="s">
        <v>37</v>
      </c>
      <c r="C22">
        <f>'2010'!C22/SUM('2010'!C$6:C$22)*'2010'!C$23</f>
        <v>73.707504860554323</v>
      </c>
      <c r="D22">
        <f>'2010'!D22/SUM('2010'!D$6:D$22)*'2010'!D$23</f>
        <v>420.31168594046625</v>
      </c>
      <c r="E22">
        <f>'2010'!E22/SUM('2010'!E$6:E$22)*'2010'!E$23</f>
        <v>629.71847945400714</v>
      </c>
      <c r="F22">
        <f>'2010'!F22/SUM('2010'!F$6:F$22)*'2010'!F$23</f>
        <v>277.48633945996505</v>
      </c>
      <c r="G22">
        <f>'2010'!G22/SUM('2010'!G$6:G$22)*'2010'!G$23</f>
        <v>333.0991519150806</v>
      </c>
      <c r="H22">
        <f>'2010'!H22/SUM('2010'!H$6:H$22)*'2010'!H$23</f>
        <v>650.8298764382846</v>
      </c>
      <c r="I22">
        <f>'2010'!I22/SUM('2010'!I$6:I$22)*'2010'!I$23</f>
        <v>1165.585885230332</v>
      </c>
      <c r="J22">
        <f>'2010'!J22/SUM('2010'!J$6:J$22)*'2010'!J$23</f>
        <v>593.25371303006364</v>
      </c>
      <c r="K22">
        <f>'2010'!K22/SUM('2010'!K$6:K$22)*'2010'!K$23</f>
        <v>2172.6698042010185</v>
      </c>
      <c r="L22">
        <f>'2010'!L22/SUM('2010'!L$6:L$22)*'2010'!L$23</f>
        <v>784.43852910890087</v>
      </c>
      <c r="M22">
        <f>'2010'!M22/SUM('2010'!M$6:M$22)*'2010'!M$23</f>
        <v>535.16471993344067</v>
      </c>
      <c r="N22">
        <f>'2010'!N22/SUM('2010'!N$6:N$22)*'2010'!N$23</f>
        <v>994.20614358538705</v>
      </c>
      <c r="O22">
        <f>'2010'!O22/SUM('2010'!O$6:O$22)*'2010'!O$23</f>
        <v>671.56391980379237</v>
      </c>
      <c r="P22">
        <f>'2010'!P22/SUM('2010'!P$6:P$22)*'2010'!P$23</f>
        <v>187.07055871133707</v>
      </c>
      <c r="Q22">
        <f>'2010'!Q22/SUM('2010'!Q$6:Q$22)*'2010'!Q$23</f>
        <v>2395.5174415034185</v>
      </c>
      <c r="R22">
        <f>'2010'!R22/SUM('2010'!R$6:R$22)*'2010'!R$23</f>
        <v>1026.0739146555102</v>
      </c>
      <c r="S22">
        <f>'2010'!S22/SUM('2010'!S$6:S$22)*'2010'!S$23</f>
        <v>5443.139320144488</v>
      </c>
      <c r="T22">
        <f t="shared" si="1"/>
        <v>18353.836987976043</v>
      </c>
      <c r="U22">
        <f t="shared" si="2"/>
        <v>14209.844351647293</v>
      </c>
    </row>
    <row r="23" spans="1:21" x14ac:dyDescent="0.25">
      <c r="A23" s="17">
        <f t="shared" si="3"/>
        <v>644680.63</v>
      </c>
      <c r="B23" t="s">
        <v>38</v>
      </c>
      <c r="C23">
        <f>'2010'!C23</f>
        <v>50850.67</v>
      </c>
      <c r="D23">
        <f>'2010'!D23</f>
        <v>109702.89</v>
      </c>
      <c r="E23">
        <f>'2010'!E23</f>
        <v>115945.33</v>
      </c>
      <c r="F23">
        <f>'2010'!F23</f>
        <v>54737.96</v>
      </c>
      <c r="G23">
        <f>'2010'!G23</f>
        <v>50732.85</v>
      </c>
      <c r="H23">
        <f>'2010'!H23</f>
        <v>79220.75</v>
      </c>
      <c r="I23">
        <f>'2010'!I23</f>
        <v>234340.85</v>
      </c>
      <c r="J23">
        <f>'2010'!J23</f>
        <v>163217.78</v>
      </c>
      <c r="K23">
        <f>'2010'!K23</f>
        <v>182839.86</v>
      </c>
      <c r="L23">
        <f>'2010'!L23</f>
        <v>99715.92</v>
      </c>
      <c r="M23">
        <f>'2010'!M23</f>
        <v>49356.69</v>
      </c>
      <c r="N23">
        <f>'2010'!N23</f>
        <v>85858.99</v>
      </c>
      <c r="O23">
        <f>'2010'!O23</f>
        <v>123982.05</v>
      </c>
      <c r="P23">
        <f>'2010'!P23</f>
        <v>55431.65</v>
      </c>
      <c r="Q23">
        <f>'2010'!Q23</f>
        <v>207703.86</v>
      </c>
      <c r="R23">
        <f>'2010'!R23</f>
        <v>126746.64</v>
      </c>
      <c r="S23">
        <f>'2010'!S23</f>
        <v>35874.589999999997</v>
      </c>
      <c r="T23">
        <f>'2010'!T23</f>
        <v>1827268.92</v>
      </c>
      <c r="U23">
        <f>SUM(K23:S23)</f>
        <v>967510.25</v>
      </c>
    </row>
    <row r="24" spans="1:21" x14ac:dyDescent="0.25">
      <c r="E24">
        <v>156.40482299999999</v>
      </c>
      <c r="F24">
        <v>55.064099999999996</v>
      </c>
      <c r="G24">
        <v>78.758013000000005</v>
      </c>
      <c r="H24">
        <v>107.520386</v>
      </c>
      <c r="I24">
        <v>347.03984600000001</v>
      </c>
    </row>
    <row r="25" spans="1:21" x14ac:dyDescent="0.25">
      <c r="E25">
        <f>E24*1000</f>
        <v>156404.823</v>
      </c>
      <c r="F25">
        <f>F24*1000</f>
        <v>55064.1</v>
      </c>
      <c r="G25">
        <f>G24*1000</f>
        <v>78758.013000000006</v>
      </c>
      <c r="H25">
        <f>H24*1000</f>
        <v>107520.386</v>
      </c>
      <c r="I25">
        <f>I24*1000</f>
        <v>347039.84600000002</v>
      </c>
    </row>
    <row r="26" spans="1:21" x14ac:dyDescent="0.25">
      <c r="B26" s="1" t="s">
        <v>43</v>
      </c>
      <c r="C26" s="2" t="s">
        <v>44</v>
      </c>
      <c r="D26" s="3" t="s">
        <v>45</v>
      </c>
      <c r="E26" s="3" t="s">
        <v>46</v>
      </c>
      <c r="F26" s="3" t="s">
        <v>47</v>
      </c>
      <c r="G26" s="3" t="s">
        <v>48</v>
      </c>
      <c r="H26" s="3" t="s">
        <v>49</v>
      </c>
      <c r="I26" s="3" t="s">
        <v>50</v>
      </c>
      <c r="J26" s="3" t="s">
        <v>51</v>
      </c>
      <c r="K26" s="3" t="s">
        <v>52</v>
      </c>
      <c r="L26" s="3" t="s">
        <v>53</v>
      </c>
      <c r="M26" s="3" t="s">
        <v>54</v>
      </c>
      <c r="N26" s="3" t="s">
        <v>55</v>
      </c>
      <c r="O26" s="3" t="s">
        <v>56</v>
      </c>
      <c r="P26" s="3" t="s">
        <v>57</v>
      </c>
      <c r="Q26" s="3" t="s">
        <v>58</v>
      </c>
      <c r="R26" s="3" t="s">
        <v>59</v>
      </c>
      <c r="S26" s="3" t="s">
        <v>60</v>
      </c>
      <c r="T26" s="4" t="s">
        <v>61</v>
      </c>
    </row>
    <row r="27" spans="1:21" x14ac:dyDescent="0.25">
      <c r="B27" s="10" t="s">
        <v>44</v>
      </c>
      <c r="C27" s="5">
        <f>'2010'!C27</f>
        <v>15.282299999999999</v>
      </c>
      <c r="D27" s="5">
        <f>'2010'!D27</f>
        <v>3.32E-2</v>
      </c>
      <c r="E27" s="5">
        <f>'2010'!E27</f>
        <v>35.307300000000005</v>
      </c>
      <c r="F27" s="5">
        <f>'2010'!F27</f>
        <v>0</v>
      </c>
      <c r="G27" s="5">
        <f>'2010'!G27</f>
        <v>1.1999999999999999E-3</v>
      </c>
      <c r="H27" s="5">
        <f>'2010'!H27</f>
        <v>0</v>
      </c>
      <c r="I27" s="5">
        <f>'2010'!I27</f>
        <v>2.6487000000000003</v>
      </c>
      <c r="J27" s="5">
        <f>'2010'!J27</f>
        <v>0.50490000000000002</v>
      </c>
      <c r="K27" s="5">
        <f>'2010'!K27</f>
        <v>1.5E-3</v>
      </c>
      <c r="L27" s="5">
        <f>'2010'!L27</f>
        <v>0</v>
      </c>
      <c r="M27" s="5">
        <f>'2010'!M27</f>
        <v>1.9195</v>
      </c>
      <c r="N27" s="5">
        <f>'2010'!N27</f>
        <v>1.6500000000000001E-2</v>
      </c>
      <c r="O27" s="5">
        <f>'2010'!O27</f>
        <v>2E-3</v>
      </c>
      <c r="P27" s="5">
        <f>'2010'!P27</f>
        <v>0</v>
      </c>
      <c r="Q27" s="5">
        <f>'2010'!Q27</f>
        <v>4.02E-2</v>
      </c>
      <c r="R27" s="5">
        <f>'2010'!R27</f>
        <v>0.15959999999999999</v>
      </c>
      <c r="S27" s="5">
        <f>'2010'!S27</f>
        <v>6.6099999999999992E-2</v>
      </c>
      <c r="T27" s="5">
        <f>'2010'!T27</f>
        <v>55.982599999999998</v>
      </c>
    </row>
    <row r="28" spans="1:21" x14ac:dyDescent="0.25">
      <c r="B28" s="10" t="s">
        <v>45</v>
      </c>
      <c r="C28" s="5">
        <f>'2010'!C28</f>
        <v>1.6494000000000002</v>
      </c>
      <c r="D28" s="5">
        <f>'2010'!D28</f>
        <v>67.710599999999985</v>
      </c>
      <c r="E28" s="5">
        <f>'2010'!E28</f>
        <v>4.4413999999999998</v>
      </c>
      <c r="F28" s="5">
        <f>'2010'!F28</f>
        <v>29.502500000000001</v>
      </c>
      <c r="G28" s="5">
        <f>'2010'!G28</f>
        <v>1.1211</v>
      </c>
      <c r="H28" s="5">
        <f>'2010'!H28</f>
        <v>1.1818</v>
      </c>
      <c r="I28" s="5">
        <f>'2010'!I28</f>
        <v>21.938200000000002</v>
      </c>
      <c r="J28" s="5">
        <f>'2010'!J28</f>
        <v>3.4055999999999997</v>
      </c>
      <c r="K28" s="5">
        <f>'2010'!K28</f>
        <v>4.8469000000000007</v>
      </c>
      <c r="L28" s="5">
        <f>'2010'!L28</f>
        <v>1.8479000000000001</v>
      </c>
      <c r="M28" s="5">
        <f>'2010'!M28</f>
        <v>1.6405999999999998</v>
      </c>
      <c r="N28" s="5">
        <f>'2010'!N28</f>
        <v>3.8966000000000003</v>
      </c>
      <c r="O28" s="5">
        <f>'2010'!O28</f>
        <v>0.76029999999999998</v>
      </c>
      <c r="P28" s="5">
        <f>'2010'!P28</f>
        <v>1.4165000000000001</v>
      </c>
      <c r="Q28" s="5">
        <f>'2010'!Q28</f>
        <v>4.2876000000000003</v>
      </c>
      <c r="R28" s="5">
        <f>'2010'!R28</f>
        <v>10.165799999999999</v>
      </c>
      <c r="S28" s="5">
        <f>'2010'!S28</f>
        <v>1.8540999999999999</v>
      </c>
      <c r="T28" s="5">
        <f>'2010'!T28</f>
        <v>161.667</v>
      </c>
    </row>
    <row r="29" spans="1:21" x14ac:dyDescent="0.25">
      <c r="B29" s="10" t="s">
        <v>46</v>
      </c>
      <c r="C29" s="5">
        <f>'2010'!C29</f>
        <v>7.3819999999999997</v>
      </c>
      <c r="D29" s="5">
        <f>'2010'!D29</f>
        <v>0.26469999999999999</v>
      </c>
      <c r="E29" s="5">
        <f>'2010'!E29</f>
        <v>30.010900000000003</v>
      </c>
      <c r="F29" s="5">
        <f>'2010'!F29</f>
        <v>0.1154</v>
      </c>
      <c r="G29" s="5">
        <f>'2010'!G29</f>
        <v>0.1678</v>
      </c>
      <c r="H29" s="5">
        <f>'2010'!H29</f>
        <v>0.12790000000000001</v>
      </c>
      <c r="I29" s="5">
        <f>'2010'!I29</f>
        <v>4.1093999999999999</v>
      </c>
      <c r="J29" s="5">
        <f>'2010'!J29</f>
        <v>0.56140000000000001</v>
      </c>
      <c r="K29" s="5">
        <f>'2010'!K29</f>
        <v>2.5416999999999996</v>
      </c>
      <c r="L29" s="5">
        <f>'2010'!L29</f>
        <v>0.66600000000000004</v>
      </c>
      <c r="M29" s="5">
        <f>'2010'!M29</f>
        <v>23.180599999999998</v>
      </c>
      <c r="N29" s="5">
        <f>'2010'!N29</f>
        <v>1.2609999999999999</v>
      </c>
      <c r="O29" s="5">
        <f>'2010'!O29</f>
        <v>8.9700000000000002E-2</v>
      </c>
      <c r="P29" s="5">
        <f>'2010'!P29</f>
        <v>0.14780000000000001</v>
      </c>
      <c r="Q29" s="5">
        <f>'2010'!Q29</f>
        <v>3.1543999999999994</v>
      </c>
      <c r="R29" s="5">
        <f>'2010'!R29</f>
        <v>7.0430000000000001</v>
      </c>
      <c r="S29" s="5">
        <f>'2010'!S29</f>
        <v>1.7284999999999999</v>
      </c>
      <c r="T29" s="5">
        <f>'2010'!T29</f>
        <v>82.5518</v>
      </c>
    </row>
    <row r="30" spans="1:21" x14ac:dyDescent="0.25">
      <c r="B30" s="10" t="s">
        <v>47</v>
      </c>
      <c r="C30" s="5">
        <f>'2010'!C30</f>
        <v>3.0362</v>
      </c>
      <c r="D30" s="5">
        <f>'2010'!D30</f>
        <v>1.6631999999999998</v>
      </c>
      <c r="E30" s="5">
        <f>'2010'!E30</f>
        <v>0.9917999999999999</v>
      </c>
      <c r="F30" s="5">
        <f>'2010'!F30</f>
        <v>3.6345000000000001</v>
      </c>
      <c r="G30" s="5">
        <f>'2010'!G30</f>
        <v>0.28320000000000001</v>
      </c>
      <c r="H30" s="5">
        <f>'2010'!H30</f>
        <v>0.26330000000000003</v>
      </c>
      <c r="I30" s="5">
        <f>'2010'!I30</f>
        <v>9.5731999999999982</v>
      </c>
      <c r="J30" s="5">
        <f>'2010'!J30</f>
        <v>2.9953000000000003</v>
      </c>
      <c r="K30" s="5">
        <f>'2010'!K30</f>
        <v>5.3426</v>
      </c>
      <c r="L30" s="5">
        <f>'2010'!L30</f>
        <v>15.296700000000001</v>
      </c>
      <c r="M30" s="5">
        <f>'2010'!M30</f>
        <v>0.2324</v>
      </c>
      <c r="N30" s="5">
        <f>'2010'!N30</f>
        <v>1.3271999999999999</v>
      </c>
      <c r="O30" s="5">
        <f>'2010'!O30</f>
        <v>0.46279999999999999</v>
      </c>
      <c r="P30" s="5">
        <f>'2010'!P30</f>
        <v>0.1515</v>
      </c>
      <c r="Q30" s="5">
        <f>'2010'!Q30</f>
        <v>3.0225</v>
      </c>
      <c r="R30" s="5">
        <f>'2010'!R30</f>
        <v>2.2315999999999998</v>
      </c>
      <c r="S30" s="5">
        <f>'2010'!S30</f>
        <v>0.8415999999999999</v>
      </c>
      <c r="T30" s="5">
        <f>'2010'!T30</f>
        <v>51.349699999999999</v>
      </c>
    </row>
    <row r="31" spans="1:21" x14ac:dyDescent="0.25">
      <c r="B31" s="10" t="s">
        <v>48</v>
      </c>
      <c r="C31" s="5">
        <f>'2010'!C31</f>
        <v>0.3785</v>
      </c>
      <c r="D31" s="5">
        <f>'2010'!D31</f>
        <v>3.7443999999999997</v>
      </c>
      <c r="E31" s="5">
        <f>'2010'!E31</f>
        <v>1.4125999999999999</v>
      </c>
      <c r="F31" s="5">
        <f>'2010'!F31</f>
        <v>1.0269000000000001</v>
      </c>
      <c r="G31" s="5">
        <f>'2010'!G31</f>
        <v>17.502099999999999</v>
      </c>
      <c r="H31" s="5">
        <f>'2010'!H31</f>
        <v>14.784900000000002</v>
      </c>
      <c r="I31" s="5">
        <f>'2010'!I31</f>
        <v>14.517099999999999</v>
      </c>
      <c r="J31" s="5">
        <f>'2010'!J31</f>
        <v>14.983900000000002</v>
      </c>
      <c r="K31" s="5">
        <f>'2010'!K31</f>
        <v>5.1282000000000005</v>
      </c>
      <c r="L31" s="5">
        <f>'2010'!L31</f>
        <v>2.036</v>
      </c>
      <c r="M31" s="5">
        <f>'2010'!M31</f>
        <v>0.3866</v>
      </c>
      <c r="N31" s="5">
        <f>'2010'!N31</f>
        <v>6.5413000000000006</v>
      </c>
      <c r="O31" s="5">
        <f>'2010'!O31</f>
        <v>0.40489999999999998</v>
      </c>
      <c r="P31" s="5">
        <f>'2010'!P31</f>
        <v>0.59009999999999996</v>
      </c>
      <c r="Q31" s="5">
        <f>'2010'!Q31</f>
        <v>6.7572999999999999</v>
      </c>
      <c r="R31" s="5">
        <f>'2010'!R31</f>
        <v>3.6417999999999999</v>
      </c>
      <c r="S31" s="5">
        <f>'2010'!S31</f>
        <v>2.2672000000000003</v>
      </c>
      <c r="T31" s="5">
        <f>'2010'!T31</f>
        <v>96.103999999999999</v>
      </c>
    </row>
    <row r="32" spans="1:21" x14ac:dyDescent="0.25">
      <c r="B32" s="10" t="s">
        <v>49</v>
      </c>
      <c r="C32" s="5">
        <f>'2010'!C32</f>
        <v>0.21490000000000001</v>
      </c>
      <c r="D32" s="5">
        <f>'2010'!D32</f>
        <v>0.38280000000000003</v>
      </c>
      <c r="E32" s="5">
        <f>'2010'!E32</f>
        <v>0.20610000000000001</v>
      </c>
      <c r="F32" s="5">
        <f>'2010'!F32</f>
        <v>6.9500000000000006E-2</v>
      </c>
      <c r="G32" s="5">
        <f>'2010'!G32</f>
        <v>0.87139999999999995</v>
      </c>
      <c r="H32" s="5">
        <f>'2010'!H32</f>
        <v>25.273400000000002</v>
      </c>
      <c r="I32" s="5">
        <f>'2010'!I32</f>
        <v>0.70940000000000003</v>
      </c>
      <c r="J32" s="5">
        <f>'2010'!J32</f>
        <v>0.1643</v>
      </c>
      <c r="K32" s="5">
        <f>'2010'!K32</f>
        <v>5.2584</v>
      </c>
      <c r="L32" s="5">
        <f>'2010'!L32</f>
        <v>1.2734000000000001</v>
      </c>
      <c r="M32" s="5">
        <f>'2010'!M32</f>
        <v>2.3800000000000002E-2</v>
      </c>
      <c r="N32" s="5">
        <f>'2010'!N32</f>
        <v>0.26450000000000001</v>
      </c>
      <c r="O32" s="5">
        <f>'2010'!O32</f>
        <v>4.2999999999999997E-2</v>
      </c>
      <c r="P32" s="5">
        <f>'2010'!P32</f>
        <v>1.6399999999999998E-2</v>
      </c>
      <c r="Q32" s="5">
        <f>'2010'!Q32</f>
        <v>0.60670000000000002</v>
      </c>
      <c r="R32" s="5">
        <f>'2010'!R32</f>
        <v>3.3193000000000001</v>
      </c>
      <c r="S32" s="5">
        <f>'2010'!S32</f>
        <v>0.31739999999999996</v>
      </c>
      <c r="T32" s="5">
        <f>'2010'!T32</f>
        <v>39.014499999999998</v>
      </c>
    </row>
    <row r="33" spans="1:21" x14ac:dyDescent="0.25">
      <c r="B33" s="10" t="s">
        <v>50</v>
      </c>
      <c r="C33" s="5">
        <f>'2010'!C33</f>
        <v>12.9382</v>
      </c>
      <c r="D33" s="5">
        <f>'2010'!D33</f>
        <v>10.382800000000001</v>
      </c>
      <c r="E33" s="5">
        <f>'2010'!E33</f>
        <v>9.5927999999999987</v>
      </c>
      <c r="F33" s="5">
        <f>'2010'!F33</f>
        <v>4.2747999999999999</v>
      </c>
      <c r="G33" s="5">
        <f>'2010'!G33</f>
        <v>19.848599999999998</v>
      </c>
      <c r="H33" s="5">
        <f>'2010'!H33</f>
        <v>23.970300000000002</v>
      </c>
      <c r="I33" s="5">
        <f>'2010'!I33</f>
        <v>125.49769999999999</v>
      </c>
      <c r="J33" s="5">
        <f>'2010'!J33</f>
        <v>57.546699999999994</v>
      </c>
      <c r="K33" s="5">
        <f>'2010'!K33</f>
        <v>15.500400000000001</v>
      </c>
      <c r="L33" s="5">
        <f>'2010'!L33</f>
        <v>3.4309000000000003</v>
      </c>
      <c r="M33" s="5">
        <f>'2010'!M33</f>
        <v>1.6954999999999998</v>
      </c>
      <c r="N33" s="5">
        <f>'2010'!N33</f>
        <v>12.283400000000002</v>
      </c>
      <c r="O33" s="5">
        <f>'2010'!O33</f>
        <v>2.1459000000000001</v>
      </c>
      <c r="P33" s="5">
        <f>'2010'!P33</f>
        <v>2.3848000000000003</v>
      </c>
      <c r="Q33" s="5">
        <f>'2010'!Q33</f>
        <v>13.531300000000002</v>
      </c>
      <c r="R33" s="5">
        <f>'2010'!R33</f>
        <v>20.6616</v>
      </c>
      <c r="S33" s="5">
        <f>'2010'!S33</f>
        <v>4.6615999999999991</v>
      </c>
      <c r="T33" s="5">
        <f>'2010'!T33</f>
        <v>340.34729999999996</v>
      </c>
    </row>
    <row r="34" spans="1:21" x14ac:dyDescent="0.25">
      <c r="B34" s="10" t="s">
        <v>51</v>
      </c>
      <c r="C34" s="5">
        <f>'2010'!C34</f>
        <v>0.35310000000000002</v>
      </c>
      <c r="D34" s="5">
        <f>'2010'!D34</f>
        <v>1.8501999999999998</v>
      </c>
      <c r="E34" s="5">
        <f>'2010'!E34</f>
        <v>0.1429</v>
      </c>
      <c r="F34" s="5">
        <f>'2010'!F34</f>
        <v>0.42180000000000001</v>
      </c>
      <c r="G34" s="5">
        <f>'2010'!G34</f>
        <v>0.57229999999999992</v>
      </c>
      <c r="H34" s="5">
        <f>'2010'!H34</f>
        <v>0.3301</v>
      </c>
      <c r="I34" s="5">
        <f>'2010'!I34</f>
        <v>0.87269999999999992</v>
      </c>
      <c r="J34" s="5">
        <f>'2010'!J34</f>
        <v>38.811900000000001</v>
      </c>
      <c r="K34" s="5">
        <f>'2010'!K34</f>
        <v>0.46910000000000002</v>
      </c>
      <c r="L34" s="5">
        <f>'2010'!L34</f>
        <v>0.48099999999999998</v>
      </c>
      <c r="M34" s="5">
        <f>'2010'!M34</f>
        <v>7.7799999999999994E-2</v>
      </c>
      <c r="N34" s="5">
        <f>'2010'!N34</f>
        <v>1.2726999999999997</v>
      </c>
      <c r="O34" s="5">
        <f>'2010'!O34</f>
        <v>1.3102</v>
      </c>
      <c r="P34" s="5">
        <f>'2010'!P34</f>
        <v>3.9664000000000001</v>
      </c>
      <c r="Q34" s="5">
        <f>'2010'!Q34</f>
        <v>2.4674999999999998</v>
      </c>
      <c r="R34" s="5">
        <f>'2010'!R34</f>
        <v>6.6162999999999998</v>
      </c>
      <c r="S34" s="5">
        <f>'2010'!S34</f>
        <v>1.23</v>
      </c>
      <c r="T34" s="5">
        <f>'2010'!T34</f>
        <v>61.245699999999999</v>
      </c>
    </row>
    <row r="35" spans="1:21" x14ac:dyDescent="0.25">
      <c r="B35" s="10" t="s">
        <v>52</v>
      </c>
      <c r="C35" s="5">
        <f>'2010'!C35</f>
        <v>0.26439999999999997</v>
      </c>
      <c r="D35" s="5">
        <f>'2010'!D35</f>
        <v>0.47310000000000002</v>
      </c>
      <c r="E35" s="5">
        <f>'2010'!E35</f>
        <v>1.0175000000000001</v>
      </c>
      <c r="F35" s="5">
        <f>'2010'!F35</f>
        <v>0.45319999999999999</v>
      </c>
      <c r="G35" s="5">
        <f>'2010'!G35</f>
        <v>0.59950000000000003</v>
      </c>
      <c r="H35" s="5">
        <f>'2010'!H35</f>
        <v>0.84139999999999993</v>
      </c>
      <c r="I35" s="5">
        <f>'2010'!I35</f>
        <v>2.8068</v>
      </c>
      <c r="J35" s="5">
        <f>'2010'!J35</f>
        <v>0.77549999999999997</v>
      </c>
      <c r="K35" s="5">
        <f>'2010'!K35</f>
        <v>15.655200000000001</v>
      </c>
      <c r="L35" s="5">
        <f>'2010'!L35</f>
        <v>2.1854</v>
      </c>
      <c r="M35" s="5">
        <f>'2010'!M35</f>
        <v>0.25850000000000001</v>
      </c>
      <c r="N35" s="5">
        <f>'2010'!N35</f>
        <v>1.1428</v>
      </c>
      <c r="O35" s="5">
        <f>'2010'!O35</f>
        <v>0.2072</v>
      </c>
      <c r="P35" s="5">
        <f>'2010'!P35</f>
        <v>0.23330000000000001</v>
      </c>
      <c r="Q35" s="5">
        <f>'2010'!Q35</f>
        <v>1.8857000000000002</v>
      </c>
      <c r="R35" s="5">
        <f>'2010'!R35</f>
        <v>0.747</v>
      </c>
      <c r="S35" s="5">
        <f>'2010'!S35</f>
        <v>0.48349999999999999</v>
      </c>
      <c r="T35" s="5">
        <f>'2010'!T35</f>
        <v>30.030099999999997</v>
      </c>
    </row>
    <row r="36" spans="1:21" x14ac:dyDescent="0.25">
      <c r="B36" s="10" t="s">
        <v>53</v>
      </c>
      <c r="C36" s="5">
        <f>'2010'!C36</f>
        <v>8.09E-2</v>
      </c>
      <c r="D36" s="5">
        <f>'2010'!D36</f>
        <v>1.1146999999999998</v>
      </c>
      <c r="E36" s="5">
        <f>'2010'!E36</f>
        <v>2.4033000000000002</v>
      </c>
      <c r="F36" s="5">
        <f>'2010'!F36</f>
        <v>1.1447000000000001</v>
      </c>
      <c r="G36" s="5">
        <f>'2010'!G36</f>
        <v>0.94450000000000001</v>
      </c>
      <c r="H36" s="5">
        <f>'2010'!H36</f>
        <v>1.034</v>
      </c>
      <c r="I36" s="5">
        <f>'2010'!I36</f>
        <v>5.4425999999999997</v>
      </c>
      <c r="J36" s="5">
        <f>'2010'!J36</f>
        <v>2.4600999999999997</v>
      </c>
      <c r="K36" s="5">
        <f>'2010'!K36</f>
        <v>27.627500000000001</v>
      </c>
      <c r="L36" s="5">
        <f>'2010'!L36</f>
        <v>34.710999999999999</v>
      </c>
      <c r="M36" s="5">
        <f>'2010'!M36</f>
        <v>1.2959000000000001</v>
      </c>
      <c r="N36" s="5">
        <f>'2010'!N36</f>
        <v>4.1989000000000001</v>
      </c>
      <c r="O36" s="5">
        <f>'2010'!O36</f>
        <v>2.0809000000000002</v>
      </c>
      <c r="P36" s="5">
        <f>'2010'!P36</f>
        <v>0.78660000000000008</v>
      </c>
      <c r="Q36" s="5">
        <f>'2010'!Q36</f>
        <v>7.4146999999999998</v>
      </c>
      <c r="R36" s="5">
        <f>'2010'!R36</f>
        <v>7.6931000000000003</v>
      </c>
      <c r="S36" s="5">
        <f>'2010'!S36</f>
        <v>1.5387999999999999</v>
      </c>
      <c r="T36" s="5">
        <f>'2010'!T36</f>
        <v>101.9727</v>
      </c>
    </row>
    <row r="37" spans="1:21" x14ac:dyDescent="0.25">
      <c r="B37" s="10" t="s">
        <v>54</v>
      </c>
      <c r="C37" s="5">
        <f>'2010'!C37</f>
        <v>4.0600000000000004E-2</v>
      </c>
      <c r="D37" s="5">
        <f>'2010'!D37</f>
        <v>0.376</v>
      </c>
      <c r="E37" s="5">
        <f>'2010'!E37</f>
        <v>0.39389999999999997</v>
      </c>
      <c r="F37" s="5">
        <f>'2010'!F37</f>
        <v>0.14940000000000001</v>
      </c>
      <c r="G37" s="5">
        <f>'2010'!G37</f>
        <v>0.25880000000000003</v>
      </c>
      <c r="H37" s="5">
        <f>'2010'!H37</f>
        <v>0.28160000000000002</v>
      </c>
      <c r="I37" s="5">
        <f>'2010'!I37</f>
        <v>1.1896</v>
      </c>
      <c r="J37" s="5">
        <f>'2010'!J37</f>
        <v>0.36939999999999995</v>
      </c>
      <c r="K37" s="5">
        <f>'2010'!K37</f>
        <v>6.3951000000000002</v>
      </c>
      <c r="L37" s="5">
        <f>'2010'!L37</f>
        <v>1.4655</v>
      </c>
      <c r="M37" s="5">
        <f>'2010'!M37</f>
        <v>2.4588000000000001</v>
      </c>
      <c r="N37" s="5">
        <f>'2010'!N37</f>
        <v>1.742</v>
      </c>
      <c r="O37" s="5">
        <f>'2010'!O37</f>
        <v>0.85699999999999998</v>
      </c>
      <c r="P37" s="5">
        <f>'2010'!P37</f>
        <v>0.50870000000000004</v>
      </c>
      <c r="Q37" s="5">
        <f>'2010'!Q37</f>
        <v>4.8013000000000003</v>
      </c>
      <c r="R37" s="5">
        <f>'2010'!R37</f>
        <v>3.3030999999999997</v>
      </c>
      <c r="S37" s="5">
        <f>'2010'!S37</f>
        <v>0.77400000000000002</v>
      </c>
      <c r="T37" s="5">
        <f>'2010'!T37</f>
        <v>25.364699999999999</v>
      </c>
    </row>
    <row r="38" spans="1:21" x14ac:dyDescent="0.25">
      <c r="B38" s="10" t="s">
        <v>55</v>
      </c>
      <c r="C38" s="5">
        <f>'2010'!C38</f>
        <v>0.22559999999999999</v>
      </c>
      <c r="D38" s="5">
        <f>'2010'!D38</f>
        <v>1.2325999999999999</v>
      </c>
      <c r="E38" s="5">
        <f>'2010'!E38</f>
        <v>0.94099999999999995</v>
      </c>
      <c r="F38" s="5">
        <f>'2010'!F38</f>
        <v>0.42969999999999997</v>
      </c>
      <c r="G38" s="5">
        <f>'2010'!G38</f>
        <v>0.87209999999999988</v>
      </c>
      <c r="H38" s="5">
        <f>'2010'!H38</f>
        <v>0.57620000000000005</v>
      </c>
      <c r="I38" s="5">
        <f>'2010'!I38</f>
        <v>2.1669999999999998</v>
      </c>
      <c r="J38" s="5">
        <f>'2010'!J38</f>
        <v>1.6428</v>
      </c>
      <c r="K38" s="5">
        <f>'2010'!K38</f>
        <v>9.8986000000000001</v>
      </c>
      <c r="L38" s="5">
        <f>'2010'!L38</f>
        <v>1.8119000000000001</v>
      </c>
      <c r="M38" s="5">
        <f>'2010'!M38</f>
        <v>0.83699999999999997</v>
      </c>
      <c r="N38" s="5">
        <f>'2010'!N38</f>
        <v>29.692</v>
      </c>
      <c r="O38" s="5">
        <f>'2010'!O38</f>
        <v>14.4284</v>
      </c>
      <c r="P38" s="5">
        <f>'2010'!P38</f>
        <v>1.2430000000000001</v>
      </c>
      <c r="Q38" s="5">
        <f>'2010'!Q38</f>
        <v>15.428099999999999</v>
      </c>
      <c r="R38" s="5">
        <f>'2010'!R38</f>
        <v>6.8567999999999998</v>
      </c>
      <c r="S38" s="5">
        <f>'2010'!S38</f>
        <v>2.6422999999999996</v>
      </c>
      <c r="T38" s="5">
        <f>'2010'!T38</f>
        <v>90.924600000000012</v>
      </c>
    </row>
    <row r="39" spans="1:21" x14ac:dyDescent="0.25">
      <c r="B39" s="10" t="s">
        <v>56</v>
      </c>
      <c r="C39" s="5">
        <f>'2010'!C39</f>
        <v>2.2330999999999999</v>
      </c>
      <c r="D39" s="5">
        <f>'2010'!D39</f>
        <v>1.8480999999999999</v>
      </c>
      <c r="E39" s="5">
        <f>'2010'!E39</f>
        <v>2.6883000000000004</v>
      </c>
      <c r="F39" s="5">
        <f>'2010'!F39</f>
        <v>0.49880000000000002</v>
      </c>
      <c r="G39" s="5">
        <f>'2010'!G39</f>
        <v>0.96779999999999999</v>
      </c>
      <c r="H39" s="5">
        <f>'2010'!H39</f>
        <v>0.83010000000000006</v>
      </c>
      <c r="I39" s="5">
        <f>'2010'!I39</f>
        <v>3.9695</v>
      </c>
      <c r="J39" s="5">
        <f>'2010'!J39</f>
        <v>4.5648</v>
      </c>
      <c r="K39" s="5">
        <f>'2010'!K39</f>
        <v>13.1371</v>
      </c>
      <c r="L39" s="5">
        <f>'2010'!L39</f>
        <v>6.2191000000000001</v>
      </c>
      <c r="M39" s="5">
        <f>'2010'!M39</f>
        <v>1.6395999999999999</v>
      </c>
      <c r="N39" s="5">
        <f>'2010'!N39</f>
        <v>3.7518000000000002</v>
      </c>
      <c r="O39" s="5">
        <f>'2010'!O39</f>
        <v>63.719699999999996</v>
      </c>
      <c r="P39" s="5">
        <f>'2010'!P39</f>
        <v>20.507400000000001</v>
      </c>
      <c r="Q39" s="5">
        <f>'2010'!Q39</f>
        <v>12.845499999999999</v>
      </c>
      <c r="R39" s="5">
        <f>'2010'!R39</f>
        <v>6.8464000000000009</v>
      </c>
      <c r="S39" s="5">
        <f>'2010'!S39</f>
        <v>1.9883000000000002</v>
      </c>
      <c r="T39" s="5">
        <f>'2010'!T39</f>
        <v>148.25570000000002</v>
      </c>
    </row>
    <row r="40" spans="1:21" x14ac:dyDescent="0.25">
      <c r="B40" s="10" t="s">
        <v>57</v>
      </c>
      <c r="C40" s="5">
        <f>'2010'!C40</f>
        <v>2.1000000000000001E-2</v>
      </c>
      <c r="D40" s="5">
        <f>'2010'!D40</f>
        <v>0.42820000000000003</v>
      </c>
      <c r="E40" s="5">
        <f>'2010'!E40</f>
        <v>0.67330000000000001</v>
      </c>
      <c r="F40" s="5">
        <f>'2010'!F40</f>
        <v>0.1948</v>
      </c>
      <c r="G40" s="5">
        <f>'2010'!G40</f>
        <v>0.34100000000000003</v>
      </c>
      <c r="H40" s="5">
        <f>'2010'!H40</f>
        <v>0.3775</v>
      </c>
      <c r="I40" s="5">
        <f>'2010'!I40</f>
        <v>2.1657999999999999</v>
      </c>
      <c r="J40" s="5">
        <f>'2010'!J40</f>
        <v>0.81579999999999997</v>
      </c>
      <c r="K40" s="5">
        <f>'2010'!K40</f>
        <v>16.9115</v>
      </c>
      <c r="L40" s="5">
        <f>'2010'!L40</f>
        <v>2.4958</v>
      </c>
      <c r="M40" s="5">
        <f>'2010'!M40</f>
        <v>1.8925000000000001</v>
      </c>
      <c r="N40" s="5">
        <f>'2010'!N40</f>
        <v>3.8538999999999994</v>
      </c>
      <c r="O40" s="5">
        <f>'2010'!O40</f>
        <v>6.4169</v>
      </c>
      <c r="P40" s="5">
        <f>'2010'!P40</f>
        <v>9.866299999999999</v>
      </c>
      <c r="Q40" s="5">
        <f>'2010'!Q40</f>
        <v>13.7271</v>
      </c>
      <c r="R40" s="5">
        <f>'2010'!R40</f>
        <v>4.6075999999999997</v>
      </c>
      <c r="S40" s="5">
        <f>'2010'!S40</f>
        <v>1.2970999999999999</v>
      </c>
      <c r="T40" s="5">
        <f>'2010'!T40</f>
        <v>66.085999999999999</v>
      </c>
    </row>
    <row r="41" spans="1:21" x14ac:dyDescent="0.25">
      <c r="B41" s="10" t="s">
        <v>58</v>
      </c>
      <c r="C41" s="5">
        <f>'2010'!C41</f>
        <v>2.4525000000000001</v>
      </c>
      <c r="D41" s="5">
        <f>'2010'!D41</f>
        <v>9.3432000000000013</v>
      </c>
      <c r="E41" s="5">
        <f>'2010'!E41</f>
        <v>12.882</v>
      </c>
      <c r="F41" s="5">
        <f>'2010'!F41</f>
        <v>2.5136000000000003</v>
      </c>
      <c r="G41" s="5">
        <f>'2010'!G41</f>
        <v>5.6231</v>
      </c>
      <c r="H41" s="5">
        <f>'2010'!H41</f>
        <v>6.2326000000000006</v>
      </c>
      <c r="I41" s="5">
        <f>'2010'!I41</f>
        <v>26.388199999999998</v>
      </c>
      <c r="J41" s="5">
        <f>'2010'!J41</f>
        <v>25.919300000000003</v>
      </c>
      <c r="K41" s="5">
        <f>'2010'!K41</f>
        <v>44.785899999999998</v>
      </c>
      <c r="L41" s="5">
        <f>'2010'!L41</f>
        <v>15.680399999999999</v>
      </c>
      <c r="M41" s="5">
        <f>'2010'!M41</f>
        <v>5.4318999999999997</v>
      </c>
      <c r="N41" s="5">
        <f>'2010'!N41</f>
        <v>17.855400000000003</v>
      </c>
      <c r="O41" s="5">
        <f>'2010'!O41</f>
        <v>24.27</v>
      </c>
      <c r="P41" s="5">
        <f>'2010'!P41</f>
        <v>9.9342000000000006</v>
      </c>
      <c r="Q41" s="5">
        <f>'2010'!Q41</f>
        <v>106.27600000000001</v>
      </c>
      <c r="R41" s="5">
        <f>'2010'!R41</f>
        <v>30.857500000000002</v>
      </c>
      <c r="S41" s="5">
        <f>'2010'!S41</f>
        <v>8.3365999999999989</v>
      </c>
      <c r="T41" s="5">
        <f>'2010'!T41</f>
        <v>354.78250000000003</v>
      </c>
    </row>
    <row r="42" spans="1:21" x14ac:dyDescent="0.25">
      <c r="B42" s="10" t="s">
        <v>59</v>
      </c>
      <c r="C42" s="5">
        <f>'2010'!C42</f>
        <v>0.15180000000000002</v>
      </c>
      <c r="D42" s="5">
        <f>'2010'!D42</f>
        <v>0.68370000000000009</v>
      </c>
      <c r="E42" s="5">
        <f>'2010'!E42</f>
        <v>0.4793</v>
      </c>
      <c r="F42" s="5">
        <f>'2010'!F42</f>
        <v>0.21179999999999999</v>
      </c>
      <c r="G42" s="5">
        <f>'2010'!G42</f>
        <v>0.49570000000000003</v>
      </c>
      <c r="H42" s="5">
        <f>'2010'!H42</f>
        <v>0.67059999999999997</v>
      </c>
      <c r="I42" s="5">
        <f>'2010'!I42</f>
        <v>1.6469000000000003</v>
      </c>
      <c r="J42" s="5">
        <f>'2010'!J42</f>
        <v>0.74990000000000001</v>
      </c>
      <c r="K42" s="5">
        <f>'2010'!K42</f>
        <v>2.0467</v>
      </c>
      <c r="L42" s="5">
        <f>'2010'!L42</f>
        <v>2.0979000000000001</v>
      </c>
      <c r="M42" s="5">
        <f>'2010'!M42</f>
        <v>0.27660000000000001</v>
      </c>
      <c r="N42" s="5">
        <f>'2010'!N42</f>
        <v>1.4554</v>
      </c>
      <c r="O42" s="5">
        <f>'2010'!O42</f>
        <v>1.1187</v>
      </c>
      <c r="P42" s="5">
        <f>'2010'!P42</f>
        <v>0.1133</v>
      </c>
      <c r="Q42" s="5">
        <f>'2010'!Q42</f>
        <v>2.3405</v>
      </c>
      <c r="R42" s="5">
        <f>'2010'!R42</f>
        <v>5.9447999999999999</v>
      </c>
      <c r="S42" s="5">
        <f>'2010'!S42</f>
        <v>0.29920000000000002</v>
      </c>
      <c r="T42" s="5">
        <f>'2010'!T42</f>
        <v>20.782899999999998</v>
      </c>
    </row>
    <row r="43" spans="1:21" x14ac:dyDescent="0.25">
      <c r="B43" s="10" t="s">
        <v>60</v>
      </c>
      <c r="C43" s="5">
        <f>'2010'!C43</f>
        <v>6.9699999999999998E-2</v>
      </c>
      <c r="D43" s="5">
        <f>'2010'!D43</f>
        <v>0.37660000000000005</v>
      </c>
      <c r="E43" s="5">
        <f>'2010'!E43</f>
        <v>0.60099999999999998</v>
      </c>
      <c r="F43" s="5">
        <f>'2010'!F43</f>
        <v>0.2351</v>
      </c>
      <c r="G43" s="5">
        <f>'2010'!G43</f>
        <v>0.31490000000000001</v>
      </c>
      <c r="H43" s="5">
        <f>'2010'!H43</f>
        <v>0.61540000000000006</v>
      </c>
      <c r="I43" s="5">
        <f>'2010'!I43</f>
        <v>1.0980999999999999</v>
      </c>
      <c r="J43" s="5">
        <f>'2010'!J43</f>
        <v>0.56599999999999995</v>
      </c>
      <c r="K43" s="5">
        <f>'2010'!K43</f>
        <v>2.0430000000000001</v>
      </c>
      <c r="L43" s="5">
        <f>'2010'!L43</f>
        <v>0.74280000000000002</v>
      </c>
      <c r="M43" s="5">
        <f>'2010'!M43</f>
        <v>0.50029999999999997</v>
      </c>
      <c r="N43" s="5">
        <f>'2010'!N43</f>
        <v>0.96329999999999993</v>
      </c>
      <c r="O43" s="5">
        <f>'2010'!O43</f>
        <v>0.6401</v>
      </c>
      <c r="P43" s="5">
        <f>'2010'!P43</f>
        <v>0.17160000000000003</v>
      </c>
      <c r="Q43" s="5">
        <f>'2010'!Q43</f>
        <v>2.266</v>
      </c>
      <c r="R43" s="5">
        <f>'2010'!R43</f>
        <v>0.94660000000000011</v>
      </c>
      <c r="S43" s="5">
        <f>'2010'!S43</f>
        <v>5.0557999999999996</v>
      </c>
      <c r="T43" s="5">
        <f>'2010'!T43</f>
        <v>17.2059</v>
      </c>
    </row>
    <row r="44" spans="1:21" ht="13.5" customHeight="1" x14ac:dyDescent="0.25">
      <c r="B44" s="11" t="s">
        <v>61</v>
      </c>
      <c r="C44" s="5">
        <f>'2010'!C44</f>
        <v>46.774500000000003</v>
      </c>
      <c r="D44" s="5">
        <f>'2010'!D44</f>
        <v>101.9081</v>
      </c>
      <c r="E44" s="5">
        <f>'2010'!E44</f>
        <v>104.1853</v>
      </c>
      <c r="F44" s="5">
        <f>'2010'!F44</f>
        <v>44.876800000000003</v>
      </c>
      <c r="G44" s="5">
        <f>'2010'!G44</f>
        <v>50.785400000000003</v>
      </c>
      <c r="H44" s="5">
        <f>'2010'!H44</f>
        <v>77.390699999999995</v>
      </c>
      <c r="I44" s="5">
        <f>'2010'!I44</f>
        <v>226.74010000000004</v>
      </c>
      <c r="J44" s="5">
        <f>'2010'!J44</f>
        <v>156.83779999999999</v>
      </c>
      <c r="K44" s="5">
        <f>'2010'!K44</f>
        <v>177.5891</v>
      </c>
      <c r="L44" s="5">
        <f>'2010'!L44</f>
        <v>92.44189999999999</v>
      </c>
      <c r="M44" s="5">
        <f>'2010'!M44</f>
        <v>43.747699999999995</v>
      </c>
      <c r="N44" s="5">
        <f>'2010'!N44</f>
        <v>91.518899999999988</v>
      </c>
      <c r="O44" s="5">
        <f>'2010'!O44</f>
        <v>118.9579</v>
      </c>
      <c r="P44" s="5">
        <f>'2010'!P44</f>
        <v>52.037800000000004</v>
      </c>
      <c r="Q44" s="5">
        <f>'2010'!Q44</f>
        <v>200.85240000000002</v>
      </c>
      <c r="R44" s="5">
        <f>'2010'!R44</f>
        <v>121.64149999999999</v>
      </c>
      <c r="S44" s="5">
        <f>'2010'!S44</f>
        <v>35.381699999999995</v>
      </c>
      <c r="T44" s="5">
        <f>'2010'!T44</f>
        <v>1743.6676</v>
      </c>
    </row>
    <row r="46" spans="1:21" x14ac:dyDescent="0.25">
      <c r="B46" t="s">
        <v>62</v>
      </c>
      <c r="D46">
        <f t="shared" ref="D46:I46" si="4">SUM(D50:D54)</f>
        <v>16437.900000000001</v>
      </c>
      <c r="E46">
        <f t="shared" si="4"/>
        <v>42214.2</v>
      </c>
      <c r="F46">
        <f t="shared" si="4"/>
        <v>9121.1</v>
      </c>
      <c r="G46">
        <f t="shared" si="4"/>
        <v>38673.1</v>
      </c>
      <c r="H46">
        <f t="shared" si="4"/>
        <v>64419.8</v>
      </c>
      <c r="I46">
        <f t="shared" si="4"/>
        <v>154406.79999999999</v>
      </c>
    </row>
    <row r="47" spans="1:21" x14ac:dyDescent="0.25">
      <c r="B47" s="1" t="s">
        <v>43</v>
      </c>
      <c r="C47" s="2" t="s">
        <v>44</v>
      </c>
      <c r="D47" s="3" t="s">
        <v>45</v>
      </c>
      <c r="E47" s="3" t="s">
        <v>46</v>
      </c>
      <c r="F47" s="3" t="s">
        <v>47</v>
      </c>
      <c r="G47" s="3" t="s">
        <v>48</v>
      </c>
      <c r="H47" s="3" t="s">
        <v>49</v>
      </c>
      <c r="I47" s="3" t="s">
        <v>50</v>
      </c>
      <c r="J47" s="3" t="s">
        <v>51</v>
      </c>
      <c r="K47" s="3" t="s">
        <v>52</v>
      </c>
      <c r="L47" s="3" t="s">
        <v>53</v>
      </c>
      <c r="M47" s="3" t="s">
        <v>54</v>
      </c>
      <c r="N47" s="3" t="s">
        <v>55</v>
      </c>
      <c r="O47" s="3" t="s">
        <v>56</v>
      </c>
      <c r="P47" s="3" t="s">
        <v>57</v>
      </c>
      <c r="Q47" s="3" t="s">
        <v>58</v>
      </c>
      <c r="R47" s="3" t="s">
        <v>59</v>
      </c>
      <c r="S47" s="3" t="s">
        <v>60</v>
      </c>
      <c r="T47" s="4" t="s">
        <v>61</v>
      </c>
    </row>
    <row r="48" spans="1:21" x14ac:dyDescent="0.25">
      <c r="A48" s="17">
        <f>SUM(D48:I48)</f>
        <v>37990.399999999994</v>
      </c>
      <c r="B48" s="10" t="s">
        <v>44</v>
      </c>
      <c r="C48" s="5">
        <f t="shared" ref="C48:T48" si="5">C27*1000</f>
        <v>15282.3</v>
      </c>
      <c r="D48" s="5">
        <f t="shared" si="5"/>
        <v>33.200000000000003</v>
      </c>
      <c r="E48" s="5">
        <f t="shared" si="5"/>
        <v>35307.300000000003</v>
      </c>
      <c r="F48" s="5">
        <f t="shared" si="5"/>
        <v>0</v>
      </c>
      <c r="G48" s="5">
        <f t="shared" si="5"/>
        <v>1.2</v>
      </c>
      <c r="H48" s="5">
        <f t="shared" si="5"/>
        <v>0</v>
      </c>
      <c r="I48" s="5">
        <f t="shared" si="5"/>
        <v>2648.7000000000003</v>
      </c>
      <c r="J48" s="5">
        <f t="shared" si="5"/>
        <v>504.90000000000003</v>
      </c>
      <c r="K48" s="5">
        <f t="shared" si="5"/>
        <v>1.5</v>
      </c>
      <c r="L48" s="5">
        <f t="shared" si="5"/>
        <v>0</v>
      </c>
      <c r="M48" s="5">
        <f t="shared" si="5"/>
        <v>1919.5</v>
      </c>
      <c r="N48" s="5">
        <f t="shared" si="5"/>
        <v>16.5</v>
      </c>
      <c r="O48" s="5">
        <f t="shared" si="5"/>
        <v>2</v>
      </c>
      <c r="P48" s="5">
        <f t="shared" si="5"/>
        <v>0</v>
      </c>
      <c r="Q48" s="5">
        <f t="shared" si="5"/>
        <v>40.200000000000003</v>
      </c>
      <c r="R48" s="5">
        <f t="shared" si="5"/>
        <v>159.6</v>
      </c>
      <c r="S48" s="5">
        <f t="shared" si="5"/>
        <v>66.099999999999994</v>
      </c>
      <c r="T48" s="5">
        <f t="shared" si="5"/>
        <v>55982.6</v>
      </c>
      <c r="U48">
        <f>SUM(K48:S48)</f>
        <v>2205.4</v>
      </c>
    </row>
    <row r="49" spans="1:21" x14ac:dyDescent="0.25">
      <c r="A49" s="17">
        <f t="shared" ref="A49:A65" si="6">SUM(D49:I49)</f>
        <v>125895.59999999999</v>
      </c>
      <c r="B49" s="10" t="s">
        <v>45</v>
      </c>
      <c r="C49" s="5">
        <f t="shared" ref="C49:T49" si="7">C28*1000</f>
        <v>1649.4</v>
      </c>
      <c r="D49" s="5">
        <f t="shared" si="7"/>
        <v>67710.599999999991</v>
      </c>
      <c r="E49" s="5">
        <f t="shared" si="7"/>
        <v>4441.3999999999996</v>
      </c>
      <c r="F49" s="5">
        <f t="shared" si="7"/>
        <v>29502.5</v>
      </c>
      <c r="G49" s="5">
        <f t="shared" si="7"/>
        <v>1121.0999999999999</v>
      </c>
      <c r="H49" s="5">
        <f t="shared" si="7"/>
        <v>1181.8</v>
      </c>
      <c r="I49" s="5">
        <f t="shared" si="7"/>
        <v>21938.2</v>
      </c>
      <c r="J49" s="5">
        <f t="shared" si="7"/>
        <v>3405.6</v>
      </c>
      <c r="K49" s="5">
        <f t="shared" si="7"/>
        <v>4846.9000000000005</v>
      </c>
      <c r="L49" s="5">
        <f t="shared" si="7"/>
        <v>1847.9</v>
      </c>
      <c r="M49" s="5">
        <f t="shared" si="7"/>
        <v>1640.6</v>
      </c>
      <c r="N49" s="5">
        <f t="shared" si="7"/>
        <v>3896.6000000000004</v>
      </c>
      <c r="O49" s="5">
        <f t="shared" si="7"/>
        <v>760.3</v>
      </c>
      <c r="P49" s="5">
        <f t="shared" si="7"/>
        <v>1416.5</v>
      </c>
      <c r="Q49" s="5">
        <f t="shared" si="7"/>
        <v>4287.6000000000004</v>
      </c>
      <c r="R49" s="5">
        <f t="shared" si="7"/>
        <v>10165.799999999999</v>
      </c>
      <c r="S49" s="5">
        <f t="shared" si="7"/>
        <v>1854.1</v>
      </c>
      <c r="T49" s="5">
        <f t="shared" si="7"/>
        <v>161667</v>
      </c>
      <c r="U49">
        <f t="shared" ref="U49:U64" si="8">SUM(K49:S49)</f>
        <v>30716.3</v>
      </c>
    </row>
    <row r="50" spans="1:21" x14ac:dyDescent="0.25">
      <c r="A50" s="17">
        <f t="shared" si="6"/>
        <v>34796.100000000006</v>
      </c>
      <c r="B50" s="10" t="s">
        <v>46</v>
      </c>
      <c r="C50" s="5">
        <f t="shared" ref="C50:T50" si="9">C29*1000</f>
        <v>7382</v>
      </c>
      <c r="D50" s="5">
        <f t="shared" si="9"/>
        <v>264.7</v>
      </c>
      <c r="E50" s="5">
        <f t="shared" si="9"/>
        <v>30010.9</v>
      </c>
      <c r="F50" s="5">
        <f t="shared" si="9"/>
        <v>115.4</v>
      </c>
      <c r="G50" s="5">
        <f t="shared" si="9"/>
        <v>167.8</v>
      </c>
      <c r="H50" s="5">
        <f t="shared" si="9"/>
        <v>127.90000000000002</v>
      </c>
      <c r="I50" s="5">
        <f t="shared" si="9"/>
        <v>4109.3999999999996</v>
      </c>
      <c r="J50" s="5">
        <f t="shared" si="9"/>
        <v>561.4</v>
      </c>
      <c r="K50" s="5">
        <f t="shared" si="9"/>
        <v>2541.6999999999998</v>
      </c>
      <c r="L50" s="5">
        <f t="shared" si="9"/>
        <v>666</v>
      </c>
      <c r="M50" s="5">
        <f t="shared" si="9"/>
        <v>23180.6</v>
      </c>
      <c r="N50" s="5">
        <f t="shared" si="9"/>
        <v>1261</v>
      </c>
      <c r="O50" s="5">
        <f t="shared" si="9"/>
        <v>89.7</v>
      </c>
      <c r="P50" s="5">
        <f t="shared" si="9"/>
        <v>147.80000000000001</v>
      </c>
      <c r="Q50" s="5">
        <f t="shared" si="9"/>
        <v>3154.3999999999996</v>
      </c>
      <c r="R50" s="5">
        <f t="shared" si="9"/>
        <v>7043</v>
      </c>
      <c r="S50" s="5">
        <f t="shared" si="9"/>
        <v>1728.5</v>
      </c>
      <c r="T50" s="5">
        <f t="shared" si="9"/>
        <v>82551.8</v>
      </c>
      <c r="U50">
        <f t="shared" si="8"/>
        <v>39812.699999999997</v>
      </c>
    </row>
    <row r="51" spans="1:21" x14ac:dyDescent="0.25">
      <c r="A51" s="17">
        <f t="shared" si="6"/>
        <v>16409.199999999997</v>
      </c>
      <c r="B51" s="10" t="s">
        <v>47</v>
      </c>
      <c r="C51" s="5">
        <f t="shared" ref="C51:T51" si="10">C30*1000</f>
        <v>3036.2</v>
      </c>
      <c r="D51" s="5">
        <f t="shared" si="10"/>
        <v>1663.1999999999998</v>
      </c>
      <c r="E51" s="5">
        <f t="shared" si="10"/>
        <v>991.8</v>
      </c>
      <c r="F51" s="5">
        <f t="shared" si="10"/>
        <v>3634.5</v>
      </c>
      <c r="G51" s="5">
        <f t="shared" si="10"/>
        <v>283.2</v>
      </c>
      <c r="H51" s="5">
        <f t="shared" si="10"/>
        <v>263.3</v>
      </c>
      <c r="I51" s="5">
        <f t="shared" si="10"/>
        <v>9573.1999999999989</v>
      </c>
      <c r="J51" s="5">
        <f t="shared" si="10"/>
        <v>2995.3</v>
      </c>
      <c r="K51" s="5">
        <f t="shared" si="10"/>
        <v>5342.6</v>
      </c>
      <c r="L51" s="5">
        <f t="shared" si="10"/>
        <v>15296.7</v>
      </c>
      <c r="M51" s="5">
        <f t="shared" si="10"/>
        <v>232.4</v>
      </c>
      <c r="N51" s="5">
        <f t="shared" si="10"/>
        <v>1327.2</v>
      </c>
      <c r="O51" s="5">
        <f t="shared" si="10"/>
        <v>462.8</v>
      </c>
      <c r="P51" s="5">
        <f t="shared" si="10"/>
        <v>151.5</v>
      </c>
      <c r="Q51" s="5">
        <f t="shared" si="10"/>
        <v>3022.5</v>
      </c>
      <c r="R51" s="5">
        <f t="shared" si="10"/>
        <v>2231.6</v>
      </c>
      <c r="S51" s="5">
        <f t="shared" si="10"/>
        <v>841.59999999999991</v>
      </c>
      <c r="T51" s="5">
        <f t="shared" si="10"/>
        <v>51349.7</v>
      </c>
      <c r="U51">
        <f t="shared" si="8"/>
        <v>28908.9</v>
      </c>
    </row>
    <row r="52" spans="1:21" x14ac:dyDescent="0.25">
      <c r="A52" s="17">
        <f t="shared" si="6"/>
        <v>52988</v>
      </c>
      <c r="B52" s="10" t="s">
        <v>48</v>
      </c>
      <c r="C52" s="5">
        <f t="shared" ref="C52:T52" si="11">C31*1000</f>
        <v>378.5</v>
      </c>
      <c r="D52" s="5">
        <f t="shared" si="11"/>
        <v>3744.3999999999996</v>
      </c>
      <c r="E52" s="5">
        <f t="shared" si="11"/>
        <v>1412.6</v>
      </c>
      <c r="F52" s="5">
        <f t="shared" si="11"/>
        <v>1026.9000000000001</v>
      </c>
      <c r="G52" s="5">
        <f t="shared" si="11"/>
        <v>17502.099999999999</v>
      </c>
      <c r="H52" s="5">
        <f t="shared" si="11"/>
        <v>14784.900000000001</v>
      </c>
      <c r="I52" s="5">
        <f t="shared" si="11"/>
        <v>14517.099999999999</v>
      </c>
      <c r="J52" s="5">
        <f t="shared" si="11"/>
        <v>14983.900000000001</v>
      </c>
      <c r="K52" s="5">
        <f t="shared" si="11"/>
        <v>5128.2000000000007</v>
      </c>
      <c r="L52" s="5">
        <f t="shared" si="11"/>
        <v>2036</v>
      </c>
      <c r="M52" s="5">
        <f t="shared" si="11"/>
        <v>386.6</v>
      </c>
      <c r="N52" s="5">
        <f t="shared" si="11"/>
        <v>6541.3</v>
      </c>
      <c r="O52" s="5">
        <f t="shared" si="11"/>
        <v>404.9</v>
      </c>
      <c r="P52" s="5">
        <f t="shared" si="11"/>
        <v>590.09999999999991</v>
      </c>
      <c r="Q52" s="5">
        <f t="shared" si="11"/>
        <v>6757.3</v>
      </c>
      <c r="R52" s="5">
        <f t="shared" si="11"/>
        <v>3641.7999999999997</v>
      </c>
      <c r="S52" s="5">
        <f t="shared" si="11"/>
        <v>2267.2000000000003</v>
      </c>
      <c r="T52" s="5">
        <f t="shared" si="11"/>
        <v>96104</v>
      </c>
      <c r="U52">
        <f t="shared" si="8"/>
        <v>27753.4</v>
      </c>
    </row>
    <row r="53" spans="1:21" x14ac:dyDescent="0.25">
      <c r="A53" s="17">
        <f t="shared" si="6"/>
        <v>27512.600000000002</v>
      </c>
      <c r="B53" s="10" t="s">
        <v>49</v>
      </c>
      <c r="C53" s="5">
        <f t="shared" ref="C53:T53" si="12">C32*1000</f>
        <v>214.9</v>
      </c>
      <c r="D53" s="5">
        <f t="shared" si="12"/>
        <v>382.8</v>
      </c>
      <c r="E53" s="5">
        <f t="shared" si="12"/>
        <v>206.1</v>
      </c>
      <c r="F53" s="5">
        <f t="shared" si="12"/>
        <v>69.5</v>
      </c>
      <c r="G53" s="5">
        <f t="shared" si="12"/>
        <v>871.4</v>
      </c>
      <c r="H53" s="5">
        <f t="shared" si="12"/>
        <v>25273.4</v>
      </c>
      <c r="I53" s="5">
        <f t="shared" si="12"/>
        <v>709.4</v>
      </c>
      <c r="J53" s="5">
        <f t="shared" si="12"/>
        <v>164.3</v>
      </c>
      <c r="K53" s="5">
        <f t="shared" si="12"/>
        <v>5258.4</v>
      </c>
      <c r="L53" s="5">
        <f t="shared" si="12"/>
        <v>1273.4000000000001</v>
      </c>
      <c r="M53" s="5">
        <f t="shared" si="12"/>
        <v>23.8</v>
      </c>
      <c r="N53" s="5">
        <f t="shared" si="12"/>
        <v>264.5</v>
      </c>
      <c r="O53" s="5">
        <f t="shared" si="12"/>
        <v>43</v>
      </c>
      <c r="P53" s="5">
        <f t="shared" si="12"/>
        <v>16.399999999999999</v>
      </c>
      <c r="Q53" s="5">
        <f t="shared" si="12"/>
        <v>606.70000000000005</v>
      </c>
      <c r="R53" s="5">
        <f t="shared" si="12"/>
        <v>3319.3</v>
      </c>
      <c r="S53" s="5">
        <f t="shared" si="12"/>
        <v>317.39999999999998</v>
      </c>
      <c r="T53" s="5">
        <f t="shared" si="12"/>
        <v>39014.5</v>
      </c>
      <c r="U53">
        <f t="shared" si="8"/>
        <v>11122.9</v>
      </c>
    </row>
    <row r="54" spans="1:21" x14ac:dyDescent="0.25">
      <c r="A54" s="17">
        <f t="shared" si="6"/>
        <v>193567</v>
      </c>
      <c r="B54" s="10" t="s">
        <v>50</v>
      </c>
      <c r="C54" s="5">
        <f t="shared" ref="C54:T54" si="13">C33*1000</f>
        <v>12938.2</v>
      </c>
      <c r="D54" s="5">
        <f t="shared" si="13"/>
        <v>10382.800000000001</v>
      </c>
      <c r="E54" s="5">
        <f t="shared" si="13"/>
        <v>9592.7999999999993</v>
      </c>
      <c r="F54" s="5">
        <f t="shared" si="13"/>
        <v>4274.8</v>
      </c>
      <c r="G54" s="5">
        <f t="shared" si="13"/>
        <v>19848.599999999999</v>
      </c>
      <c r="H54" s="5">
        <f t="shared" si="13"/>
        <v>23970.300000000003</v>
      </c>
      <c r="I54" s="5">
        <f t="shared" si="13"/>
        <v>125497.7</v>
      </c>
      <c r="J54" s="5">
        <f t="shared" si="13"/>
        <v>57546.7</v>
      </c>
      <c r="K54" s="5">
        <f t="shared" si="13"/>
        <v>15500.400000000001</v>
      </c>
      <c r="L54" s="5">
        <f t="shared" si="13"/>
        <v>3430.9</v>
      </c>
      <c r="M54" s="5">
        <f t="shared" si="13"/>
        <v>1695.4999999999998</v>
      </c>
      <c r="N54" s="5">
        <f t="shared" si="13"/>
        <v>12283.400000000001</v>
      </c>
      <c r="O54" s="5">
        <f t="shared" si="13"/>
        <v>2145.9</v>
      </c>
      <c r="P54" s="5">
        <f t="shared" si="13"/>
        <v>2384.8000000000002</v>
      </c>
      <c r="Q54" s="5">
        <f t="shared" si="13"/>
        <v>13531.300000000001</v>
      </c>
      <c r="R54" s="5">
        <f t="shared" si="13"/>
        <v>20661.599999999999</v>
      </c>
      <c r="S54" s="5">
        <f t="shared" si="13"/>
        <v>4661.5999999999995</v>
      </c>
      <c r="T54" s="5">
        <f t="shared" si="13"/>
        <v>340347.3</v>
      </c>
      <c r="U54">
        <f t="shared" si="8"/>
        <v>76295.400000000023</v>
      </c>
    </row>
    <row r="55" spans="1:21" x14ac:dyDescent="0.25">
      <c r="A55" s="17">
        <f t="shared" si="6"/>
        <v>4190</v>
      </c>
      <c r="B55" s="10" t="s">
        <v>51</v>
      </c>
      <c r="C55" s="5">
        <f t="shared" ref="C55:T55" si="14">C34*1000</f>
        <v>353.1</v>
      </c>
      <c r="D55" s="5">
        <f t="shared" si="14"/>
        <v>1850.1999999999998</v>
      </c>
      <c r="E55" s="5">
        <f t="shared" si="14"/>
        <v>142.9</v>
      </c>
      <c r="F55" s="5">
        <f t="shared" si="14"/>
        <v>421.8</v>
      </c>
      <c r="G55" s="5">
        <f t="shared" si="14"/>
        <v>572.29999999999995</v>
      </c>
      <c r="H55" s="5">
        <f t="shared" si="14"/>
        <v>330.1</v>
      </c>
      <c r="I55" s="5">
        <f t="shared" si="14"/>
        <v>872.69999999999993</v>
      </c>
      <c r="J55" s="5">
        <f t="shared" si="14"/>
        <v>38811.9</v>
      </c>
      <c r="K55" s="5">
        <f t="shared" si="14"/>
        <v>469.1</v>
      </c>
      <c r="L55" s="5">
        <f t="shared" si="14"/>
        <v>481</v>
      </c>
      <c r="M55" s="5">
        <f t="shared" si="14"/>
        <v>77.8</v>
      </c>
      <c r="N55" s="5">
        <f t="shared" si="14"/>
        <v>1272.6999999999998</v>
      </c>
      <c r="O55" s="5">
        <f t="shared" si="14"/>
        <v>1310.2</v>
      </c>
      <c r="P55" s="5">
        <f t="shared" si="14"/>
        <v>3966.4</v>
      </c>
      <c r="Q55" s="5">
        <f t="shared" si="14"/>
        <v>2467.5</v>
      </c>
      <c r="R55" s="5">
        <f t="shared" si="14"/>
        <v>6616.3</v>
      </c>
      <c r="S55" s="5">
        <f t="shared" si="14"/>
        <v>1230</v>
      </c>
      <c r="T55" s="5">
        <f t="shared" si="14"/>
        <v>61245.7</v>
      </c>
      <c r="U55">
        <f t="shared" si="8"/>
        <v>17891</v>
      </c>
    </row>
    <row r="56" spans="1:21" x14ac:dyDescent="0.25">
      <c r="A56" s="17">
        <f t="shared" si="6"/>
        <v>6191.5</v>
      </c>
      <c r="B56" s="10" t="s">
        <v>52</v>
      </c>
      <c r="C56" s="5">
        <f t="shared" ref="C56:T56" si="15">C35*1000</f>
        <v>264.39999999999998</v>
      </c>
      <c r="D56" s="5">
        <f t="shared" si="15"/>
        <v>473.1</v>
      </c>
      <c r="E56" s="5">
        <f t="shared" si="15"/>
        <v>1017.5000000000001</v>
      </c>
      <c r="F56" s="5">
        <f t="shared" si="15"/>
        <v>453.2</v>
      </c>
      <c r="G56" s="5">
        <f t="shared" si="15"/>
        <v>599.5</v>
      </c>
      <c r="H56" s="5">
        <f t="shared" si="15"/>
        <v>841.4</v>
      </c>
      <c r="I56" s="5">
        <f t="shared" si="15"/>
        <v>2806.8</v>
      </c>
      <c r="J56" s="5">
        <f t="shared" si="15"/>
        <v>775.5</v>
      </c>
      <c r="K56" s="5">
        <f t="shared" si="15"/>
        <v>15655.2</v>
      </c>
      <c r="L56" s="5">
        <f t="shared" si="15"/>
        <v>2185.4</v>
      </c>
      <c r="M56" s="5">
        <f t="shared" si="15"/>
        <v>258.5</v>
      </c>
      <c r="N56" s="5">
        <f t="shared" si="15"/>
        <v>1142.8</v>
      </c>
      <c r="O56" s="5">
        <f t="shared" si="15"/>
        <v>207.2</v>
      </c>
      <c r="P56" s="5">
        <f t="shared" si="15"/>
        <v>233.3</v>
      </c>
      <c r="Q56" s="5">
        <f t="shared" si="15"/>
        <v>1885.7</v>
      </c>
      <c r="R56" s="5">
        <f t="shared" si="15"/>
        <v>747</v>
      </c>
      <c r="S56" s="5">
        <f t="shared" si="15"/>
        <v>483.5</v>
      </c>
      <c r="T56" s="5">
        <f t="shared" si="15"/>
        <v>30030.1</v>
      </c>
      <c r="U56">
        <f t="shared" si="8"/>
        <v>22798.600000000002</v>
      </c>
    </row>
    <row r="57" spans="1:21" x14ac:dyDescent="0.25">
      <c r="A57" s="17">
        <f t="shared" si="6"/>
        <v>12083.8</v>
      </c>
      <c r="B57" s="10" t="s">
        <v>53</v>
      </c>
      <c r="C57" s="5">
        <f t="shared" ref="C57:T57" si="16">C36*1000</f>
        <v>80.900000000000006</v>
      </c>
      <c r="D57" s="5">
        <f t="shared" si="16"/>
        <v>1114.6999999999998</v>
      </c>
      <c r="E57" s="5">
        <f t="shared" si="16"/>
        <v>2403.3000000000002</v>
      </c>
      <c r="F57" s="5">
        <f t="shared" si="16"/>
        <v>1144.7</v>
      </c>
      <c r="G57" s="5">
        <f t="shared" si="16"/>
        <v>944.5</v>
      </c>
      <c r="H57" s="5">
        <f t="shared" si="16"/>
        <v>1034</v>
      </c>
      <c r="I57" s="5">
        <f t="shared" si="16"/>
        <v>5442.5999999999995</v>
      </c>
      <c r="J57" s="5">
        <f t="shared" si="16"/>
        <v>2460.1</v>
      </c>
      <c r="K57" s="5">
        <f t="shared" si="16"/>
        <v>27627.5</v>
      </c>
      <c r="L57" s="5">
        <f t="shared" si="16"/>
        <v>34711</v>
      </c>
      <c r="M57" s="5">
        <f t="shared" si="16"/>
        <v>1295.9000000000001</v>
      </c>
      <c r="N57" s="5">
        <f t="shared" si="16"/>
        <v>4198.8999999999996</v>
      </c>
      <c r="O57" s="5">
        <f t="shared" si="16"/>
        <v>2080.9</v>
      </c>
      <c r="P57" s="5">
        <f t="shared" si="16"/>
        <v>786.6</v>
      </c>
      <c r="Q57" s="5">
        <f t="shared" si="16"/>
        <v>7414.7</v>
      </c>
      <c r="R57" s="5">
        <f t="shared" si="16"/>
        <v>7693.1</v>
      </c>
      <c r="S57" s="5">
        <f t="shared" si="16"/>
        <v>1538.8</v>
      </c>
      <c r="T57" s="5">
        <f t="shared" si="16"/>
        <v>101972.7</v>
      </c>
      <c r="U57">
        <f t="shared" si="8"/>
        <v>87347.400000000009</v>
      </c>
    </row>
    <row r="58" spans="1:21" x14ac:dyDescent="0.25">
      <c r="A58" s="17">
        <f t="shared" si="6"/>
        <v>2649.2999999999997</v>
      </c>
      <c r="B58" s="10" t="s">
        <v>54</v>
      </c>
      <c r="C58" s="5">
        <f t="shared" ref="C58:T58" si="17">C37*1000</f>
        <v>40.6</v>
      </c>
      <c r="D58" s="5">
        <f t="shared" si="17"/>
        <v>376</v>
      </c>
      <c r="E58" s="5">
        <f t="shared" si="17"/>
        <v>393.9</v>
      </c>
      <c r="F58" s="5">
        <f t="shared" si="17"/>
        <v>149.4</v>
      </c>
      <c r="G58" s="5">
        <f t="shared" si="17"/>
        <v>258.8</v>
      </c>
      <c r="H58" s="5">
        <f t="shared" si="17"/>
        <v>281.60000000000002</v>
      </c>
      <c r="I58" s="5">
        <f t="shared" si="17"/>
        <v>1189.5999999999999</v>
      </c>
      <c r="J58" s="5">
        <f t="shared" si="17"/>
        <v>369.4</v>
      </c>
      <c r="K58" s="5">
        <f t="shared" si="17"/>
        <v>6395.1</v>
      </c>
      <c r="L58" s="5">
        <f t="shared" si="17"/>
        <v>1465.5</v>
      </c>
      <c r="M58" s="5">
        <f t="shared" si="17"/>
        <v>2458.8000000000002</v>
      </c>
      <c r="N58" s="5">
        <f t="shared" si="17"/>
        <v>1742</v>
      </c>
      <c r="O58" s="5">
        <f t="shared" si="17"/>
        <v>857</v>
      </c>
      <c r="P58" s="5">
        <f t="shared" si="17"/>
        <v>508.70000000000005</v>
      </c>
      <c r="Q58" s="5">
        <f t="shared" si="17"/>
        <v>4801.3</v>
      </c>
      <c r="R58" s="5">
        <f t="shared" si="17"/>
        <v>3303.1</v>
      </c>
      <c r="S58" s="5">
        <f t="shared" si="17"/>
        <v>774</v>
      </c>
      <c r="T58" s="5">
        <f t="shared" si="17"/>
        <v>25364.7</v>
      </c>
      <c r="U58">
        <f t="shared" si="8"/>
        <v>22305.5</v>
      </c>
    </row>
    <row r="59" spans="1:21" x14ac:dyDescent="0.25">
      <c r="A59" s="17">
        <f t="shared" si="6"/>
        <v>6218.5999999999995</v>
      </c>
      <c r="B59" s="10" t="s">
        <v>55</v>
      </c>
      <c r="C59" s="5">
        <f t="shared" ref="C59:T59" si="18">C38*1000</f>
        <v>225.6</v>
      </c>
      <c r="D59" s="5">
        <f t="shared" si="18"/>
        <v>1232.5999999999999</v>
      </c>
      <c r="E59" s="5">
        <f t="shared" si="18"/>
        <v>941</v>
      </c>
      <c r="F59" s="5">
        <f t="shared" si="18"/>
        <v>429.7</v>
      </c>
      <c r="G59" s="5">
        <f t="shared" si="18"/>
        <v>872.09999999999991</v>
      </c>
      <c r="H59" s="5">
        <f t="shared" si="18"/>
        <v>576.20000000000005</v>
      </c>
      <c r="I59" s="5">
        <f t="shared" si="18"/>
        <v>2167</v>
      </c>
      <c r="J59" s="5">
        <f t="shared" si="18"/>
        <v>1642.8</v>
      </c>
      <c r="K59" s="5">
        <f t="shared" si="18"/>
        <v>9898.6</v>
      </c>
      <c r="L59" s="5">
        <f t="shared" si="18"/>
        <v>1811.9</v>
      </c>
      <c r="M59" s="5">
        <f t="shared" si="18"/>
        <v>837</v>
      </c>
      <c r="N59" s="5">
        <f t="shared" si="18"/>
        <v>29692</v>
      </c>
      <c r="O59" s="5">
        <f t="shared" si="18"/>
        <v>14428.4</v>
      </c>
      <c r="P59" s="5">
        <f t="shared" si="18"/>
        <v>1243</v>
      </c>
      <c r="Q59" s="5">
        <f t="shared" si="18"/>
        <v>15428.099999999999</v>
      </c>
      <c r="R59" s="5">
        <f t="shared" si="18"/>
        <v>6856.8</v>
      </c>
      <c r="S59" s="5">
        <f t="shared" si="18"/>
        <v>2642.2999999999997</v>
      </c>
      <c r="T59" s="5">
        <f t="shared" si="18"/>
        <v>90924.6</v>
      </c>
      <c r="U59">
        <f t="shared" si="8"/>
        <v>82838.100000000006</v>
      </c>
    </row>
    <row r="60" spans="1:21" x14ac:dyDescent="0.25">
      <c r="A60" s="17">
        <f t="shared" si="6"/>
        <v>10802.6</v>
      </c>
      <c r="B60" s="10" t="s">
        <v>56</v>
      </c>
      <c r="C60" s="5">
        <f t="shared" ref="C60:T60" si="19">C39*1000</f>
        <v>2233.1</v>
      </c>
      <c r="D60" s="5">
        <f t="shared" si="19"/>
        <v>1848.1</v>
      </c>
      <c r="E60" s="5">
        <f t="shared" si="19"/>
        <v>2688.3</v>
      </c>
      <c r="F60" s="5">
        <f t="shared" si="19"/>
        <v>498.8</v>
      </c>
      <c r="G60" s="5">
        <f t="shared" si="19"/>
        <v>967.8</v>
      </c>
      <c r="H60" s="5">
        <f t="shared" si="19"/>
        <v>830.1</v>
      </c>
      <c r="I60" s="5">
        <f t="shared" si="19"/>
        <v>3969.5</v>
      </c>
      <c r="J60" s="5">
        <f t="shared" si="19"/>
        <v>4564.8</v>
      </c>
      <c r="K60" s="5">
        <f t="shared" si="19"/>
        <v>13137.1</v>
      </c>
      <c r="L60" s="5">
        <f t="shared" si="19"/>
        <v>6219.1</v>
      </c>
      <c r="M60" s="5">
        <f t="shared" si="19"/>
        <v>1639.6</v>
      </c>
      <c r="N60" s="5">
        <f t="shared" si="19"/>
        <v>3751.8</v>
      </c>
      <c r="O60" s="5">
        <f t="shared" si="19"/>
        <v>63719.7</v>
      </c>
      <c r="P60" s="5">
        <f t="shared" si="19"/>
        <v>20507.400000000001</v>
      </c>
      <c r="Q60" s="5">
        <f t="shared" si="19"/>
        <v>12845.5</v>
      </c>
      <c r="R60" s="5">
        <f t="shared" si="19"/>
        <v>6846.4000000000005</v>
      </c>
      <c r="S60" s="5">
        <f t="shared" si="19"/>
        <v>1988.3000000000002</v>
      </c>
      <c r="T60" s="5">
        <f t="shared" si="19"/>
        <v>148255.70000000001</v>
      </c>
      <c r="U60">
        <f t="shared" si="8"/>
        <v>130654.89999999998</v>
      </c>
    </row>
    <row r="61" spans="1:21" x14ac:dyDescent="0.25">
      <c r="A61" s="17">
        <f t="shared" si="6"/>
        <v>4180.5999999999995</v>
      </c>
      <c r="B61" s="10" t="s">
        <v>57</v>
      </c>
      <c r="C61" s="5">
        <f t="shared" ref="C61:T61" si="20">C40*1000</f>
        <v>21</v>
      </c>
      <c r="D61" s="5">
        <f t="shared" si="20"/>
        <v>428.20000000000005</v>
      </c>
      <c r="E61" s="5">
        <f t="shared" si="20"/>
        <v>673.3</v>
      </c>
      <c r="F61" s="5">
        <f t="shared" si="20"/>
        <v>194.8</v>
      </c>
      <c r="G61" s="5">
        <f t="shared" si="20"/>
        <v>341</v>
      </c>
      <c r="H61" s="5">
        <f t="shared" si="20"/>
        <v>377.5</v>
      </c>
      <c r="I61" s="5">
        <f t="shared" si="20"/>
        <v>2165.7999999999997</v>
      </c>
      <c r="J61" s="5">
        <f t="shared" si="20"/>
        <v>815.8</v>
      </c>
      <c r="K61" s="5">
        <f t="shared" si="20"/>
        <v>16911.5</v>
      </c>
      <c r="L61" s="5">
        <f t="shared" si="20"/>
        <v>2495.8000000000002</v>
      </c>
      <c r="M61" s="5">
        <f t="shared" si="20"/>
        <v>1892.5</v>
      </c>
      <c r="N61" s="5">
        <f t="shared" si="20"/>
        <v>3853.8999999999996</v>
      </c>
      <c r="O61" s="5">
        <f t="shared" si="20"/>
        <v>6416.9</v>
      </c>
      <c r="P61" s="5">
        <f t="shared" si="20"/>
        <v>9866.2999999999993</v>
      </c>
      <c r="Q61" s="5">
        <f t="shared" si="20"/>
        <v>13727.1</v>
      </c>
      <c r="R61" s="5">
        <f t="shared" si="20"/>
        <v>4607.5999999999995</v>
      </c>
      <c r="S61" s="5">
        <f t="shared" si="20"/>
        <v>1297.0999999999999</v>
      </c>
      <c r="T61" s="5">
        <f t="shared" si="20"/>
        <v>66086</v>
      </c>
      <c r="U61">
        <f t="shared" si="8"/>
        <v>61068.69999999999</v>
      </c>
    </row>
    <row r="62" spans="1:21" x14ac:dyDescent="0.25">
      <c r="A62" s="17">
        <f t="shared" si="6"/>
        <v>62982.7</v>
      </c>
      <c r="B62" s="10" t="s">
        <v>58</v>
      </c>
      <c r="C62" s="5">
        <f t="shared" ref="C62:T62" si="21">C41*1000</f>
        <v>2452.5</v>
      </c>
      <c r="D62" s="5">
        <f t="shared" si="21"/>
        <v>9343.2000000000007</v>
      </c>
      <c r="E62" s="5">
        <f t="shared" si="21"/>
        <v>12882</v>
      </c>
      <c r="F62" s="5">
        <f t="shared" si="21"/>
        <v>2513.6000000000004</v>
      </c>
      <c r="G62" s="5">
        <f t="shared" si="21"/>
        <v>5623.1</v>
      </c>
      <c r="H62" s="5">
        <f t="shared" si="21"/>
        <v>6232.6</v>
      </c>
      <c r="I62" s="5">
        <f t="shared" si="21"/>
        <v>26388.199999999997</v>
      </c>
      <c r="J62" s="5">
        <f t="shared" si="21"/>
        <v>25919.300000000003</v>
      </c>
      <c r="K62" s="5">
        <f t="shared" si="21"/>
        <v>44785.9</v>
      </c>
      <c r="L62" s="5">
        <f t="shared" si="21"/>
        <v>15680.4</v>
      </c>
      <c r="M62" s="5">
        <f t="shared" si="21"/>
        <v>5431.9</v>
      </c>
      <c r="N62" s="5">
        <f t="shared" si="21"/>
        <v>17855.400000000001</v>
      </c>
      <c r="O62" s="5">
        <f t="shared" si="21"/>
        <v>24270</v>
      </c>
      <c r="P62" s="5">
        <f t="shared" si="21"/>
        <v>9934.2000000000007</v>
      </c>
      <c r="Q62" s="5">
        <f t="shared" si="21"/>
        <v>106276.00000000001</v>
      </c>
      <c r="R62" s="5">
        <f t="shared" si="21"/>
        <v>30857.5</v>
      </c>
      <c r="S62" s="5">
        <f t="shared" si="21"/>
        <v>8336.5999999999985</v>
      </c>
      <c r="T62" s="5">
        <f t="shared" si="21"/>
        <v>354782.5</v>
      </c>
      <c r="U62">
        <f t="shared" si="8"/>
        <v>263427.90000000002</v>
      </c>
    </row>
    <row r="63" spans="1:21" x14ac:dyDescent="0.25">
      <c r="A63" s="17">
        <f t="shared" si="6"/>
        <v>4188</v>
      </c>
      <c r="B63" s="10" t="s">
        <v>59</v>
      </c>
      <c r="C63" s="5">
        <f t="shared" ref="C63:T63" si="22">C42*1000</f>
        <v>151.80000000000001</v>
      </c>
      <c r="D63" s="5">
        <f t="shared" si="22"/>
        <v>683.7</v>
      </c>
      <c r="E63" s="5">
        <f t="shared" si="22"/>
        <v>479.3</v>
      </c>
      <c r="F63" s="5">
        <f t="shared" si="22"/>
        <v>211.79999999999998</v>
      </c>
      <c r="G63" s="5">
        <f t="shared" si="22"/>
        <v>495.70000000000005</v>
      </c>
      <c r="H63" s="5">
        <f t="shared" si="22"/>
        <v>670.6</v>
      </c>
      <c r="I63" s="5">
        <f t="shared" si="22"/>
        <v>1646.9000000000003</v>
      </c>
      <c r="J63" s="5">
        <f t="shared" si="22"/>
        <v>749.9</v>
      </c>
      <c r="K63" s="5">
        <f t="shared" si="22"/>
        <v>2046.7</v>
      </c>
      <c r="L63" s="5">
        <f t="shared" si="22"/>
        <v>2097.9</v>
      </c>
      <c r="M63" s="5">
        <f t="shared" si="22"/>
        <v>276.60000000000002</v>
      </c>
      <c r="N63" s="5">
        <f t="shared" si="22"/>
        <v>1455.4</v>
      </c>
      <c r="O63" s="5">
        <f t="shared" si="22"/>
        <v>1118.7</v>
      </c>
      <c r="P63" s="5">
        <f t="shared" si="22"/>
        <v>113.3</v>
      </c>
      <c r="Q63" s="5">
        <f t="shared" si="22"/>
        <v>2340.5</v>
      </c>
      <c r="R63" s="5">
        <f t="shared" si="22"/>
        <v>5944.8</v>
      </c>
      <c r="S63" s="5">
        <f t="shared" si="22"/>
        <v>299.20000000000005</v>
      </c>
      <c r="T63" s="5">
        <f t="shared" si="22"/>
        <v>20782.899999999998</v>
      </c>
      <c r="U63">
        <f t="shared" si="8"/>
        <v>15693.100000000002</v>
      </c>
    </row>
    <row r="64" spans="1:21" x14ac:dyDescent="0.25">
      <c r="A64" s="17">
        <f t="shared" si="6"/>
        <v>3241.1</v>
      </c>
      <c r="B64" s="10" t="s">
        <v>60</v>
      </c>
      <c r="C64" s="5">
        <f t="shared" ref="C64:T64" si="23">C43*1000</f>
        <v>69.7</v>
      </c>
      <c r="D64" s="5">
        <f t="shared" si="23"/>
        <v>376.6</v>
      </c>
      <c r="E64" s="5">
        <f t="shared" si="23"/>
        <v>601</v>
      </c>
      <c r="F64" s="5">
        <f t="shared" si="23"/>
        <v>235.1</v>
      </c>
      <c r="G64" s="5">
        <f t="shared" si="23"/>
        <v>314.90000000000003</v>
      </c>
      <c r="H64" s="5">
        <f t="shared" si="23"/>
        <v>615.40000000000009</v>
      </c>
      <c r="I64" s="5">
        <f t="shared" si="23"/>
        <v>1098.0999999999999</v>
      </c>
      <c r="J64" s="5">
        <f t="shared" si="23"/>
        <v>566</v>
      </c>
      <c r="K64" s="5">
        <f t="shared" si="23"/>
        <v>2043.0000000000002</v>
      </c>
      <c r="L64" s="5">
        <f t="shared" si="23"/>
        <v>742.80000000000007</v>
      </c>
      <c r="M64" s="5">
        <f t="shared" si="23"/>
        <v>500.29999999999995</v>
      </c>
      <c r="N64" s="5">
        <f t="shared" si="23"/>
        <v>963.3</v>
      </c>
      <c r="O64" s="5">
        <f t="shared" si="23"/>
        <v>640.1</v>
      </c>
      <c r="P64" s="5">
        <f t="shared" si="23"/>
        <v>171.60000000000002</v>
      </c>
      <c r="Q64" s="5">
        <f t="shared" si="23"/>
        <v>2266</v>
      </c>
      <c r="R64" s="5">
        <f t="shared" si="23"/>
        <v>946.60000000000014</v>
      </c>
      <c r="S64" s="5">
        <f t="shared" si="23"/>
        <v>5055.7999999999993</v>
      </c>
      <c r="T64" s="5">
        <f t="shared" si="23"/>
        <v>17205.900000000001</v>
      </c>
      <c r="U64">
        <f t="shared" si="8"/>
        <v>13329.5</v>
      </c>
    </row>
    <row r="65" spans="1:21" x14ac:dyDescent="0.25">
      <c r="A65" s="17">
        <f t="shared" si="6"/>
        <v>605886.40000000014</v>
      </c>
      <c r="B65" s="11" t="s">
        <v>61</v>
      </c>
      <c r="C65" s="5">
        <f t="shared" ref="C65:T65" si="24">C44*1000</f>
        <v>46774.5</v>
      </c>
      <c r="D65" s="5">
        <f t="shared" si="24"/>
        <v>101908.1</v>
      </c>
      <c r="E65" s="5">
        <f t="shared" si="24"/>
        <v>104185.3</v>
      </c>
      <c r="F65" s="5">
        <f t="shared" si="24"/>
        <v>44876.800000000003</v>
      </c>
      <c r="G65" s="5">
        <f t="shared" si="24"/>
        <v>50785.4</v>
      </c>
      <c r="H65" s="5">
        <f t="shared" si="24"/>
        <v>77390.7</v>
      </c>
      <c r="I65" s="5">
        <f t="shared" si="24"/>
        <v>226740.10000000003</v>
      </c>
      <c r="J65" s="5">
        <f t="shared" si="24"/>
        <v>156837.79999999999</v>
      </c>
      <c r="K65" s="5">
        <f t="shared" si="24"/>
        <v>177589.1</v>
      </c>
      <c r="L65" s="5">
        <f t="shared" si="24"/>
        <v>92441.9</v>
      </c>
      <c r="M65" s="5">
        <f t="shared" si="24"/>
        <v>43747.7</v>
      </c>
      <c r="N65" s="5">
        <f t="shared" si="24"/>
        <v>91518.9</v>
      </c>
      <c r="O65" s="5">
        <f t="shared" si="24"/>
        <v>118957.9</v>
      </c>
      <c r="P65" s="5">
        <f t="shared" si="24"/>
        <v>52037.8</v>
      </c>
      <c r="Q65" s="5">
        <f t="shared" si="24"/>
        <v>200852.40000000002</v>
      </c>
      <c r="R65" s="5">
        <f t="shared" si="24"/>
        <v>121641.5</v>
      </c>
      <c r="S65" s="5">
        <f t="shared" si="24"/>
        <v>35381.699999999997</v>
      </c>
      <c r="T65" s="5">
        <f t="shared" si="24"/>
        <v>1743667.6</v>
      </c>
      <c r="U65">
        <f>SUM(K65:S65)</f>
        <v>934168.9</v>
      </c>
    </row>
    <row r="67" spans="1:21" x14ac:dyDescent="0.25">
      <c r="B67" t="s">
        <v>62</v>
      </c>
    </row>
    <row r="68" spans="1:21" x14ac:dyDescent="0.25">
      <c r="B68" s="1" t="s">
        <v>43</v>
      </c>
      <c r="C68" s="2" t="s">
        <v>44</v>
      </c>
      <c r="D68" s="3" t="s">
        <v>45</v>
      </c>
      <c r="E68" s="3" t="s">
        <v>46</v>
      </c>
      <c r="F68" s="3" t="s">
        <v>47</v>
      </c>
      <c r="G68" s="3" t="s">
        <v>48</v>
      </c>
      <c r="H68" s="3" t="s">
        <v>49</v>
      </c>
      <c r="I68" s="3" t="s">
        <v>50</v>
      </c>
      <c r="J68" s="3" t="s">
        <v>51</v>
      </c>
      <c r="K68" s="3" t="s">
        <v>52</v>
      </c>
      <c r="L68" s="3" t="s">
        <v>53</v>
      </c>
      <c r="M68" s="3" t="s">
        <v>54</v>
      </c>
      <c r="N68" s="3" t="s">
        <v>55</v>
      </c>
      <c r="O68" s="3" t="s">
        <v>56</v>
      </c>
      <c r="P68" s="3" t="s">
        <v>57</v>
      </c>
      <c r="Q68" s="3" t="s">
        <v>58</v>
      </c>
      <c r="R68" s="3" t="s">
        <v>59</v>
      </c>
      <c r="S68" s="3" t="s">
        <v>60</v>
      </c>
      <c r="T68" s="4" t="s">
        <v>61</v>
      </c>
      <c r="U68" s="22" t="s">
        <v>84</v>
      </c>
    </row>
    <row r="69" spans="1:21" x14ac:dyDescent="0.25">
      <c r="B69" s="10" t="s">
        <v>44</v>
      </c>
      <c r="C69" s="5">
        <f t="shared" ref="C69:U69" si="25">C48/C6*100</f>
        <v>100.62218143407557</v>
      </c>
      <c r="D69" s="5">
        <f t="shared" si="25"/>
        <v>94.831924362334348</v>
      </c>
      <c r="E69" s="5">
        <f t="shared" si="25"/>
        <v>85.636226662265685</v>
      </c>
      <c r="F69" s="5" t="e">
        <f t="shared" si="25"/>
        <v>#DIV/0!</v>
      </c>
      <c r="G69" s="5">
        <f t="shared" si="25"/>
        <v>107.24927593406302</v>
      </c>
      <c r="H69" s="5" t="e">
        <f t="shared" si="25"/>
        <v>#DIV/0!</v>
      </c>
      <c r="I69" s="5">
        <f t="shared" si="25"/>
        <v>79.580733879512934</v>
      </c>
      <c r="J69" s="5">
        <f t="shared" si="25"/>
        <v>108.16405159210436</v>
      </c>
      <c r="K69" s="5">
        <f t="shared" si="25"/>
        <v>95.408607821157204</v>
      </c>
      <c r="L69" s="5" t="e">
        <f t="shared" si="25"/>
        <v>#DIV/0!</v>
      </c>
      <c r="M69" s="5">
        <f t="shared" si="25"/>
        <v>94.967407072921631</v>
      </c>
      <c r="N69" s="5">
        <f t="shared" si="25"/>
        <v>118.28619157893847</v>
      </c>
      <c r="O69" s="5">
        <f t="shared" si="25"/>
        <v>81.469825147747997</v>
      </c>
      <c r="P69" s="5" t="e">
        <f t="shared" si="25"/>
        <v>#DIV/0!</v>
      </c>
      <c r="Q69" s="5">
        <f t="shared" si="25"/>
        <v>69.893389754330087</v>
      </c>
      <c r="R69" s="5">
        <f t="shared" si="25"/>
        <v>82.303750487805829</v>
      </c>
      <c r="S69" s="5">
        <f t="shared" si="25"/>
        <v>92.337605208485542</v>
      </c>
      <c r="T69" s="5">
        <f t="shared" si="25"/>
        <v>89.41385893600382</v>
      </c>
      <c r="U69" s="5">
        <f t="shared" si="25"/>
        <v>93.361598465543466</v>
      </c>
    </row>
    <row r="70" spans="1:21" x14ac:dyDescent="0.25">
      <c r="B70" s="10" t="s">
        <v>45</v>
      </c>
      <c r="C70" s="5">
        <f t="shared" ref="C70:U70" si="26">C49/C7*100</f>
        <v>85.860110959172204</v>
      </c>
      <c r="D70" s="5">
        <f t="shared" si="26"/>
        <v>93.406330126247951</v>
      </c>
      <c r="E70" s="5">
        <f t="shared" si="26"/>
        <v>81.14667287196589</v>
      </c>
      <c r="F70" s="5">
        <f t="shared" si="26"/>
        <v>78.18522266433213</v>
      </c>
      <c r="G70" s="5">
        <f t="shared" si="26"/>
        <v>82.469008257358837</v>
      </c>
      <c r="H70" s="5">
        <f t="shared" si="26"/>
        <v>80.447485357184561</v>
      </c>
      <c r="I70" s="5">
        <f t="shared" si="26"/>
        <v>91.935992888399213</v>
      </c>
      <c r="J70" s="5">
        <f t="shared" si="26"/>
        <v>93.590449500659389</v>
      </c>
      <c r="K70" s="5">
        <f t="shared" si="26"/>
        <v>90.836403720405485</v>
      </c>
      <c r="L70" s="5">
        <f t="shared" si="26"/>
        <v>90.758649238766509</v>
      </c>
      <c r="M70" s="5">
        <f t="shared" si="26"/>
        <v>79.09764544343254</v>
      </c>
      <c r="N70" s="5">
        <f t="shared" si="26"/>
        <v>94.523446887860075</v>
      </c>
      <c r="O70" s="5">
        <f t="shared" si="26"/>
        <v>94.983362730756411</v>
      </c>
      <c r="P70" s="5">
        <f t="shared" si="26"/>
        <v>85.730585914879171</v>
      </c>
      <c r="Q70" s="5">
        <f t="shared" si="26"/>
        <v>88.330385617677649</v>
      </c>
      <c r="R70" s="5">
        <f t="shared" si="26"/>
        <v>94.020621526109466</v>
      </c>
      <c r="S70" s="5">
        <f t="shared" si="26"/>
        <v>92.653241350673781</v>
      </c>
      <c r="T70" s="5">
        <f t="shared" si="26"/>
        <v>89.005445712413461</v>
      </c>
      <c r="U70" s="5">
        <f t="shared" si="26"/>
        <v>91.177068290194569</v>
      </c>
    </row>
    <row r="71" spans="1:21" x14ac:dyDescent="0.25">
      <c r="B71" s="10" t="s">
        <v>46</v>
      </c>
      <c r="C71" s="5">
        <f t="shared" ref="C71:U71" si="27">C50/C8*100</f>
        <v>82.455114692604084</v>
      </c>
      <c r="D71" s="5">
        <f t="shared" si="27"/>
        <v>78.405626596189563</v>
      </c>
      <c r="E71" s="5">
        <f t="shared" si="27"/>
        <v>89.149937279211628</v>
      </c>
      <c r="F71" s="5">
        <f t="shared" si="27"/>
        <v>85.157528681323214</v>
      </c>
      <c r="G71" s="5">
        <f t="shared" si="27"/>
        <v>84.037957680592669</v>
      </c>
      <c r="H71" s="5">
        <f t="shared" si="27"/>
        <v>91.149207150749518</v>
      </c>
      <c r="I71" s="5">
        <f t="shared" si="27"/>
        <v>89.066561147518854</v>
      </c>
      <c r="J71" s="5">
        <f t="shared" si="27"/>
        <v>86.434616737040812</v>
      </c>
      <c r="K71" s="5">
        <f t="shared" si="27"/>
        <v>88.700586369266759</v>
      </c>
      <c r="L71" s="5">
        <f t="shared" si="27"/>
        <v>88.151350959013158</v>
      </c>
      <c r="M71" s="5">
        <f t="shared" si="27"/>
        <v>83.888599534203877</v>
      </c>
      <c r="N71" s="5">
        <f t="shared" si="27"/>
        <v>108.53508886787621</v>
      </c>
      <c r="O71" s="5">
        <f t="shared" si="27"/>
        <v>87.994589117730627</v>
      </c>
      <c r="P71" s="5">
        <f t="shared" si="27"/>
        <v>88.934306422206561</v>
      </c>
      <c r="Q71" s="5">
        <f t="shared" si="27"/>
        <v>88.783863070880898</v>
      </c>
      <c r="R71" s="5">
        <f t="shared" si="27"/>
        <v>85.540864614729301</v>
      </c>
      <c r="S71" s="5">
        <f t="shared" si="27"/>
        <v>87.647385153636264</v>
      </c>
      <c r="T71" s="5">
        <f t="shared" si="27"/>
        <v>86.773614373796306</v>
      </c>
      <c r="U71" s="5">
        <f t="shared" si="27"/>
        <v>85.725523841868821</v>
      </c>
    </row>
    <row r="72" spans="1:21" x14ac:dyDescent="0.25">
      <c r="B72" s="10" t="s">
        <v>47</v>
      </c>
      <c r="C72" s="5">
        <f t="shared" ref="C72:U72" si="28">C51/C9*100</f>
        <v>80.429843137673956</v>
      </c>
      <c r="D72" s="5">
        <f t="shared" si="28"/>
        <v>73.830896289924496</v>
      </c>
      <c r="E72" s="5">
        <f t="shared" si="28"/>
        <v>80.721764092113801</v>
      </c>
      <c r="F72" s="5">
        <f t="shared" si="28"/>
        <v>82.868809446593488</v>
      </c>
      <c r="G72" s="5">
        <f t="shared" si="28"/>
        <v>79.995847884672912</v>
      </c>
      <c r="H72" s="5">
        <f t="shared" si="28"/>
        <v>80.072887508822433</v>
      </c>
      <c r="I72" s="5">
        <f t="shared" si="28"/>
        <v>91.027472138903605</v>
      </c>
      <c r="J72" s="5">
        <f t="shared" si="28"/>
        <v>79.928571006441175</v>
      </c>
      <c r="K72" s="5">
        <f t="shared" si="28"/>
        <v>83.727884548553121</v>
      </c>
      <c r="L72" s="5">
        <f t="shared" si="28"/>
        <v>88.40996629254731</v>
      </c>
      <c r="M72" s="5">
        <f t="shared" si="28"/>
        <v>80.290922325141906</v>
      </c>
      <c r="N72" s="5">
        <f t="shared" si="28"/>
        <v>86.412391146300166</v>
      </c>
      <c r="O72" s="5">
        <f t="shared" si="28"/>
        <v>85.300561261044479</v>
      </c>
      <c r="P72" s="5">
        <f t="shared" si="28"/>
        <v>78.588915855594166</v>
      </c>
      <c r="Q72" s="5">
        <f t="shared" si="28"/>
        <v>80.06970507354859</v>
      </c>
      <c r="R72" s="5">
        <f t="shared" si="28"/>
        <v>84.258368444685544</v>
      </c>
      <c r="S72" s="5">
        <f t="shared" si="28"/>
        <v>83.333327799112041</v>
      </c>
      <c r="T72" s="5">
        <f t="shared" si="28"/>
        <v>85.204815699588664</v>
      </c>
      <c r="U72" s="5">
        <f t="shared" si="28"/>
        <v>85.84203062395612</v>
      </c>
    </row>
    <row r="73" spans="1:21" x14ac:dyDescent="0.25">
      <c r="B73" s="10" t="s">
        <v>48</v>
      </c>
      <c r="C73" s="5">
        <f t="shared" ref="C73:U73" si="29">C52/C10*100</f>
        <v>92.90953520375848</v>
      </c>
      <c r="D73" s="5">
        <f t="shared" si="29"/>
        <v>92.950739536411604</v>
      </c>
      <c r="E73" s="5">
        <f t="shared" si="29"/>
        <v>97.176458095543367</v>
      </c>
      <c r="F73" s="5">
        <f t="shared" si="29"/>
        <v>100.00239224198266</v>
      </c>
      <c r="G73" s="5">
        <f t="shared" si="29"/>
        <v>104.85183748506934</v>
      </c>
      <c r="H73" s="5">
        <f t="shared" si="29"/>
        <v>102.66087680486071</v>
      </c>
      <c r="I73" s="5">
        <f t="shared" si="29"/>
        <v>98.937630442187185</v>
      </c>
      <c r="J73" s="5">
        <f t="shared" si="29"/>
        <v>99.399935943712407</v>
      </c>
      <c r="K73" s="5">
        <f t="shared" si="29"/>
        <v>102.15298775174568</v>
      </c>
      <c r="L73" s="5">
        <f t="shared" si="29"/>
        <v>101.92299591571519</v>
      </c>
      <c r="M73" s="5">
        <f t="shared" si="29"/>
        <v>100.92471382586498</v>
      </c>
      <c r="N73" s="5">
        <f t="shared" si="29"/>
        <v>117.24548334863086</v>
      </c>
      <c r="O73" s="5">
        <f t="shared" si="29"/>
        <v>116.09869694648474</v>
      </c>
      <c r="P73" s="5">
        <f t="shared" si="29"/>
        <v>97.79183993963872</v>
      </c>
      <c r="Q73" s="5">
        <f t="shared" si="29"/>
        <v>105.23505239285515</v>
      </c>
      <c r="R73" s="5">
        <f t="shared" si="29"/>
        <v>112.43292795591466</v>
      </c>
      <c r="S73" s="5">
        <f t="shared" si="29"/>
        <v>109.26774143013915</v>
      </c>
      <c r="T73" s="5">
        <f t="shared" si="29"/>
        <v>102.86781425863856</v>
      </c>
      <c r="U73" s="5">
        <f t="shared" si="29"/>
        <v>108.12775813677904</v>
      </c>
    </row>
    <row r="74" spans="1:21" x14ac:dyDescent="0.25">
      <c r="B74" s="10" t="s">
        <v>49</v>
      </c>
      <c r="C74" s="5">
        <f t="shared" ref="C74:U74" si="30">C53/C11*100</f>
        <v>92.011931098693069</v>
      </c>
      <c r="D74" s="5">
        <f t="shared" si="30"/>
        <v>105.61082904850407</v>
      </c>
      <c r="E74" s="5">
        <f t="shared" si="30"/>
        <v>105.02759793673941</v>
      </c>
      <c r="F74" s="5">
        <f t="shared" si="30"/>
        <v>140.84788391577362</v>
      </c>
      <c r="G74" s="5">
        <f t="shared" si="30"/>
        <v>113.54814708906173</v>
      </c>
      <c r="H74" s="5">
        <f t="shared" si="30"/>
        <v>97.143314641929564</v>
      </c>
      <c r="I74" s="5">
        <f t="shared" si="30"/>
        <v>122.07664280304664</v>
      </c>
      <c r="J74" s="5">
        <f t="shared" si="30"/>
        <v>107.28767445786187</v>
      </c>
      <c r="K74" s="5">
        <f t="shared" si="30"/>
        <v>118.9992391200016</v>
      </c>
      <c r="L74" s="5">
        <f t="shared" si="30"/>
        <v>79.707232976865271</v>
      </c>
      <c r="M74" s="5">
        <f t="shared" si="30"/>
        <v>172.61431037042834</v>
      </c>
      <c r="N74" s="5">
        <f t="shared" si="30"/>
        <v>119.55245417600619</v>
      </c>
      <c r="O74" s="5">
        <f t="shared" si="30"/>
        <v>110.4572943364366</v>
      </c>
      <c r="P74" s="5">
        <f t="shared" si="30"/>
        <v>120.33117450058151</v>
      </c>
      <c r="Q74" s="5">
        <f t="shared" si="30"/>
        <v>112.4754702346634</v>
      </c>
      <c r="R74" s="5">
        <f t="shared" si="30"/>
        <v>101.11517279867459</v>
      </c>
      <c r="S74" s="5">
        <f t="shared" si="30"/>
        <v>115.2398731859636</v>
      </c>
      <c r="T74" s="5">
        <f t="shared" si="30"/>
        <v>100.65284265545786</v>
      </c>
      <c r="U74" s="5">
        <f t="shared" si="30"/>
        <v>106.93491584676865</v>
      </c>
    </row>
    <row r="75" spans="1:21" x14ac:dyDescent="0.25">
      <c r="B75" s="10" t="s">
        <v>50</v>
      </c>
      <c r="C75" s="5">
        <f t="shared" ref="C75:U75" si="31">C54/C12*100</f>
        <v>90.691846919399438</v>
      </c>
      <c r="D75" s="5">
        <f t="shared" si="31"/>
        <v>96.066710760577251</v>
      </c>
      <c r="E75" s="5">
        <f t="shared" si="31"/>
        <v>96.437714539673607</v>
      </c>
      <c r="F75" s="5">
        <f t="shared" si="31"/>
        <v>96.47957167463818</v>
      </c>
      <c r="G75" s="5">
        <f t="shared" si="31"/>
        <v>98.739998877730116</v>
      </c>
      <c r="H75" s="5">
        <f t="shared" si="31"/>
        <v>96.454829034721882</v>
      </c>
      <c r="I75" s="5">
        <f t="shared" si="31"/>
        <v>98.019404944902774</v>
      </c>
      <c r="J75" s="5">
        <f t="shared" si="31"/>
        <v>97.59991007737429</v>
      </c>
      <c r="K75" s="5">
        <f t="shared" si="31"/>
        <v>96.803593752311755</v>
      </c>
      <c r="L75" s="5">
        <f t="shared" si="31"/>
        <v>94.197067443241849</v>
      </c>
      <c r="M75" s="5">
        <f t="shared" si="31"/>
        <v>94.267473640454341</v>
      </c>
      <c r="N75" s="5">
        <f t="shared" si="31"/>
        <v>98.763422439007329</v>
      </c>
      <c r="O75" s="5">
        <f t="shared" si="31"/>
        <v>99.043401489086094</v>
      </c>
      <c r="P75" s="5">
        <f t="shared" si="31"/>
        <v>93.368994192745149</v>
      </c>
      <c r="Q75" s="5">
        <f t="shared" si="31"/>
        <v>98.425247393291045</v>
      </c>
      <c r="R75" s="5">
        <f t="shared" si="31"/>
        <v>99.621817711601253</v>
      </c>
      <c r="S75" s="5">
        <f t="shared" si="31"/>
        <v>105.61446633309473</v>
      </c>
      <c r="T75" s="5">
        <f t="shared" si="31"/>
        <v>97.544976825560866</v>
      </c>
      <c r="U75" s="5">
        <f t="shared" si="31"/>
        <v>98.429566265174472</v>
      </c>
    </row>
    <row r="76" spans="1:21" x14ac:dyDescent="0.25">
      <c r="B76" s="10" t="s">
        <v>51</v>
      </c>
      <c r="C76" s="5">
        <f t="shared" ref="C76:U76" si="32">C55/C13*100</f>
        <v>93.590393019542844</v>
      </c>
      <c r="D76" s="5">
        <f t="shared" si="32"/>
        <v>90.072662219684844</v>
      </c>
      <c r="E76" s="5">
        <f t="shared" si="32"/>
        <v>92.42072408465971</v>
      </c>
      <c r="F76" s="5">
        <f t="shared" si="32"/>
        <v>92.294652140730562</v>
      </c>
      <c r="G76" s="5">
        <f t="shared" si="32"/>
        <v>91.664815736356402</v>
      </c>
      <c r="H76" s="5">
        <f t="shared" si="32"/>
        <v>91.514006209900842</v>
      </c>
      <c r="I76" s="5">
        <f t="shared" si="32"/>
        <v>91.703755430795553</v>
      </c>
      <c r="J76" s="5">
        <f t="shared" si="32"/>
        <v>93.505583733270939</v>
      </c>
      <c r="K76" s="5">
        <f t="shared" si="32"/>
        <v>91.354576164411768</v>
      </c>
      <c r="L76" s="5">
        <f t="shared" si="32"/>
        <v>92.449269645008911</v>
      </c>
      <c r="M76" s="5">
        <f t="shared" si="32"/>
        <v>92.109145419658915</v>
      </c>
      <c r="N76" s="5">
        <f t="shared" si="32"/>
        <v>100.22460161722957</v>
      </c>
      <c r="O76" s="5">
        <f t="shared" si="32"/>
        <v>93.567065641540111</v>
      </c>
      <c r="P76" s="5">
        <f t="shared" si="32"/>
        <v>93.547801091131717</v>
      </c>
      <c r="Q76" s="5">
        <f t="shared" si="32"/>
        <v>92.657034466672499</v>
      </c>
      <c r="R76" s="5">
        <f t="shared" si="32"/>
        <v>93.554800906010342</v>
      </c>
      <c r="S76" s="5">
        <f t="shared" si="32"/>
        <v>94.678108525352911</v>
      </c>
      <c r="T76" s="5">
        <f t="shared" si="32"/>
        <v>93.433632941814039</v>
      </c>
      <c r="U76" s="5">
        <f t="shared" si="32"/>
        <v>93.853739860609991</v>
      </c>
    </row>
    <row r="77" spans="1:21" x14ac:dyDescent="0.25">
      <c r="B77" s="10" t="s">
        <v>52</v>
      </c>
      <c r="C77" s="5">
        <f t="shared" ref="C77:U77" si="33">C56/C14*100</f>
        <v>89.940388134039068</v>
      </c>
      <c r="D77" s="5">
        <f t="shared" si="33"/>
        <v>119.66243221523098</v>
      </c>
      <c r="E77" s="5">
        <f t="shared" si="33"/>
        <v>122.10032496690046</v>
      </c>
      <c r="F77" s="5">
        <f t="shared" si="33"/>
        <v>77.703961105310114</v>
      </c>
      <c r="G77" s="5">
        <f t="shared" si="33"/>
        <v>128.25018670464991</v>
      </c>
      <c r="H77" s="5">
        <f t="shared" si="33"/>
        <v>126.94791108422731</v>
      </c>
      <c r="I77" s="5">
        <f t="shared" si="33"/>
        <v>129.95128398202718</v>
      </c>
      <c r="J77" s="5">
        <f t="shared" si="33"/>
        <v>126.43288052248489</v>
      </c>
      <c r="K77" s="5">
        <f t="shared" si="33"/>
        <v>106.23387484349274</v>
      </c>
      <c r="L77" s="5">
        <f t="shared" si="33"/>
        <v>102.19502888259906</v>
      </c>
      <c r="M77" s="5">
        <f t="shared" si="33"/>
        <v>122.87652458270068</v>
      </c>
      <c r="N77" s="5">
        <f t="shared" si="33"/>
        <v>121.20832978100593</v>
      </c>
      <c r="O77" s="5">
        <f t="shared" si="33"/>
        <v>104.49458358255896</v>
      </c>
      <c r="P77" s="5">
        <f t="shared" si="33"/>
        <v>125.60242974619176</v>
      </c>
      <c r="Q77" s="5">
        <f t="shared" si="33"/>
        <v>126.44146173410242</v>
      </c>
      <c r="R77" s="5">
        <f t="shared" si="33"/>
        <v>108.80542781383222</v>
      </c>
      <c r="S77" s="5">
        <f t="shared" si="33"/>
        <v>112.01411357424553</v>
      </c>
      <c r="T77" s="5">
        <f t="shared" si="33"/>
        <v>111.09423056643844</v>
      </c>
      <c r="U77" s="5">
        <f t="shared" si="33"/>
        <v>108.45218237826172</v>
      </c>
    </row>
    <row r="78" spans="1:21" x14ac:dyDescent="0.25">
      <c r="B78" s="10" t="s">
        <v>53</v>
      </c>
      <c r="C78" s="5">
        <f t="shared" ref="C78:U78" si="34">C57/C15*100</f>
        <v>105.10847357420027</v>
      </c>
      <c r="D78" s="5">
        <f t="shared" si="34"/>
        <v>85.610215080887997</v>
      </c>
      <c r="E78" s="5">
        <f t="shared" si="34"/>
        <v>92.014218203382143</v>
      </c>
      <c r="F78" s="5">
        <f t="shared" si="34"/>
        <v>86.027657319727922</v>
      </c>
      <c r="G78" s="5">
        <f t="shared" si="34"/>
        <v>90.903140917976074</v>
      </c>
      <c r="H78" s="5">
        <f t="shared" si="34"/>
        <v>90.984529581323372</v>
      </c>
      <c r="I78" s="5">
        <f t="shared" si="34"/>
        <v>90.595804559860525</v>
      </c>
      <c r="J78" s="5">
        <f t="shared" si="34"/>
        <v>90.771824468431916</v>
      </c>
      <c r="K78" s="5">
        <f t="shared" si="34"/>
        <v>92.613133047664746</v>
      </c>
      <c r="L78" s="5">
        <f t="shared" si="34"/>
        <v>90.641402899174722</v>
      </c>
      <c r="M78" s="5">
        <f t="shared" si="34"/>
        <v>91.236147927654727</v>
      </c>
      <c r="N78" s="5">
        <f t="shared" si="34"/>
        <v>96.273120002235771</v>
      </c>
      <c r="O78" s="5">
        <f t="shared" si="34"/>
        <v>94.031172468507265</v>
      </c>
      <c r="P78" s="5">
        <f t="shared" si="34"/>
        <v>89.191633978953746</v>
      </c>
      <c r="Q78" s="5">
        <f t="shared" si="34"/>
        <v>90.741936664373554</v>
      </c>
      <c r="R78" s="5">
        <f t="shared" si="34"/>
        <v>92.616567844809509</v>
      </c>
      <c r="S78" s="5">
        <f t="shared" si="34"/>
        <v>92.784945995644904</v>
      </c>
      <c r="T78" s="5">
        <f t="shared" si="34"/>
        <v>91.575656788061977</v>
      </c>
      <c r="U78" s="5">
        <f t="shared" si="34"/>
        <v>91.810558110872179</v>
      </c>
    </row>
    <row r="79" spans="1:21" x14ac:dyDescent="0.25">
      <c r="B79" s="10" t="s">
        <v>54</v>
      </c>
      <c r="C79" s="5">
        <f t="shared" ref="C79:U79" si="35">C58/C16*100</f>
        <v>87.922798140017946</v>
      </c>
      <c r="D79" s="5">
        <f t="shared" si="35"/>
        <v>90.397268311900476</v>
      </c>
      <c r="E79" s="5">
        <f t="shared" si="35"/>
        <v>93.588736155249137</v>
      </c>
      <c r="F79" s="5">
        <f t="shared" si="35"/>
        <v>86.609160096860265</v>
      </c>
      <c r="G79" s="5">
        <f t="shared" si="35"/>
        <v>92.881951540950396</v>
      </c>
      <c r="H79" s="5">
        <f t="shared" si="35"/>
        <v>92.795831655979924</v>
      </c>
      <c r="I79" s="5">
        <f t="shared" si="35"/>
        <v>92.671987544305907</v>
      </c>
      <c r="J79" s="5">
        <f t="shared" si="35"/>
        <v>92.871693157721609</v>
      </c>
      <c r="K79" s="5">
        <f t="shared" si="35"/>
        <v>92.936579648059521</v>
      </c>
      <c r="L79" s="5">
        <f t="shared" si="35"/>
        <v>92.3078183660364</v>
      </c>
      <c r="M79" s="5">
        <f t="shared" si="35"/>
        <v>93.112388423113245</v>
      </c>
      <c r="N79" s="5">
        <f t="shared" si="35"/>
        <v>95.658489999360469</v>
      </c>
      <c r="O79" s="5">
        <f t="shared" si="35"/>
        <v>93.469772292053193</v>
      </c>
      <c r="P79" s="5">
        <f t="shared" si="35"/>
        <v>91.463216118694362</v>
      </c>
      <c r="Q79" s="5">
        <f t="shared" si="35"/>
        <v>92.930318459977983</v>
      </c>
      <c r="R79" s="5">
        <f t="shared" si="35"/>
        <v>93.387747106860246</v>
      </c>
      <c r="S79" s="5">
        <f t="shared" si="35"/>
        <v>94.424376890967849</v>
      </c>
      <c r="T79" s="5">
        <f t="shared" si="35"/>
        <v>93.095762394325973</v>
      </c>
      <c r="U79" s="5">
        <f t="shared" si="35"/>
        <v>93.223921552653039</v>
      </c>
    </row>
    <row r="80" spans="1:21" x14ac:dyDescent="0.25">
      <c r="B80" s="10" t="s">
        <v>55</v>
      </c>
      <c r="C80" s="5">
        <f t="shared" ref="C80:U80" si="36">C59/C17*100</f>
        <v>94.467805340412625</v>
      </c>
      <c r="D80" s="5">
        <f t="shared" si="36"/>
        <v>90.507036565654957</v>
      </c>
      <c r="E80" s="5">
        <f t="shared" si="36"/>
        <v>104.33711259408315</v>
      </c>
      <c r="F80" s="5">
        <f t="shared" si="36"/>
        <v>108.6137753306631</v>
      </c>
      <c r="G80" s="5">
        <f t="shared" si="36"/>
        <v>103.32795246409412</v>
      </c>
      <c r="H80" s="5">
        <f t="shared" si="36"/>
        <v>104.44722159292606</v>
      </c>
      <c r="I80" s="5">
        <f t="shared" si="36"/>
        <v>104.25875425322924</v>
      </c>
      <c r="J80" s="5">
        <f t="shared" si="36"/>
        <v>105.4615845022346</v>
      </c>
      <c r="K80" s="5">
        <f t="shared" si="36"/>
        <v>107.6938535437677</v>
      </c>
      <c r="L80" s="5">
        <f t="shared" si="36"/>
        <v>106.7050856645366</v>
      </c>
      <c r="M80" s="5">
        <f t="shared" si="36"/>
        <v>109.34934153660909</v>
      </c>
      <c r="N80" s="5">
        <f t="shared" si="36"/>
        <v>119.02031871703743</v>
      </c>
      <c r="O80" s="5">
        <f t="shared" si="36"/>
        <v>108.65091431322693</v>
      </c>
      <c r="P80" s="5">
        <f t="shared" si="36"/>
        <v>103.0340585206001</v>
      </c>
      <c r="Q80" s="5">
        <f t="shared" si="36"/>
        <v>103.36125983447641</v>
      </c>
      <c r="R80" s="5">
        <f t="shared" si="36"/>
        <v>106.16509120191506</v>
      </c>
      <c r="S80" s="5">
        <f t="shared" si="36"/>
        <v>105.16946937425469</v>
      </c>
      <c r="T80" s="5">
        <f t="shared" si="36"/>
        <v>109.65947099658871</v>
      </c>
      <c r="U80" s="5">
        <f t="shared" si="36"/>
        <v>110.47241555465359</v>
      </c>
    </row>
    <row r="81" spans="2:21" x14ac:dyDescent="0.25">
      <c r="B81" s="10" t="s">
        <v>56</v>
      </c>
      <c r="C81" s="5">
        <f t="shared" ref="C81:U81" si="37">C60/C18*100</f>
        <v>95.169892840406547</v>
      </c>
      <c r="D81" s="5">
        <f t="shared" si="37"/>
        <v>89.753272338920169</v>
      </c>
      <c r="E81" s="5">
        <f t="shared" si="37"/>
        <v>94.714278807277623</v>
      </c>
      <c r="F81" s="5">
        <f t="shared" si="37"/>
        <v>87.050536067353548</v>
      </c>
      <c r="G81" s="5">
        <f t="shared" si="37"/>
        <v>99.63604439547511</v>
      </c>
      <c r="H81" s="5">
        <f t="shared" si="37"/>
        <v>97.532887638978167</v>
      </c>
      <c r="I81" s="5">
        <f t="shared" si="37"/>
        <v>97.06633397027484</v>
      </c>
      <c r="J81" s="5">
        <f t="shared" si="37"/>
        <v>95.494340851302013</v>
      </c>
      <c r="K81" s="5">
        <f t="shared" si="37"/>
        <v>94.926282226473646</v>
      </c>
      <c r="L81" s="5">
        <f t="shared" si="37"/>
        <v>98.700939135627394</v>
      </c>
      <c r="M81" s="5">
        <f t="shared" si="37"/>
        <v>95.350423669909915</v>
      </c>
      <c r="N81" s="5">
        <f t="shared" si="37"/>
        <v>103.57174195536211</v>
      </c>
      <c r="O81" s="5">
        <f t="shared" si="37"/>
        <v>92.976288798948062</v>
      </c>
      <c r="P81" s="5">
        <f t="shared" si="37"/>
        <v>92.188284350143363</v>
      </c>
      <c r="Q81" s="5">
        <f t="shared" si="37"/>
        <v>95.633315498279728</v>
      </c>
      <c r="R81" s="5">
        <f t="shared" si="37"/>
        <v>90.262075109185432</v>
      </c>
      <c r="S81" s="5">
        <f t="shared" si="37"/>
        <v>107.58457272002266</v>
      </c>
      <c r="T81" s="5">
        <f t="shared" si="37"/>
        <v>94.050160493234912</v>
      </c>
      <c r="U81" s="5">
        <f t="shared" si="37"/>
        <v>93.911352279208174</v>
      </c>
    </row>
    <row r="82" spans="2:21" x14ac:dyDescent="0.25">
      <c r="B82" s="10" t="s">
        <v>57</v>
      </c>
      <c r="C82" s="5">
        <f t="shared" ref="C82:U82" si="38">C61/C19*100</f>
        <v>99.671282419118853</v>
      </c>
      <c r="D82" s="5">
        <f t="shared" si="38"/>
        <v>93.831288915748729</v>
      </c>
      <c r="E82" s="5">
        <f t="shared" si="38"/>
        <v>100.50216840499853</v>
      </c>
      <c r="F82" s="5">
        <f t="shared" si="38"/>
        <v>95.8824894216541</v>
      </c>
      <c r="G82" s="5">
        <f t="shared" si="38"/>
        <v>99.509852352480294</v>
      </c>
      <c r="H82" s="5">
        <f t="shared" si="38"/>
        <v>99.391159966117755</v>
      </c>
      <c r="I82" s="5">
        <f t="shared" si="38"/>
        <v>101.35815121555484</v>
      </c>
      <c r="J82" s="5">
        <f t="shared" si="38"/>
        <v>99.503284880861997</v>
      </c>
      <c r="K82" s="5">
        <f t="shared" si="38"/>
        <v>99.560940269232589</v>
      </c>
      <c r="L82" s="5">
        <f t="shared" si="38"/>
        <v>99.169933114887002</v>
      </c>
      <c r="M82" s="5">
        <f t="shared" si="38"/>
        <v>100.10163297984391</v>
      </c>
      <c r="N82" s="5">
        <f t="shared" si="38"/>
        <v>104.68298023119851</v>
      </c>
      <c r="O82" s="5">
        <f t="shared" si="38"/>
        <v>100.00683953131022</v>
      </c>
      <c r="P82" s="5">
        <f t="shared" si="38"/>
        <v>96.822475517011625</v>
      </c>
      <c r="Q82" s="5">
        <f t="shared" si="38"/>
        <v>99.573853033791579</v>
      </c>
      <c r="R82" s="5">
        <f t="shared" si="38"/>
        <v>100.50198642496136</v>
      </c>
      <c r="S82" s="5">
        <f t="shared" si="38"/>
        <v>104.86066385933972</v>
      </c>
      <c r="T82" s="5">
        <f t="shared" si="38"/>
        <v>99.649461351754752</v>
      </c>
      <c r="U82" s="5">
        <f t="shared" si="38"/>
        <v>99.640869705798309</v>
      </c>
    </row>
    <row r="83" spans="2:21" x14ac:dyDescent="0.25">
      <c r="B83" s="10" t="s">
        <v>58</v>
      </c>
      <c r="C83" s="5">
        <f t="shared" ref="C83:U83" si="39">C62/C20*100</f>
        <v>98.860511504120169</v>
      </c>
      <c r="D83" s="5">
        <f t="shared" si="39"/>
        <v>92.426126097557997</v>
      </c>
      <c r="E83" s="5">
        <f t="shared" si="39"/>
        <v>97.643675643292042</v>
      </c>
      <c r="F83" s="5">
        <f t="shared" si="39"/>
        <v>92.433169569736634</v>
      </c>
      <c r="G83" s="5">
        <f t="shared" si="39"/>
        <v>96.292721262027186</v>
      </c>
      <c r="H83" s="5">
        <f t="shared" si="39"/>
        <v>97.118721511865473</v>
      </c>
      <c r="I83" s="5">
        <f t="shared" si="39"/>
        <v>97.22508235715668</v>
      </c>
      <c r="J83" s="5">
        <f t="shared" si="39"/>
        <v>96.85129843291088</v>
      </c>
      <c r="K83" s="5">
        <f t="shared" si="39"/>
        <v>96.282058989869739</v>
      </c>
      <c r="L83" s="5">
        <f t="shared" si="39"/>
        <v>95.888908375127542</v>
      </c>
      <c r="M83" s="5">
        <f t="shared" si="39"/>
        <v>97.206696855844228</v>
      </c>
      <c r="N83" s="5">
        <f t="shared" si="39"/>
        <v>101.03241352702881</v>
      </c>
      <c r="O83" s="5">
        <f t="shared" si="39"/>
        <v>96.419477453173315</v>
      </c>
      <c r="P83" s="5">
        <f t="shared" si="39"/>
        <v>95.185431771003849</v>
      </c>
      <c r="Q83" s="5">
        <f t="shared" si="39"/>
        <v>96.368511172209722</v>
      </c>
      <c r="R83" s="5">
        <f t="shared" si="39"/>
        <v>96.071649465311054</v>
      </c>
      <c r="S83" s="5">
        <f t="shared" si="39"/>
        <v>98.101118967698312</v>
      </c>
      <c r="T83" s="5">
        <f t="shared" si="39"/>
        <v>96.592770912472375</v>
      </c>
      <c r="U83" s="5">
        <f t="shared" si="39"/>
        <v>96.622949009663301</v>
      </c>
    </row>
    <row r="84" spans="2:21" x14ac:dyDescent="0.25">
      <c r="B84" s="10" t="s">
        <v>59</v>
      </c>
      <c r="C84" s="5">
        <f t="shared" ref="C84:U84" si="40">C63/C21*100</f>
        <v>99.952486371130931</v>
      </c>
      <c r="D84" s="5">
        <f t="shared" si="40"/>
        <v>83.941697961334143</v>
      </c>
      <c r="E84" s="5">
        <f t="shared" si="40"/>
        <v>95.84073399477478</v>
      </c>
      <c r="F84" s="5">
        <f t="shared" si="40"/>
        <v>80.38925709469143</v>
      </c>
      <c r="G84" s="5">
        <f t="shared" si="40"/>
        <v>95.891844639058291</v>
      </c>
      <c r="H84" s="5">
        <f t="shared" si="40"/>
        <v>95.98972018036342</v>
      </c>
      <c r="I84" s="5">
        <f t="shared" si="40"/>
        <v>95.898969063065294</v>
      </c>
      <c r="J84" s="5">
        <f t="shared" si="40"/>
        <v>95.655009142439042</v>
      </c>
      <c r="K84" s="5">
        <f t="shared" si="40"/>
        <v>95.736755953999719</v>
      </c>
      <c r="L84" s="5">
        <f t="shared" si="40"/>
        <v>95.756819939850629</v>
      </c>
      <c r="M84" s="5">
        <f t="shared" si="40"/>
        <v>95.640574338176066</v>
      </c>
      <c r="N84" s="5">
        <f t="shared" si="40"/>
        <v>98.730948845333415</v>
      </c>
      <c r="O84" s="5">
        <f t="shared" si="40"/>
        <v>94.825377155410578</v>
      </c>
      <c r="P84" s="5">
        <f t="shared" si="40"/>
        <v>94.408805769198239</v>
      </c>
      <c r="Q84" s="5">
        <f t="shared" si="40"/>
        <v>95.787573537270944</v>
      </c>
      <c r="R84" s="5">
        <f t="shared" si="40"/>
        <v>95.56021525044477</v>
      </c>
      <c r="S84" s="5">
        <f t="shared" si="40"/>
        <v>97.089072577052647</v>
      </c>
      <c r="T84" s="5">
        <f t="shared" si="40"/>
        <v>95.285658645044407</v>
      </c>
      <c r="U84" s="5">
        <f t="shared" si="40"/>
        <v>95.897959307800235</v>
      </c>
    </row>
    <row r="85" spans="2:21" x14ac:dyDescent="0.25">
      <c r="B85" s="10" t="s">
        <v>60</v>
      </c>
      <c r="C85" s="5">
        <f t="shared" ref="C85:U85" si="41">C64/C22*100</f>
        <v>94.56296225447322</v>
      </c>
      <c r="D85" s="5">
        <f t="shared" si="41"/>
        <v>89.600173537250242</v>
      </c>
      <c r="E85" s="5">
        <f t="shared" si="41"/>
        <v>95.439473289888639</v>
      </c>
      <c r="F85" s="5">
        <f t="shared" si="41"/>
        <v>84.724891487467104</v>
      </c>
      <c r="G85" s="5">
        <f t="shared" si="41"/>
        <v>94.536416015937448</v>
      </c>
      <c r="H85" s="5">
        <f t="shared" si="41"/>
        <v>94.556200057659126</v>
      </c>
      <c r="I85" s="5">
        <f t="shared" si="41"/>
        <v>94.210131910013985</v>
      </c>
      <c r="J85" s="5">
        <f t="shared" si="41"/>
        <v>95.406061111549661</v>
      </c>
      <c r="K85" s="5">
        <f t="shared" si="41"/>
        <v>94.031775838634474</v>
      </c>
      <c r="L85" s="5">
        <f t="shared" si="41"/>
        <v>94.691932182856831</v>
      </c>
      <c r="M85" s="5">
        <f t="shared" si="41"/>
        <v>93.485235734938414</v>
      </c>
      <c r="N85" s="5">
        <f t="shared" si="41"/>
        <v>96.891374712900998</v>
      </c>
      <c r="O85" s="5">
        <f t="shared" si="41"/>
        <v>95.314828733952083</v>
      </c>
      <c r="P85" s="5">
        <f t="shared" si="41"/>
        <v>91.730094346267919</v>
      </c>
      <c r="Q85" s="5">
        <f t="shared" si="41"/>
        <v>94.593341744899433</v>
      </c>
      <c r="R85" s="5">
        <f t="shared" si="41"/>
        <v>92.254562413060441</v>
      </c>
      <c r="S85" s="5">
        <f t="shared" si="41"/>
        <v>92.883898475444369</v>
      </c>
      <c r="T85" s="5">
        <f t="shared" si="41"/>
        <v>93.745520412281763</v>
      </c>
      <c r="U85" s="5">
        <f t="shared" si="41"/>
        <v>93.804686878605835</v>
      </c>
    </row>
    <row r="86" spans="2:21" x14ac:dyDescent="0.25">
      <c r="B86" s="11" t="s">
        <v>61</v>
      </c>
      <c r="C86" s="5">
        <f t="shared" ref="C86:U86" si="42">C65/C23*100</f>
        <v>91.984038755044921</v>
      </c>
      <c r="D86" s="5">
        <f t="shared" si="42"/>
        <v>92.894635683708984</v>
      </c>
      <c r="E86" s="5">
        <f t="shared" si="42"/>
        <v>89.857262901403629</v>
      </c>
      <c r="F86" s="5">
        <f t="shared" si="42"/>
        <v>81.98478715684692</v>
      </c>
      <c r="G86" s="5">
        <f t="shared" si="42"/>
        <v>100.10358180153492</v>
      </c>
      <c r="H86" s="5">
        <f t="shared" si="42"/>
        <v>97.689936033173126</v>
      </c>
      <c r="I86" s="5">
        <f t="shared" si="42"/>
        <v>96.756540739696064</v>
      </c>
      <c r="J86" s="5">
        <f t="shared" si="42"/>
        <v>96.091124386080978</v>
      </c>
      <c r="K86" s="5">
        <f t="shared" si="42"/>
        <v>97.128219196842537</v>
      </c>
      <c r="L86" s="5">
        <f t="shared" si="42"/>
        <v>92.705257094353627</v>
      </c>
      <c r="M86" s="5">
        <f t="shared" si="42"/>
        <v>88.635806007250466</v>
      </c>
      <c r="N86" s="5">
        <f t="shared" si="42"/>
        <v>106.5920994411884</v>
      </c>
      <c r="O86" s="5">
        <f t="shared" si="42"/>
        <v>95.947679522963199</v>
      </c>
      <c r="P86" s="5">
        <f t="shared" si="42"/>
        <v>93.877414798224478</v>
      </c>
      <c r="Q86" s="5">
        <f t="shared" si="42"/>
        <v>96.701332368112972</v>
      </c>
      <c r="R86" s="5">
        <f t="shared" si="42"/>
        <v>95.972169360860377</v>
      </c>
      <c r="S86" s="5">
        <f t="shared" si="42"/>
        <v>98.626074890333243</v>
      </c>
      <c r="T86" s="5">
        <f t="shared" si="42"/>
        <v>95.424793850266994</v>
      </c>
      <c r="U86" s="5">
        <f t="shared" si="42"/>
        <v>96.553902142122013</v>
      </c>
    </row>
    <row r="88" spans="2:21" ht="14.25" customHeight="1" x14ac:dyDescent="0.25">
      <c r="B88" t="s">
        <v>66</v>
      </c>
    </row>
    <row r="89" spans="2:21" x14ac:dyDescent="0.25">
      <c r="B89" s="1" t="s">
        <v>43</v>
      </c>
      <c r="C89" s="2" t="s">
        <v>44</v>
      </c>
      <c r="D89" s="3" t="s">
        <v>45</v>
      </c>
      <c r="E89" s="3" t="s">
        <v>46</v>
      </c>
      <c r="F89" s="3" t="s">
        <v>47</v>
      </c>
      <c r="G89" s="3" t="s">
        <v>48</v>
      </c>
      <c r="H89" s="3" t="s">
        <v>49</v>
      </c>
      <c r="I89" s="3" t="s">
        <v>50</v>
      </c>
      <c r="J89" s="3" t="s">
        <v>51</v>
      </c>
      <c r="K89" s="3" t="s">
        <v>52</v>
      </c>
      <c r="L89" s="3" t="s">
        <v>53</v>
      </c>
      <c r="M89" s="3" t="s">
        <v>54</v>
      </c>
      <c r="N89" s="3" t="s">
        <v>55</v>
      </c>
      <c r="O89" s="3" t="s">
        <v>56</v>
      </c>
      <c r="P89" s="3" t="s">
        <v>57</v>
      </c>
      <c r="Q89" s="3" t="s">
        <v>58</v>
      </c>
      <c r="R89" s="3" t="s">
        <v>59</v>
      </c>
      <c r="S89" s="3" t="s">
        <v>60</v>
      </c>
      <c r="T89" s="4" t="s">
        <v>61</v>
      </c>
      <c r="U89" s="22" t="s">
        <v>82</v>
      </c>
    </row>
    <row r="90" spans="2:21" x14ac:dyDescent="0.25">
      <c r="B90" s="10" t="s">
        <v>44</v>
      </c>
      <c r="C90" s="12">
        <f>100*C69/'1995 (1)'!C69</f>
        <v>105.76503266066233</v>
      </c>
      <c r="D90" s="12">
        <f>100*D69/'1995 (1)'!D69</f>
        <v>209.74520270682311</v>
      </c>
      <c r="E90" s="12">
        <f>100*E69/'1995 (1)'!E69</f>
        <v>112.60103007291215</v>
      </c>
      <c r="F90" s="12" t="e">
        <f>100*F69/'1995 (1)'!F69</f>
        <v>#DIV/0!</v>
      </c>
      <c r="G90" s="12">
        <f>100*G69/'1995 (1)'!G69</f>
        <v>126.64453845570151</v>
      </c>
      <c r="H90" s="12" t="e">
        <f>100*H69/'1995 (1)'!H69</f>
        <v>#DIV/0!</v>
      </c>
      <c r="I90" s="12">
        <f>100*I69/'1995 (1)'!I69</f>
        <v>124.20550405602832</v>
      </c>
      <c r="J90" s="12">
        <f>100*J69/'1995 (1)'!J69</f>
        <v>123.99232113478676</v>
      </c>
      <c r="K90" s="12">
        <f>100*K69/'1995 (1)'!K69</f>
        <v>99.955020856128783</v>
      </c>
      <c r="L90" s="12" t="e">
        <f>100*L69/'1995 (1)'!L69</f>
        <v>#DIV/0!</v>
      </c>
      <c r="M90" s="12">
        <f>100*M69/'1995 (1)'!M69</f>
        <v>116.48183339883002</v>
      </c>
      <c r="N90" s="12">
        <f>100*N69/'1995 (1)'!N69</f>
        <v>89.31069883284232</v>
      </c>
      <c r="O90" s="12">
        <f>100*O69/'1995 (1)'!O69</f>
        <v>51.955602939277696</v>
      </c>
      <c r="P90" s="12" t="e">
        <f>100*P69/'1995 (1)'!P69</f>
        <v>#DIV/0!</v>
      </c>
      <c r="Q90" s="12">
        <f>100*Q69/'1995 (1)'!Q69</f>
        <v>85.689491793600496</v>
      </c>
      <c r="R90" s="12">
        <f>100*R69/'1995 (1)'!R69</f>
        <v>137.59987223267987</v>
      </c>
      <c r="S90" s="12">
        <f>100*S69/'1995 (1)'!S69</f>
        <v>278.54627466247126</v>
      </c>
      <c r="T90" s="12">
        <f>100*T69/'1995 (1)'!T69</f>
        <v>112.68622801263504</v>
      </c>
      <c r="U90" s="12">
        <f>100*U69/'1995 (1)'!U69</f>
        <v>132.80769559011469</v>
      </c>
    </row>
    <row r="91" spans="2:21" x14ac:dyDescent="0.25">
      <c r="B91" s="10" t="s">
        <v>45</v>
      </c>
      <c r="C91" s="12">
        <f>100*C70/'1995 (1)'!C70</f>
        <v>123.12113778590984</v>
      </c>
      <c r="D91" s="12">
        <f>100*D70/'1995 (1)'!D70</f>
        <v>177.51821435985408</v>
      </c>
      <c r="E91" s="12">
        <f>100*E70/'1995 (1)'!E70</f>
        <v>147.1313320932415</v>
      </c>
      <c r="F91" s="12">
        <f>100*F70/'1995 (1)'!F70</f>
        <v>404.71226246065754</v>
      </c>
      <c r="G91" s="12">
        <f>100*G70/'1995 (1)'!G70</f>
        <v>108.38250974675971</v>
      </c>
      <c r="H91" s="12">
        <f>100*H70/'1995 (1)'!H70</f>
        <v>132.73988639464812</v>
      </c>
      <c r="I91" s="12">
        <f>100*I70/'1995 (1)'!I70</f>
        <v>152.92921620160115</v>
      </c>
      <c r="J91" s="12">
        <f>100*J70/'1995 (1)'!J70</f>
        <v>136.0615242361271</v>
      </c>
      <c r="K91" s="12">
        <f>100*K70/'1995 (1)'!K70</f>
        <v>111.10997650128461</v>
      </c>
      <c r="L91" s="12">
        <f>100*L70/'1995 (1)'!L70</f>
        <v>137.75656089197275</v>
      </c>
      <c r="M91" s="12">
        <f>100*M70/'1995 (1)'!M70</f>
        <v>117.23550730421124</v>
      </c>
      <c r="N91" s="12">
        <f>100*N70/'1995 (1)'!N70</f>
        <v>113.8113537290098</v>
      </c>
      <c r="O91" s="12">
        <f>100*O70/'1995 (1)'!O70</f>
        <v>76.461367303187259</v>
      </c>
      <c r="P91" s="12">
        <f>100*P70/'1995 (1)'!P70</f>
        <v>110.95017391239348</v>
      </c>
      <c r="Q91" s="12">
        <f>100*Q70/'1995 (1)'!Q70</f>
        <v>116.25135470287306</v>
      </c>
      <c r="R91" s="12">
        <f>100*R70/'1995 (1)'!R70</f>
        <v>110.50372383953631</v>
      </c>
      <c r="S91" s="12">
        <f>100*S70/'1995 (1)'!S70</f>
        <v>140.93979288267096</v>
      </c>
      <c r="T91" s="12">
        <f>100*T70/'1995 (1)'!T70</f>
        <v>197.32732975358505</v>
      </c>
      <c r="U91" s="12">
        <f>100*U70/'1995 (1)'!U70</f>
        <v>113.88049130965429</v>
      </c>
    </row>
    <row r="92" spans="2:21" x14ac:dyDescent="0.25">
      <c r="B92" s="10" t="s">
        <v>46</v>
      </c>
      <c r="C92" s="12">
        <f>100*C71/'1995 (1)'!C71</f>
        <v>128.58809935848484</v>
      </c>
      <c r="D92" s="12">
        <f>100*D71/'1995 (1)'!D71</f>
        <v>134.29410577856396</v>
      </c>
      <c r="E92" s="12">
        <f>100*E71/'1995 (1)'!E71</f>
        <v>111.40630189817193</v>
      </c>
      <c r="F92" s="12">
        <f>100*F71/'1995 (1)'!F71</f>
        <v>236.68033087723012</v>
      </c>
      <c r="G92" s="12">
        <f>100*G71/'1995 (1)'!G71</f>
        <v>110.88626506612351</v>
      </c>
      <c r="H92" s="12">
        <f>100*H71/'1995 (1)'!H71</f>
        <v>126.02054810383139</v>
      </c>
      <c r="I92" s="12">
        <f>100*I71/'1995 (1)'!I71</f>
        <v>131.46933069840887</v>
      </c>
      <c r="J92" s="12">
        <f>100*J71/'1995 (1)'!J71</f>
        <v>142.34370465791733</v>
      </c>
      <c r="K92" s="12">
        <f>100*K71/'1995 (1)'!K71</f>
        <v>131.13755169346982</v>
      </c>
      <c r="L92" s="12">
        <f>100*L71/'1995 (1)'!L71</f>
        <v>158.47952111073604</v>
      </c>
      <c r="M92" s="12">
        <f>100*M71/'1995 (1)'!M71</f>
        <v>129.65771676444436</v>
      </c>
      <c r="N92" s="12">
        <f>100*N71/'1995 (1)'!N71</f>
        <v>127.97334661039142</v>
      </c>
      <c r="O92" s="12">
        <f>100*O71/'1995 (1)'!O71</f>
        <v>75.437243774006703</v>
      </c>
      <c r="P92" s="12">
        <f>100*P71/'1995 (1)'!P71</f>
        <v>120.42432698075335</v>
      </c>
      <c r="Q92" s="12">
        <f>100*Q71/'1995 (1)'!Q71</f>
        <v>133.04225808245869</v>
      </c>
      <c r="R92" s="12">
        <f>100*R71/'1995 (1)'!R71</f>
        <v>115.73748991763779</v>
      </c>
      <c r="S92" s="12">
        <f>100*S71/'1995 (1)'!S71</f>
        <v>163.11918482062504</v>
      </c>
      <c r="T92" s="12">
        <f>100*T71/'1995 (1)'!T71</f>
        <v>121.16882015058469</v>
      </c>
      <c r="U92" s="12">
        <f>100*U71/'1995 (1)'!U71</f>
        <v>128.71914596572316</v>
      </c>
    </row>
    <row r="93" spans="2:21" x14ac:dyDescent="0.25">
      <c r="B93" s="10" t="s">
        <v>47</v>
      </c>
      <c r="C93" s="12">
        <f>100*C72/'1995 (1)'!C72</f>
        <v>241.06075956333675</v>
      </c>
      <c r="D93" s="12">
        <f>100*D72/'1995 (1)'!D72</f>
        <v>343.0812104924297</v>
      </c>
      <c r="E93" s="12">
        <f>100*E72/'1995 (1)'!E72</f>
        <v>244.76591832264845</v>
      </c>
      <c r="F93" s="12">
        <f>100*F72/'1995 (1)'!F72</f>
        <v>530.15255837738721</v>
      </c>
      <c r="G93" s="12">
        <f>100*G72/'1995 (1)'!G72</f>
        <v>221.74524947354763</v>
      </c>
      <c r="H93" s="12">
        <f>100*H72/'1995 (1)'!H72</f>
        <v>267.06077069014657</v>
      </c>
      <c r="I93" s="12">
        <f>100*I72/'1995 (1)'!I72</f>
        <v>285.44070738733387</v>
      </c>
      <c r="J93" s="12">
        <f>100*J72/'1995 (1)'!J72</f>
        <v>195.44073940326007</v>
      </c>
      <c r="K93" s="12">
        <f>100*K72/'1995 (1)'!K72</f>
        <v>206.34938400213511</v>
      </c>
      <c r="L93" s="12">
        <f>100*L72/'1995 (1)'!L72</f>
        <v>225.73395909067474</v>
      </c>
      <c r="M93" s="12">
        <f>100*M72/'1995 (1)'!M72</f>
        <v>231.13265928413591</v>
      </c>
      <c r="N93" s="12">
        <f>100*N72/'1995 (1)'!N72</f>
        <v>186.63017868533075</v>
      </c>
      <c r="O93" s="12">
        <f>100*O72/'1995 (1)'!O72</f>
        <v>126.45038329209122</v>
      </c>
      <c r="P93" s="12">
        <f>100*P72/'1995 (1)'!P72</f>
        <v>209.61204317151842</v>
      </c>
      <c r="Q93" s="12">
        <f>100*Q72/'1995 (1)'!Q72</f>
        <v>219.74836523097605</v>
      </c>
      <c r="R93" s="12">
        <f>100*R72/'1995 (1)'!R72</f>
        <v>187.72149548847497</v>
      </c>
      <c r="S93" s="12">
        <f>100*S72/'1995 (1)'!S72</f>
        <v>213.73246225278248</v>
      </c>
      <c r="T93" s="12">
        <f>100*T72/'1995 (1)'!T72</f>
        <v>250.05621521997062</v>
      </c>
      <c r="U93" s="12">
        <f>100*U72/'1995 (1)'!U72</f>
        <v>214.04291782780459</v>
      </c>
    </row>
    <row r="94" spans="2:21" x14ac:dyDescent="0.25">
      <c r="B94" s="10" t="s">
        <v>48</v>
      </c>
      <c r="C94" s="12">
        <f>100*C73/'1995 (1)'!C73</f>
        <v>153.69241238165989</v>
      </c>
      <c r="D94" s="12">
        <f>100*D73/'1995 (1)'!D73</f>
        <v>112.33076531023988</v>
      </c>
      <c r="E94" s="12">
        <f>100*E73/'1995 (1)'!E73</f>
        <v>116.04028699630146</v>
      </c>
      <c r="F94" s="12">
        <f>100*F73/'1995 (1)'!F73</f>
        <v>177.32043361928783</v>
      </c>
      <c r="G94" s="12">
        <f>100*G73/'1995 (1)'!G73</f>
        <v>72.902405031762427</v>
      </c>
      <c r="H94" s="12">
        <f>100*H73/'1995 (1)'!H73</f>
        <v>107.88066356573056</v>
      </c>
      <c r="I94" s="12">
        <f>100*I73/'1995 (1)'!I73</f>
        <v>94.167763765678544</v>
      </c>
      <c r="J94" s="12">
        <f>100*J73/'1995 (1)'!J73</f>
        <v>110.8925328762833</v>
      </c>
      <c r="K94" s="12">
        <f>100*K73/'1995 (1)'!K73</f>
        <v>86.771057794089018</v>
      </c>
      <c r="L94" s="12">
        <f>100*L73/'1995 (1)'!L73</f>
        <v>103.41689413092168</v>
      </c>
      <c r="M94" s="12">
        <f>100*M73/'1995 (1)'!M73</f>
        <v>96.05406295552298</v>
      </c>
      <c r="N94" s="12">
        <f>100*N73/'1995 (1)'!N73</f>
        <v>72.995968280218875</v>
      </c>
      <c r="O94" s="12">
        <f>100*O73/'1995 (1)'!O73</f>
        <v>39.147883930179411</v>
      </c>
      <c r="P94" s="12">
        <f>100*P73/'1995 (1)'!P73</f>
        <v>79.249728962119292</v>
      </c>
      <c r="Q94" s="12">
        <f>100*Q73/'1995 (1)'!Q73</f>
        <v>80.256512330730828</v>
      </c>
      <c r="R94" s="12">
        <f>100*R73/'1995 (1)'!R73</f>
        <v>83.164962873482892</v>
      </c>
      <c r="S94" s="12">
        <f>100*S73/'1995 (1)'!S73</f>
        <v>79.607875431258805</v>
      </c>
      <c r="T94" s="12">
        <f>100*T73/'1995 (1)'!T73</f>
        <v>91.42876446524113</v>
      </c>
      <c r="U94" s="12">
        <f>100*U73/'1995 (1)'!U73</f>
        <v>83.515255239624793</v>
      </c>
    </row>
    <row r="95" spans="2:21" x14ac:dyDescent="0.25">
      <c r="B95" s="10" t="s">
        <v>49</v>
      </c>
      <c r="C95" s="12">
        <f>100*C74/'1995 (1)'!C74</f>
        <v>147.31991716752253</v>
      </c>
      <c r="D95" s="12">
        <f>100*D74/'1995 (1)'!D74</f>
        <v>93.268143160934486</v>
      </c>
      <c r="E95" s="12">
        <f>100*E74/'1995 (1)'!E74</f>
        <v>103.57903588888853</v>
      </c>
      <c r="F95" s="12">
        <f>100*F74/'1995 (1)'!F74</f>
        <v>138.1732796303769</v>
      </c>
      <c r="G95" s="12">
        <f>100*G74/'1995 (1)'!G74</f>
        <v>66.601073682677551</v>
      </c>
      <c r="H95" s="12">
        <f>100*H74/'1995 (1)'!H74</f>
        <v>87.294809116307562</v>
      </c>
      <c r="I95" s="12">
        <f>100*I74/'1995 (1)'!I74</f>
        <v>70.228846582242582</v>
      </c>
      <c r="J95" s="12">
        <f>100*J74/'1995 (1)'!J74</f>
        <v>88.936260896727731</v>
      </c>
      <c r="K95" s="12">
        <f>100*K74/'1995 (1)'!K74</f>
        <v>70.15044081076681</v>
      </c>
      <c r="L95" s="12">
        <f>100*L74/'1995 (1)'!L74</f>
        <v>114.32668902918297</v>
      </c>
      <c r="M95" s="12">
        <f>100*M74/'1995 (1)'!M74</f>
        <v>86.770602088162974</v>
      </c>
      <c r="N95" s="12">
        <f>100*N74/'1995 (1)'!N74</f>
        <v>69.492867936682217</v>
      </c>
      <c r="O95" s="12">
        <f>100*O74/'1995 (1)'!O74</f>
        <v>42.864311034131575</v>
      </c>
      <c r="P95" s="12">
        <f>100*P74/'1995 (1)'!P74</f>
        <v>65.275042796811917</v>
      </c>
      <c r="Q95" s="12">
        <f>100*Q74/'1995 (1)'!Q74</f>
        <v>96.285444014960092</v>
      </c>
      <c r="R95" s="12">
        <f>100*R74/'1995 (1)'!R74</f>
        <v>55.14363002694499</v>
      </c>
      <c r="S95" s="12">
        <f>100*S74/'1995 (1)'!S74</f>
        <v>70.554973450319963</v>
      </c>
      <c r="T95" s="12">
        <f>100*T74/'1995 (1)'!T74</f>
        <v>88.895826876528801</v>
      </c>
      <c r="U95" s="12">
        <f>100*U74/'1995 (1)'!U74</f>
        <v>96.151823533211413</v>
      </c>
    </row>
    <row r="96" spans="2:21" x14ac:dyDescent="0.25">
      <c r="B96" s="10" t="s">
        <v>50</v>
      </c>
      <c r="C96" s="12">
        <f>100*C75/'1995 (1)'!C75</f>
        <v>129.76648835227547</v>
      </c>
      <c r="D96" s="12">
        <f>100*D75/'1995 (1)'!D75</f>
        <v>158.16429963968625</v>
      </c>
      <c r="E96" s="12">
        <f>100*E75/'1995 (1)'!E75</f>
        <v>111.1282982015114</v>
      </c>
      <c r="F96" s="12">
        <f>100*F75/'1995 (1)'!F75</f>
        <v>261.89965171403315</v>
      </c>
      <c r="G96" s="12">
        <f>100*G75/'1995 (1)'!G75</f>
        <v>103.18828209816309</v>
      </c>
      <c r="H96" s="12">
        <f>100*H75/'1995 (1)'!H75</f>
        <v>111.52262439030964</v>
      </c>
      <c r="I96" s="12">
        <f>100*I75/'1995 (1)'!I75</f>
        <v>114.19295733874124</v>
      </c>
      <c r="J96" s="12">
        <f>100*J75/'1995 (1)'!J75</f>
        <v>126.92466910500629</v>
      </c>
      <c r="K96" s="12">
        <f>100*K75/'1995 (1)'!K75</f>
        <v>99.94394030995781</v>
      </c>
      <c r="L96" s="12">
        <f>100*L75/'1995 (1)'!L75</f>
        <v>122.22739393541947</v>
      </c>
      <c r="M96" s="12">
        <f>100*M75/'1995 (1)'!M75</f>
        <v>109.44147052997887</v>
      </c>
      <c r="N96" s="12">
        <f>100*N75/'1995 (1)'!N75</f>
        <v>94.385054357971285</v>
      </c>
      <c r="O96" s="12">
        <f>100*O75/'1995 (1)'!O75</f>
        <v>74.520793809445095</v>
      </c>
      <c r="P96" s="12">
        <f>100*P75/'1995 (1)'!P75</f>
        <v>96.622172471005001</v>
      </c>
      <c r="Q96" s="12">
        <f>100*Q75/'1995 (1)'!Q75</f>
        <v>97.844759732549193</v>
      </c>
      <c r="R96" s="12">
        <f>100*R75/'1995 (1)'!R75</f>
        <v>85.838844456318199</v>
      </c>
      <c r="S96" s="12">
        <f>100*S75/'1995 (1)'!S75</f>
        <v>112.61260944294436</v>
      </c>
      <c r="T96" s="12">
        <f>100*T75/'1995 (1)'!T75</f>
        <v>113.93953460141647</v>
      </c>
      <c r="U96" s="12">
        <f>100*U75/'1995 (1)'!U75</f>
        <v>96.009077540671669</v>
      </c>
    </row>
    <row r="97" spans="2:21" x14ac:dyDescent="0.25">
      <c r="B97" s="10" t="s">
        <v>51</v>
      </c>
      <c r="C97" s="12">
        <f>100*C76/'1995 (1)'!C76</f>
        <v>142.53851218901644</v>
      </c>
      <c r="D97" s="12">
        <f>100*D76/'1995 (1)'!D76</f>
        <v>126.59029127981033</v>
      </c>
      <c r="E97" s="12">
        <f>100*E76/'1995 (1)'!E76</f>
        <v>152.75022100357867</v>
      </c>
      <c r="F97" s="12">
        <f>100*F76/'1995 (1)'!F76</f>
        <v>162.43726721995819</v>
      </c>
      <c r="G97" s="12">
        <f>100*G76/'1995 (1)'!G76</f>
        <v>119.79593894215031</v>
      </c>
      <c r="H97" s="12">
        <f>100*H76/'1995 (1)'!H76</f>
        <v>150.13025786693453</v>
      </c>
      <c r="I97" s="12">
        <f>100*I76/'1995 (1)'!I76</f>
        <v>135.38597176622591</v>
      </c>
      <c r="J97" s="12">
        <f>100*J76/'1995 (1)'!J76</f>
        <v>164.44400107555177</v>
      </c>
      <c r="K97" s="12">
        <f>100*K76/'1995 (1)'!K76</f>
        <v>138.58873096583145</v>
      </c>
      <c r="L97" s="12">
        <f>100*L76/'1995 (1)'!L76</f>
        <v>174.73156370422302</v>
      </c>
      <c r="M97" s="12">
        <f>100*M76/'1995 (1)'!M76</f>
        <v>142.86474556685422</v>
      </c>
      <c r="N97" s="12">
        <f>100*N76/'1995 (1)'!N76</f>
        <v>136.05544376680783</v>
      </c>
      <c r="O97" s="12">
        <f>100*O76/'1995 (1)'!O76</f>
        <v>107.92257005231545</v>
      </c>
      <c r="P97" s="12">
        <f>100*P76/'1995 (1)'!P76</f>
        <v>113.89292488467443</v>
      </c>
      <c r="Q97" s="12">
        <f>100*Q76/'1995 (1)'!Q76</f>
        <v>154.20840366614996</v>
      </c>
      <c r="R97" s="12">
        <f>100*R76/'1995 (1)'!R76</f>
        <v>138.0224227359185</v>
      </c>
      <c r="S97" s="12">
        <f>100*S76/'1995 (1)'!S76</f>
        <v>153.79019821603575</v>
      </c>
      <c r="T97" s="12">
        <f>100*T76/'1995 (1)'!T76</f>
        <v>151.31764764121951</v>
      </c>
      <c r="U97" s="12">
        <f>100*U76/'1995 (1)'!U76</f>
        <v>133.77701682184886</v>
      </c>
    </row>
    <row r="98" spans="2:21" x14ac:dyDescent="0.25">
      <c r="B98" s="10" t="s">
        <v>52</v>
      </c>
      <c r="C98" s="12">
        <f>100*C77/'1995 (1)'!C77</f>
        <v>105.0676337723563</v>
      </c>
      <c r="D98" s="12">
        <f>100*D77/'1995 (1)'!D77</f>
        <v>137.75011434530319</v>
      </c>
      <c r="E98" s="12">
        <f>100*E77/'1995 (1)'!E77</f>
        <v>137.40166388533851</v>
      </c>
      <c r="F98" s="12">
        <f>100*F77/'1995 (1)'!F77</f>
        <v>205.14399533604035</v>
      </c>
      <c r="G98" s="12">
        <f>100*G77/'1995 (1)'!G77</f>
        <v>112.25482298284098</v>
      </c>
      <c r="H98" s="12">
        <f>100*H77/'1995 (1)'!H77</f>
        <v>144.29175868449647</v>
      </c>
      <c r="I98" s="12">
        <f>100*I77/'1995 (1)'!I77</f>
        <v>127.28629438268658</v>
      </c>
      <c r="J98" s="12">
        <f>100*J77/'1995 (1)'!J77</f>
        <v>130.84164053638429</v>
      </c>
      <c r="K98" s="12">
        <f>100*K77/'1995 (1)'!K77</f>
        <v>124.84258268559087</v>
      </c>
      <c r="L98" s="12">
        <f>100*L77/'1995 (1)'!L77</f>
        <v>133.98678756255813</v>
      </c>
      <c r="M98" s="12">
        <f>100*M77/'1995 (1)'!M77</f>
        <v>124.41286031270825</v>
      </c>
      <c r="N98" s="12">
        <f>100*N77/'1995 (1)'!N77</f>
        <v>113.69360461918066</v>
      </c>
      <c r="O98" s="12">
        <f>100*O77/'1995 (1)'!O77</f>
        <v>85.510866257854943</v>
      </c>
      <c r="P98" s="12">
        <f>100*P77/'1995 (1)'!P77</f>
        <v>94.03181655546534</v>
      </c>
      <c r="Q98" s="12">
        <f>100*Q77/'1995 (1)'!Q77</f>
        <v>123.03172918221233</v>
      </c>
      <c r="R98" s="12">
        <f>100*R77/'1995 (1)'!R77</f>
        <v>119.29496861781409</v>
      </c>
      <c r="S98" s="12">
        <f>100*S77/'1995 (1)'!S77</f>
        <v>129.33624128636558</v>
      </c>
      <c r="T98" s="12">
        <f>100*T77/'1995 (1)'!T77</f>
        <v>126.33282209776581</v>
      </c>
      <c r="U98" s="12">
        <f>100*U77/'1995 (1)'!U77</f>
        <v>124.6811981681313</v>
      </c>
    </row>
    <row r="99" spans="2:21" x14ac:dyDescent="0.25">
      <c r="B99" s="10" t="s">
        <v>53</v>
      </c>
      <c r="C99" s="12">
        <f>100*C78/'1995 (1)'!C78</f>
        <v>116.16436920779418</v>
      </c>
      <c r="D99" s="12">
        <f>100*D78/'1995 (1)'!D78</f>
        <v>134.13205557756805</v>
      </c>
      <c r="E99" s="12">
        <f>100*E78/'1995 (1)'!E78</f>
        <v>142.82049554149685</v>
      </c>
      <c r="F99" s="12">
        <f>100*F78/'1995 (1)'!F78</f>
        <v>234.76583703432917</v>
      </c>
      <c r="G99" s="12">
        <f>100*G78/'1995 (1)'!G78</f>
        <v>106.19812594702746</v>
      </c>
      <c r="H99" s="12">
        <f>100*H78/'1995 (1)'!H78</f>
        <v>138.19311650881644</v>
      </c>
      <c r="I99" s="12">
        <f>100*I78/'1995 (1)'!I78</f>
        <v>125.21537338272874</v>
      </c>
      <c r="J99" s="12">
        <f>100*J78/'1995 (1)'!J78</f>
        <v>137.64566477091489</v>
      </c>
      <c r="K99" s="12">
        <f>100*K78/'1995 (1)'!K78</f>
        <v>127.94589448874726</v>
      </c>
      <c r="L99" s="12">
        <f>100*L78/'1995 (1)'!L78</f>
        <v>156.42176982880079</v>
      </c>
      <c r="M99" s="12">
        <f>100*M78/'1995 (1)'!M78</f>
        <v>125.15535286203217</v>
      </c>
      <c r="N99" s="12">
        <f>100*N78/'1995 (1)'!N78</f>
        <v>113.88654393584127</v>
      </c>
      <c r="O99" s="12">
        <f>100*O78/'1995 (1)'!O78</f>
        <v>72.347339902111685</v>
      </c>
      <c r="P99" s="12">
        <f>100*P78/'1995 (1)'!P78</f>
        <v>111.95023142647119</v>
      </c>
      <c r="Q99" s="12">
        <f>100*Q78/'1995 (1)'!Q78</f>
        <v>120.03933568457572</v>
      </c>
      <c r="R99" s="12">
        <f>100*R78/'1995 (1)'!R78</f>
        <v>128.3105507723057</v>
      </c>
      <c r="S99" s="12">
        <f>100*S78/'1995 (1)'!S78</f>
        <v>125.49830166989199</v>
      </c>
      <c r="T99" s="12">
        <f>100*T78/'1995 (1)'!T78</f>
        <v>136.17343820217218</v>
      </c>
      <c r="U99" s="12">
        <f>100*U78/'1995 (1)'!U78</f>
        <v>136.4364449497773</v>
      </c>
    </row>
    <row r="100" spans="2:21" x14ac:dyDescent="0.25">
      <c r="B100" s="10" t="s">
        <v>54</v>
      </c>
      <c r="C100" s="12">
        <f>100*C79/'1995 (1)'!C79</f>
        <v>156.69642683623474</v>
      </c>
      <c r="D100" s="12">
        <f>100*D79/'1995 (1)'!D79</f>
        <v>167.64746413036599</v>
      </c>
      <c r="E100" s="12">
        <f>100*E79/'1995 (1)'!E79</f>
        <v>170.66707790872371</v>
      </c>
      <c r="F100" s="12">
        <f>100*F79/'1995 (1)'!F79</f>
        <v>332.38123455481406</v>
      </c>
      <c r="G100" s="12">
        <f>100*G79/'1995 (1)'!G79</f>
        <v>131.54092585706474</v>
      </c>
      <c r="H100" s="12">
        <f>100*H79/'1995 (1)'!H79</f>
        <v>171.97673871993229</v>
      </c>
      <c r="I100" s="12">
        <f>100*I79/'1995 (1)'!I79</f>
        <v>155.63049059041941</v>
      </c>
      <c r="J100" s="12">
        <f>100*J79/'1995 (1)'!J79</f>
        <v>167.71898222364459</v>
      </c>
      <c r="K100" s="12">
        <f>100*K79/'1995 (1)'!K79</f>
        <v>156.13017641523047</v>
      </c>
      <c r="L100" s="12">
        <f>100*L79/'1995 (1)'!L79</f>
        <v>178.62669729061807</v>
      </c>
      <c r="M100" s="12">
        <f>100*M79/'1995 (1)'!M79</f>
        <v>153.19340661657463</v>
      </c>
      <c r="N100" s="12">
        <f>100*N79/'1995 (1)'!N79</f>
        <v>145.5093110651969</v>
      </c>
      <c r="O100" s="12">
        <f>100*O79/'1995 (1)'!O79</f>
        <v>103.34939631453389</v>
      </c>
      <c r="P100" s="12">
        <f>100*P79/'1995 (1)'!P79</f>
        <v>149.02190662149221</v>
      </c>
      <c r="Q100" s="12">
        <f>100*Q79/'1995 (1)'!Q79</f>
        <v>150.71377294641115</v>
      </c>
      <c r="R100" s="12">
        <f>100*R79/'1995 (1)'!R79</f>
        <v>121.16599462910432</v>
      </c>
      <c r="S100" s="12">
        <f>100*S79/'1995 (1)'!S79</f>
        <v>163.72443090363754</v>
      </c>
      <c r="T100" s="12">
        <f>100*T79/'1995 (1)'!T79</f>
        <v>147.48299894469338</v>
      </c>
      <c r="U100" s="12">
        <f>100*U79/'1995 (1)'!U79</f>
        <v>144.27615487993631</v>
      </c>
    </row>
    <row r="101" spans="2:21" x14ac:dyDescent="0.25">
      <c r="B101" s="10" t="s">
        <v>55</v>
      </c>
      <c r="C101" s="12">
        <f>100*C80/'1995 (1)'!C80</f>
        <v>131.34611100190551</v>
      </c>
      <c r="D101" s="12">
        <f>100*D80/'1995 (1)'!D80</f>
        <v>121.70160977982412</v>
      </c>
      <c r="E101" s="12">
        <f>100*E80/'1995 (1)'!E80</f>
        <v>120.67890763502079</v>
      </c>
      <c r="F101" s="12">
        <f>100*F80/'1995 (1)'!F80</f>
        <v>192.825168197186</v>
      </c>
      <c r="G101" s="12">
        <f>100*G80/'1995 (1)'!G80</f>
        <v>90.406656798977124</v>
      </c>
      <c r="H101" s="12">
        <f>100*H80/'1995 (1)'!H80</f>
        <v>122.28934675075836</v>
      </c>
      <c r="I101" s="12">
        <f>100*I80/'1995 (1)'!I80</f>
        <v>104.80348068699723</v>
      </c>
      <c r="J101" s="12">
        <f>100*J80/'1995 (1)'!J80</f>
        <v>113.38839367657614</v>
      </c>
      <c r="K101" s="12">
        <f>100*K80/'1995 (1)'!K80</f>
        <v>91.695888028163893</v>
      </c>
      <c r="L101" s="12">
        <f>100*L80/'1995 (1)'!L80</f>
        <v>103.24723974341315</v>
      </c>
      <c r="M101" s="12">
        <f>100*M80/'1995 (1)'!M80</f>
        <v>90.07817894059292</v>
      </c>
      <c r="N101" s="12">
        <f>100*N80/'1995 (1)'!N80</f>
        <v>93.441622583831489</v>
      </c>
      <c r="O101" s="12">
        <f>100*O80/'1995 (1)'!O80</f>
        <v>59.204273720564629</v>
      </c>
      <c r="P101" s="12">
        <f>100*P80/'1995 (1)'!P80</f>
        <v>102.58619839194164</v>
      </c>
      <c r="Q101" s="12">
        <f>100*Q80/'1995 (1)'!Q80</f>
        <v>100.00721958734228</v>
      </c>
      <c r="R101" s="12">
        <f>100*R80/'1995 (1)'!R80</f>
        <v>107.41326716866371</v>
      </c>
      <c r="S101" s="12">
        <f>100*S80/'1995 (1)'!S80</f>
        <v>121.07114082445615</v>
      </c>
      <c r="T101" s="12">
        <f>100*T80/'1995 (1)'!T80</f>
        <v>92.736905421590734</v>
      </c>
      <c r="U101" s="12">
        <f>100*U80/'1995 (1)'!U80</f>
        <v>89.669579869954134</v>
      </c>
    </row>
    <row r="102" spans="2:21" x14ac:dyDescent="0.25">
      <c r="B102" s="10" t="s">
        <v>56</v>
      </c>
      <c r="C102" s="12">
        <f>100*C81/'1995 (1)'!C81</f>
        <v>86.711123227120851</v>
      </c>
      <c r="D102" s="12">
        <f>100*D81/'1995 (1)'!D81</f>
        <v>123.51822555324522</v>
      </c>
      <c r="E102" s="12">
        <f>100*E81/'1995 (1)'!E81</f>
        <v>145.59895641164579</v>
      </c>
      <c r="F102" s="12">
        <f>100*F81/'1995 (1)'!F81</f>
        <v>252.71366033077072</v>
      </c>
      <c r="G102" s="12">
        <f>100*G81/'1995 (1)'!G81</f>
        <v>94.972358297319161</v>
      </c>
      <c r="H102" s="12">
        <f>100*H81/'1995 (1)'!H81</f>
        <v>129.38921121947979</v>
      </c>
      <c r="I102" s="12">
        <f>100*I81/'1995 (1)'!I81</f>
        <v>117.15307568662693</v>
      </c>
      <c r="J102" s="12">
        <f>100*J81/'1995 (1)'!J81</f>
        <v>129.94012988173415</v>
      </c>
      <c r="K102" s="12">
        <f>100*K81/'1995 (1)'!K81</f>
        <v>123.85718457203438</v>
      </c>
      <c r="L102" s="12">
        <f>100*L81/'1995 (1)'!L81</f>
        <v>115.02563828528632</v>
      </c>
      <c r="M102" s="12">
        <f>100*M81/'1995 (1)'!M81</f>
        <v>109.22872160298937</v>
      </c>
      <c r="N102" s="12">
        <f>100*N81/'1995 (1)'!N81</f>
        <v>118.69437445063363</v>
      </c>
      <c r="O102" s="12">
        <f>100*O81/'1995 (1)'!O81</f>
        <v>103.55602407238024</v>
      </c>
      <c r="P102" s="12">
        <f>100*P81/'1995 (1)'!P81</f>
        <v>174.60311678233583</v>
      </c>
      <c r="Q102" s="12">
        <f>100*Q81/'1995 (1)'!Q81</f>
        <v>104.97114610369536</v>
      </c>
      <c r="R102" s="12">
        <f>100*R81/'1995 (1)'!R81</f>
        <v>115.41176246972402</v>
      </c>
      <c r="S102" s="12">
        <f>100*S81/'1995 (1)'!S81</f>
        <v>62.598403949567206</v>
      </c>
      <c r="T102" s="12">
        <f>100*T81/'1995 (1)'!T81</f>
        <v>121.34003353406754</v>
      </c>
      <c r="U102" s="12">
        <f>100*U81/'1995 (1)'!U81</f>
        <v>121.56835293597463</v>
      </c>
    </row>
    <row r="103" spans="2:21" x14ac:dyDescent="0.25">
      <c r="B103" s="10" t="s">
        <v>57</v>
      </c>
      <c r="C103" s="12">
        <f>100*C82/'1995 (1)'!C82</f>
        <v>141.69374970244974</v>
      </c>
      <c r="D103" s="12">
        <f>100*D82/'1995 (1)'!D82</f>
        <v>160.80594734990825</v>
      </c>
      <c r="E103" s="12">
        <f>100*E82/'1995 (1)'!E82</f>
        <v>166.55454758192545</v>
      </c>
      <c r="F103" s="12">
        <f>100*F82/'1995 (1)'!F82</f>
        <v>245.90292413185392</v>
      </c>
      <c r="G103" s="12">
        <f>100*G82/'1995 (1)'!G82</f>
        <v>130.41765996150949</v>
      </c>
      <c r="H103" s="12">
        <f>100*H82/'1995 (1)'!H82</f>
        <v>181.27388678374484</v>
      </c>
      <c r="I103" s="12">
        <f>100*I82/'1995 (1)'!I82</f>
        <v>151.88255687370764</v>
      </c>
      <c r="J103" s="12">
        <f>100*J82/'1995 (1)'!J82</f>
        <v>152.7702133541969</v>
      </c>
      <c r="K103" s="12">
        <f>100*K82/'1995 (1)'!K82</f>
        <v>148.7698442552261</v>
      </c>
      <c r="L103" s="12">
        <f>100*L82/'1995 (1)'!L82</f>
        <v>169.17463381350512</v>
      </c>
      <c r="M103" s="12">
        <f>100*M82/'1995 (1)'!M82</f>
        <v>149.70034634281998</v>
      </c>
      <c r="N103" s="12">
        <f>100*N82/'1995 (1)'!N82</f>
        <v>140.06518365246345</v>
      </c>
      <c r="O103" s="12">
        <f>100*O82/'1995 (1)'!O82</f>
        <v>91.343129733262984</v>
      </c>
      <c r="P103" s="12">
        <f>100*P82/'1995 (1)'!P82</f>
        <v>127.67646092667046</v>
      </c>
      <c r="Q103" s="12">
        <f>100*Q82/'1995 (1)'!Q82</f>
        <v>144.76280792440855</v>
      </c>
      <c r="R103" s="12">
        <f>100*R82/'1995 (1)'!R82</f>
        <v>128.48028657778153</v>
      </c>
      <c r="S103" s="12">
        <f>100*S82/'1995 (1)'!S82</f>
        <v>153.00564762349907</v>
      </c>
      <c r="T103" s="12">
        <f>100*T82/'1995 (1)'!T82</f>
        <v>136.94444181426502</v>
      </c>
      <c r="U103" s="12">
        <f>100*U82/'1995 (1)'!U82</f>
        <v>134.86165444660779</v>
      </c>
    </row>
    <row r="104" spans="2:21" x14ac:dyDescent="0.25">
      <c r="B104" s="10" t="s">
        <v>58</v>
      </c>
      <c r="C104" s="12">
        <f>100*C83/'1995 (1)'!C83</f>
        <v>147.81808082318696</v>
      </c>
      <c r="D104" s="12">
        <f>100*D83/'1995 (1)'!D83</f>
        <v>156.80057405481165</v>
      </c>
      <c r="E104" s="12">
        <f>100*E83/'1995 (1)'!E83</f>
        <v>144.11202631473677</v>
      </c>
      <c r="F104" s="12">
        <f>100*F83/'1995 (1)'!F83</f>
        <v>242.59598820361143</v>
      </c>
      <c r="G104" s="12">
        <f>100*G83/'1995 (1)'!G83</f>
        <v>124.59998403261719</v>
      </c>
      <c r="H104" s="12">
        <f>100*H83/'1995 (1)'!H83</f>
        <v>147.89060832000217</v>
      </c>
      <c r="I104" s="12">
        <f>100*I83/'1995 (1)'!I83</f>
        <v>137.88238564711349</v>
      </c>
      <c r="J104" s="12">
        <f>100*J83/'1995 (1)'!J83</f>
        <v>151.67792020449622</v>
      </c>
      <c r="K104" s="12">
        <f>100*K83/'1995 (1)'!K83</f>
        <v>134.25905422782336</v>
      </c>
      <c r="L104" s="12">
        <f>100*L83/'1995 (1)'!L83</f>
        <v>157.03681998123466</v>
      </c>
      <c r="M104" s="12">
        <f>100*M83/'1995 (1)'!M83</f>
        <v>139.47997530896507</v>
      </c>
      <c r="N104" s="12">
        <f>100*N83/'1995 (1)'!N83</f>
        <v>124.92454836513159</v>
      </c>
      <c r="O104" s="12">
        <f>100*O83/'1995 (1)'!O83</f>
        <v>88.276853528098385</v>
      </c>
      <c r="P104" s="12">
        <f>100*P83/'1995 (1)'!P83</f>
        <v>139.82520998307001</v>
      </c>
      <c r="Q104" s="12">
        <f>100*Q83/'1995 (1)'!Q83</f>
        <v>134.49555418894616</v>
      </c>
      <c r="R104" s="12">
        <f>100*R83/'1995 (1)'!R83</f>
        <v>129.03240440945655</v>
      </c>
      <c r="S104" s="12">
        <f>100*S83/'1995 (1)'!S83</f>
        <v>140.51537409569798</v>
      </c>
      <c r="T104" s="12">
        <f>100*T83/'1995 (1)'!T83</f>
        <v>134.54014617012024</v>
      </c>
      <c r="U104" s="12">
        <f>100*U83/'1995 (1)'!U83</f>
        <v>129.5827341398134</v>
      </c>
    </row>
    <row r="105" spans="2:21" x14ac:dyDescent="0.25">
      <c r="B105" s="10" t="s">
        <v>59</v>
      </c>
      <c r="C105" s="12">
        <f>100*C84/'1995 (1)'!C84</f>
        <v>126.14279822781734</v>
      </c>
      <c r="D105" s="12">
        <f>100*D84/'1995 (1)'!D84</f>
        <v>180.41249033084239</v>
      </c>
      <c r="E105" s="12">
        <f>100*E84/'1995 (1)'!E84</f>
        <v>178.51170275194954</v>
      </c>
      <c r="F105" s="12">
        <f>100*F84/'1995 (1)'!F84</f>
        <v>285.7195178361946</v>
      </c>
      <c r="G105" s="12">
        <f>100*G84/'1995 (1)'!G84</f>
        <v>144.61677128977925</v>
      </c>
      <c r="H105" s="12">
        <f>100*H84/'1995 (1)'!H84</f>
        <v>174.41614452026548</v>
      </c>
      <c r="I105" s="12">
        <f>100*I84/'1995 (1)'!I84</f>
        <v>160.95398002400896</v>
      </c>
      <c r="J105" s="12">
        <f>100*J84/'1995 (1)'!J84</f>
        <v>173.28429363558161</v>
      </c>
      <c r="K105" s="12">
        <f>100*K84/'1995 (1)'!K84</f>
        <v>285.98029668644227</v>
      </c>
      <c r="L105" s="12">
        <f>100*L84/'1995 (1)'!L84</f>
        <v>187.00718678298719</v>
      </c>
      <c r="M105" s="12">
        <f>100*M84/'1995 (1)'!M84</f>
        <v>149.36247802980716</v>
      </c>
      <c r="N105" s="12">
        <f>100*N84/'1995 (1)'!N84</f>
        <v>155.72926292289375</v>
      </c>
      <c r="O105" s="12">
        <f>100*O84/'1995 (1)'!O84</f>
        <v>115.01235390072415</v>
      </c>
      <c r="P105" s="12">
        <f>100*P84/'1995 (1)'!P84</f>
        <v>156.6579686726933</v>
      </c>
      <c r="Q105" s="12">
        <f>100*Q84/'1995 (1)'!Q84</f>
        <v>163.17381200317513</v>
      </c>
      <c r="R105" s="12">
        <f>100*R84/'1995 (1)'!R84</f>
        <v>134.53387335738199</v>
      </c>
      <c r="S105" s="12">
        <f>100*S84/'1995 (1)'!S84</f>
        <v>149.82174436620556</v>
      </c>
      <c r="T105" s="12">
        <f>100*T84/'1995 (1)'!T84</f>
        <v>164.71029700564989</v>
      </c>
      <c r="U105" s="12">
        <f>100*U84/'1995 (1)'!U84</f>
        <v>162.44678541898469</v>
      </c>
    </row>
    <row r="106" spans="2:21" x14ac:dyDescent="0.25">
      <c r="B106" s="10" t="s">
        <v>60</v>
      </c>
      <c r="C106" s="12">
        <f>100*C85/'1995 (1)'!C85</f>
        <v>134.50697215107496</v>
      </c>
      <c r="D106" s="12">
        <f>100*D85/'1995 (1)'!D85</f>
        <v>140.36167584703045</v>
      </c>
      <c r="E106" s="12">
        <f>100*E85/'1995 (1)'!E85</f>
        <v>129.27500210788338</v>
      </c>
      <c r="F106" s="12">
        <f>100*F85/'1995 (1)'!F85</f>
        <v>226.71701632089591</v>
      </c>
      <c r="G106" s="12">
        <f>100*G85/'1995 (1)'!G85</f>
        <v>97.710367088480311</v>
      </c>
      <c r="H106" s="12">
        <f>100*H85/'1995 (1)'!H85</f>
        <v>118.9399385636701</v>
      </c>
      <c r="I106" s="12">
        <f>100*I85/'1995 (1)'!I85</f>
        <v>109.91603354065651</v>
      </c>
      <c r="J106" s="12">
        <f>100*J85/'1995 (1)'!J85</f>
        <v>138.90754554381246</v>
      </c>
      <c r="K106" s="12">
        <f>100*K85/'1995 (1)'!K85</f>
        <v>104.41494525644916</v>
      </c>
      <c r="L106" s="12">
        <f>100*L85/'1995 (1)'!L85</f>
        <v>125.6768874709181</v>
      </c>
      <c r="M106" s="12">
        <f>100*M85/'1995 (1)'!M85</f>
        <v>96.659206293106621</v>
      </c>
      <c r="N106" s="12">
        <f>100*N85/'1995 (1)'!N85</f>
        <v>107.35689443350232</v>
      </c>
      <c r="O106" s="12">
        <f>100*O85/'1995 (1)'!O85</f>
        <v>121.18271348980331</v>
      </c>
      <c r="P106" s="12">
        <f>100*P85/'1995 (1)'!P85</f>
        <v>111.03423579829872</v>
      </c>
      <c r="Q106" s="12">
        <f>100*Q85/'1995 (1)'!Q85</f>
        <v>109.85167001182398</v>
      </c>
      <c r="R106" s="12">
        <f>100*R85/'1995 (1)'!R85</f>
        <v>93.202941412352942</v>
      </c>
      <c r="S106" s="12">
        <f>100*S85/'1995 (1)'!S85</f>
        <v>170.65698920736978</v>
      </c>
      <c r="T106" s="12">
        <f>100*T85/'1995 (1)'!T85</f>
        <v>120.53556787667794</v>
      </c>
      <c r="U106" s="12">
        <f>100*U85/'1995 (1)'!U85</f>
        <v>120.78230793007985</v>
      </c>
    </row>
    <row r="107" spans="2:21" x14ac:dyDescent="0.25">
      <c r="B107" s="11" t="s">
        <v>61</v>
      </c>
      <c r="C107" s="12">
        <f>100*C86/'1995 (1)'!C86</f>
        <v>126.4311207236444</v>
      </c>
      <c r="D107" s="12">
        <f>100*D86/'1995 (1)'!D86</f>
        <v>164.65155923741435</v>
      </c>
      <c r="E107" s="12">
        <f>100*E86/'1995 (1)'!E86</f>
        <v>118.98837554546014</v>
      </c>
      <c r="F107" s="12">
        <f>100*F86/'1995 (1)'!F86</f>
        <v>370.83456092741574</v>
      </c>
      <c r="G107" s="12">
        <f>100*G86/'1995 (1)'!G86</f>
        <v>92.928694546347728</v>
      </c>
      <c r="H107" s="12">
        <f>100*H86/'1995 (1)'!H86</f>
        <v>110.5038667027125</v>
      </c>
      <c r="I107" s="12">
        <f>100*I86/'1995 (1)'!I86</f>
        <v>124.14365952265454</v>
      </c>
      <c r="J107" s="12">
        <f>100*J86/'1995 (1)'!J86</f>
        <v>139.02972482442618</v>
      </c>
      <c r="K107" s="12">
        <f>100*K86/'1995 (1)'!K86</f>
        <v>124.62590587124203</v>
      </c>
      <c r="L107" s="12">
        <f>100*L86/'1995 (1)'!L86</f>
        <v>159.10734724542868</v>
      </c>
      <c r="M107" s="12">
        <f>100*M86/'1995 (1)'!M86</f>
        <v>130.60708160461365</v>
      </c>
      <c r="N107" s="12">
        <f>100*N86/'1995 (1)'!N86</f>
        <v>107.97745455583735</v>
      </c>
      <c r="O107" s="12">
        <f>100*O86/'1995 (1)'!O86</f>
        <v>90.791594113002731</v>
      </c>
      <c r="P107" s="12">
        <f>100*P86/'1995 (1)'!P86</f>
        <v>143.11035370576928</v>
      </c>
      <c r="Q107" s="12">
        <f>100*Q86/'1995 (1)'!Q86</f>
        <v>125.17029452588108</v>
      </c>
      <c r="R107" s="12">
        <f>100*R86/'1995 (1)'!R86</f>
        <v>115.77094915017345</v>
      </c>
      <c r="S107" s="12">
        <f>100*S86/'1995 (1)'!S86</f>
        <v>126.34710177715374</v>
      </c>
      <c r="T107" s="12">
        <f>100*T86/'1995 (1)'!T86</f>
        <v>128.68961640225066</v>
      </c>
      <c r="U107" s="12">
        <f>100*U86/'1995 (1)'!U86</f>
        <v>123.63325383683082</v>
      </c>
    </row>
    <row r="108" spans="2:21" x14ac:dyDescent="0.25">
      <c r="B108" s="15" t="s">
        <v>63</v>
      </c>
      <c r="C108">
        <v>126.4311207236444</v>
      </c>
      <c r="D108">
        <v>164.65155923741429</v>
      </c>
      <c r="E108">
        <v>118.98837554546013</v>
      </c>
      <c r="F108">
        <v>370.83456092741568</v>
      </c>
      <c r="G108">
        <v>92.928694546347728</v>
      </c>
      <c r="H108">
        <v>110.5038667027125</v>
      </c>
      <c r="I108">
        <v>124.14365952265456</v>
      </c>
      <c r="J108">
        <v>139.02972482442618</v>
      </c>
      <c r="K108">
        <v>124.62590587124204</v>
      </c>
      <c r="L108">
        <v>159.10734724542871</v>
      </c>
      <c r="M108">
        <v>130.60708160461368</v>
      </c>
      <c r="N108">
        <v>107.97745455583733</v>
      </c>
      <c r="O108">
        <v>90.791594113002731</v>
      </c>
      <c r="P108">
        <v>143.11035370576928</v>
      </c>
      <c r="Q108">
        <v>125.17029452588105</v>
      </c>
      <c r="R108">
        <v>115.77094915017345</v>
      </c>
      <c r="S108">
        <v>126.34710177715374</v>
      </c>
      <c r="T108">
        <v>125.22430130943407</v>
      </c>
    </row>
    <row r="109" spans="2:21" ht="13.8" thickBot="1" x14ac:dyDescent="0.3"/>
    <row r="110" spans="2:21" ht="69.900000000000006" customHeight="1" thickTop="1" thickBot="1" x14ac:dyDescent="0.45">
      <c r="D110" s="23"/>
      <c r="E110" s="24" t="s">
        <v>69</v>
      </c>
      <c r="F110" s="24" t="s">
        <v>91</v>
      </c>
      <c r="G110" s="24" t="s">
        <v>95</v>
      </c>
      <c r="H110" s="24" t="s">
        <v>89</v>
      </c>
      <c r="I110" s="24" t="s">
        <v>90</v>
      </c>
      <c r="J110" s="37" t="s">
        <v>65</v>
      </c>
      <c r="K110" s="37" t="s">
        <v>83</v>
      </c>
      <c r="L110" s="38" t="s">
        <v>64</v>
      </c>
      <c r="N110" s="16" t="s">
        <v>69</v>
      </c>
      <c r="O110" s="16" t="s">
        <v>67</v>
      </c>
      <c r="P110" s="16" t="s">
        <v>71</v>
      </c>
      <c r="Q110" s="16" t="s">
        <v>70</v>
      </c>
      <c r="R110" s="16" t="s">
        <v>72</v>
      </c>
      <c r="S110" s="16" t="s">
        <v>65</v>
      </c>
      <c r="T110" s="16" t="s">
        <v>81</v>
      </c>
    </row>
    <row r="111" spans="2:21" ht="69.900000000000006" customHeight="1" thickTop="1" x14ac:dyDescent="0.5">
      <c r="D111" s="25" t="s">
        <v>86</v>
      </c>
      <c r="E111" s="27">
        <f>E90</f>
        <v>112.60103007291215</v>
      </c>
      <c r="F111" s="28" t="s">
        <v>85</v>
      </c>
      <c r="G111" s="28">
        <f>G90</f>
        <v>126.64453845570151</v>
      </c>
      <c r="H111" s="28" t="s">
        <v>85</v>
      </c>
      <c r="I111" s="28">
        <f>I90</f>
        <v>124.20550405602832</v>
      </c>
      <c r="J111" s="39">
        <f>(A48/'1995 (1)'!A48)/(A6/'1995 (1)'!A6)*100</f>
        <v>113.9215780877574</v>
      </c>
      <c r="K111" s="39">
        <f>U90</f>
        <v>132.80769559011469</v>
      </c>
      <c r="L111" s="40">
        <f t="shared" ref="L111:L117" si="43">T90</f>
        <v>112.68622801263504</v>
      </c>
      <c r="M111" t="str">
        <f t="shared" ref="M111:S112" si="44">D112</f>
        <v>énergie</v>
      </c>
      <c r="N111" s="19">
        <f t="shared" si="44"/>
        <v>147.1313320932415</v>
      </c>
      <c r="O111" s="19">
        <f t="shared" si="44"/>
        <v>404.71226246065754</v>
      </c>
      <c r="P111" s="19">
        <f t="shared" si="44"/>
        <v>108.38250974675971</v>
      </c>
      <c r="Q111" s="19">
        <f t="shared" si="44"/>
        <v>132.73988639464812</v>
      </c>
      <c r="R111" s="19">
        <f t="shared" si="44"/>
        <v>152.92921620160115</v>
      </c>
      <c r="S111" s="19">
        <f t="shared" si="44"/>
        <v>230.6009156428413</v>
      </c>
      <c r="T111" s="19">
        <f t="shared" ref="T111:T116" si="45">L112</f>
        <v>197.32732975358505</v>
      </c>
    </row>
    <row r="112" spans="2:21" ht="69.900000000000006" customHeight="1" x14ac:dyDescent="0.5">
      <c r="D112" s="25" t="s">
        <v>73</v>
      </c>
      <c r="E112" s="29">
        <f t="shared" ref="E112:I117" si="46">E91</f>
        <v>147.1313320932415</v>
      </c>
      <c r="F112" s="30">
        <f t="shared" si="46"/>
        <v>404.71226246065754</v>
      </c>
      <c r="G112" s="30">
        <f t="shared" si="46"/>
        <v>108.38250974675971</v>
      </c>
      <c r="H112" s="30">
        <f t="shared" si="46"/>
        <v>132.73988639464812</v>
      </c>
      <c r="I112" s="30">
        <f t="shared" si="46"/>
        <v>152.92921620160115</v>
      </c>
      <c r="J112" s="41">
        <f>(A49/'1995 (1)'!A49)/(A7/'1995 (1)'!A7)*100</f>
        <v>230.6009156428413</v>
      </c>
      <c r="K112" s="41">
        <f t="shared" ref="K112:K117" si="47">U91</f>
        <v>113.88049130965429</v>
      </c>
      <c r="L112" s="42">
        <f t="shared" si="43"/>
        <v>197.32732975358505</v>
      </c>
      <c r="M112" t="str">
        <f t="shared" si="44"/>
        <v>IAA</v>
      </c>
      <c r="N112" s="19">
        <f t="shared" si="44"/>
        <v>111.40630189817193</v>
      </c>
      <c r="O112" s="19">
        <f t="shared" si="44"/>
        <v>236.68033087723012</v>
      </c>
      <c r="P112" s="19">
        <f t="shared" si="44"/>
        <v>110.88626506612351</v>
      </c>
      <c r="Q112" s="19">
        <f t="shared" si="44"/>
        <v>126.02054810383139</v>
      </c>
      <c r="R112" s="19">
        <f t="shared" si="44"/>
        <v>131.46933069840887</v>
      </c>
      <c r="S112" s="19">
        <f t="shared" si="44"/>
        <v>114.10880742689382</v>
      </c>
      <c r="T112" s="19">
        <f t="shared" si="45"/>
        <v>121.16882015058469</v>
      </c>
    </row>
    <row r="113" spans="4:24" ht="69.900000000000006" customHeight="1" x14ac:dyDescent="0.5">
      <c r="D113" s="25" t="s">
        <v>69</v>
      </c>
      <c r="E113" s="31">
        <f t="shared" si="46"/>
        <v>111.40630189817193</v>
      </c>
      <c r="F113" s="32">
        <f t="shared" si="46"/>
        <v>236.68033087723012</v>
      </c>
      <c r="G113" s="32">
        <f t="shared" si="46"/>
        <v>110.88626506612351</v>
      </c>
      <c r="H113" s="32">
        <f t="shared" si="46"/>
        <v>126.02054810383139</v>
      </c>
      <c r="I113" s="32">
        <f t="shared" si="46"/>
        <v>131.46933069840887</v>
      </c>
      <c r="J113" s="43">
        <f>(A50/'1995 (1)'!A50)/(A8/'1995 (1)'!A8)*100</f>
        <v>114.10880742689382</v>
      </c>
      <c r="K113" s="43">
        <f t="shared" si="47"/>
        <v>128.71914596572316</v>
      </c>
      <c r="L113" s="44">
        <f t="shared" si="43"/>
        <v>121.16882015058469</v>
      </c>
      <c r="M113" s="16" t="s">
        <v>67</v>
      </c>
      <c r="N113" s="19">
        <f t="shared" ref="N113:S116" si="48">E114</f>
        <v>244.76591832264845</v>
      </c>
      <c r="O113" s="19">
        <f t="shared" si="48"/>
        <v>530.15255837738721</v>
      </c>
      <c r="P113" s="19">
        <f t="shared" si="48"/>
        <v>221.74524947354763</v>
      </c>
      <c r="Q113" s="19">
        <f t="shared" si="48"/>
        <v>267.06077069014657</v>
      </c>
      <c r="R113" s="19">
        <f t="shared" si="48"/>
        <v>285.44070738733387</v>
      </c>
      <c r="S113" s="19">
        <f t="shared" si="48"/>
        <v>332.21475808987333</v>
      </c>
      <c r="T113" s="19">
        <f t="shared" si="45"/>
        <v>250.05621521997062</v>
      </c>
    </row>
    <row r="114" spans="4:24" ht="69.900000000000006" customHeight="1" x14ac:dyDescent="0.5">
      <c r="D114" s="25" t="s">
        <v>91</v>
      </c>
      <c r="E114" s="29">
        <f t="shared" si="46"/>
        <v>244.76591832264845</v>
      </c>
      <c r="F114" s="30">
        <f t="shared" si="46"/>
        <v>530.15255837738721</v>
      </c>
      <c r="G114" s="30">
        <f t="shared" si="46"/>
        <v>221.74524947354763</v>
      </c>
      <c r="H114" s="30">
        <f t="shared" si="46"/>
        <v>267.06077069014657</v>
      </c>
      <c r="I114" s="30">
        <f t="shared" si="46"/>
        <v>285.44070738733387</v>
      </c>
      <c r="J114" s="41">
        <f>(A51/'1995 (1)'!A51)/(A9/'1995 (1)'!A9)*100</f>
        <v>332.21475808987333</v>
      </c>
      <c r="K114" s="41">
        <f t="shared" si="47"/>
        <v>214.04291782780459</v>
      </c>
      <c r="L114" s="42">
        <f t="shared" si="43"/>
        <v>250.05621521997062</v>
      </c>
      <c r="M114" t="str">
        <f>D115</f>
        <v>biens électriques</v>
      </c>
      <c r="N114" s="19">
        <f t="shared" si="48"/>
        <v>116.04028699630146</v>
      </c>
      <c r="O114" s="19">
        <f t="shared" si="48"/>
        <v>177.32043361928783</v>
      </c>
      <c r="P114" s="19">
        <f t="shared" si="48"/>
        <v>72.902405031762427</v>
      </c>
      <c r="Q114" s="19">
        <f t="shared" si="48"/>
        <v>107.88066356573056</v>
      </c>
      <c r="R114" s="19">
        <f t="shared" si="48"/>
        <v>94.167763765678544</v>
      </c>
      <c r="S114" s="19">
        <f t="shared" si="48"/>
        <v>89.369796598560853</v>
      </c>
      <c r="T114" s="19">
        <f t="shared" si="45"/>
        <v>91.42876446524113</v>
      </c>
    </row>
    <row r="115" spans="4:24" ht="69.900000000000006" customHeight="1" x14ac:dyDescent="0.5">
      <c r="D115" s="25" t="s">
        <v>87</v>
      </c>
      <c r="E115" s="31">
        <f t="shared" si="46"/>
        <v>116.04028699630146</v>
      </c>
      <c r="F115" s="32">
        <f t="shared" si="46"/>
        <v>177.32043361928783</v>
      </c>
      <c r="G115" s="32">
        <f t="shared" si="46"/>
        <v>72.902405031762427</v>
      </c>
      <c r="H115" s="32">
        <f t="shared" si="46"/>
        <v>107.88066356573056</v>
      </c>
      <c r="I115" s="32">
        <f t="shared" si="46"/>
        <v>94.167763765678544</v>
      </c>
      <c r="J115" s="43">
        <f>(A52/'1995 (1)'!A52)/(A10/'1995 (1)'!A10)*100</f>
        <v>89.369796598560853</v>
      </c>
      <c r="K115" s="43">
        <f t="shared" si="47"/>
        <v>83.515255239624793</v>
      </c>
      <c r="L115" s="44">
        <f t="shared" si="43"/>
        <v>91.42876446524113</v>
      </c>
      <c r="M115" t="str">
        <f>D116</f>
        <v>mat. de transport</v>
      </c>
      <c r="N115" s="19">
        <f t="shared" si="48"/>
        <v>103.57903588888853</v>
      </c>
      <c r="O115" s="19">
        <f t="shared" si="48"/>
        <v>138.1732796303769</v>
      </c>
      <c r="P115" s="19">
        <f t="shared" si="48"/>
        <v>66.601073682677551</v>
      </c>
      <c r="Q115" s="19">
        <f t="shared" si="48"/>
        <v>87.294809116307562</v>
      </c>
      <c r="R115" s="19">
        <f t="shared" si="48"/>
        <v>70.228846582242582</v>
      </c>
      <c r="S115" s="19">
        <f t="shared" si="48"/>
        <v>85.205160244756456</v>
      </c>
      <c r="T115" s="19">
        <f t="shared" si="45"/>
        <v>88.895826876528801</v>
      </c>
    </row>
    <row r="116" spans="4:24" ht="69.900000000000006" customHeight="1" x14ac:dyDescent="0.5">
      <c r="D116" s="25" t="s">
        <v>89</v>
      </c>
      <c r="E116" s="31">
        <f t="shared" si="46"/>
        <v>103.57903588888853</v>
      </c>
      <c r="F116" s="32">
        <f t="shared" si="46"/>
        <v>138.1732796303769</v>
      </c>
      <c r="G116" s="32">
        <f t="shared" si="46"/>
        <v>66.601073682677551</v>
      </c>
      <c r="H116" s="32">
        <f t="shared" si="46"/>
        <v>87.294809116307562</v>
      </c>
      <c r="I116" s="32">
        <f t="shared" si="46"/>
        <v>70.228846582242582</v>
      </c>
      <c r="J116" s="43">
        <f>(A53/'1995 (1)'!A53)/(A11/'1995 (1)'!A11)*100</f>
        <v>85.205160244756456</v>
      </c>
      <c r="K116" s="43">
        <f t="shared" si="47"/>
        <v>96.151823533211413</v>
      </c>
      <c r="L116" s="44">
        <f t="shared" si="43"/>
        <v>88.895826876528801</v>
      </c>
      <c r="M116" t="str">
        <f>D117</f>
        <v>autres produits ind.</v>
      </c>
      <c r="N116" s="19">
        <f t="shared" si="48"/>
        <v>111.1282982015114</v>
      </c>
      <c r="O116" s="19">
        <f t="shared" si="48"/>
        <v>261.89965171403315</v>
      </c>
      <c r="P116" s="19">
        <f t="shared" si="48"/>
        <v>103.18828209816309</v>
      </c>
      <c r="Q116" s="19">
        <f t="shared" si="48"/>
        <v>111.52262439030964</v>
      </c>
      <c r="R116" s="19">
        <f t="shared" si="48"/>
        <v>114.19295733874124</v>
      </c>
      <c r="S116" s="19">
        <f t="shared" si="48"/>
        <v>115.21339311836765</v>
      </c>
      <c r="T116" s="19">
        <f t="shared" si="45"/>
        <v>113.93953460141647</v>
      </c>
    </row>
    <row r="117" spans="4:24" ht="69.900000000000006" customHeight="1" x14ac:dyDescent="0.5">
      <c r="D117" s="25" t="s">
        <v>88</v>
      </c>
      <c r="E117" s="29">
        <f t="shared" si="46"/>
        <v>111.1282982015114</v>
      </c>
      <c r="F117" s="30">
        <f t="shared" si="46"/>
        <v>261.89965171403315</v>
      </c>
      <c r="G117" s="30">
        <f t="shared" si="46"/>
        <v>103.18828209816309</v>
      </c>
      <c r="H117" s="30">
        <f t="shared" si="46"/>
        <v>111.52262439030964</v>
      </c>
      <c r="I117" s="30">
        <f t="shared" si="46"/>
        <v>114.19295733874124</v>
      </c>
      <c r="J117" s="41">
        <f>(A54/'1995 (1)'!A54)/(A12/'1995 (1)'!A12)*100</f>
        <v>115.21339311836765</v>
      </c>
      <c r="K117" s="41">
        <f t="shared" si="47"/>
        <v>96.009077540671669</v>
      </c>
      <c r="L117" s="42">
        <f t="shared" si="43"/>
        <v>113.93953460141647</v>
      </c>
      <c r="M117" t="str">
        <f t="shared" ref="M117:S117" si="49">D121</f>
        <v>Information et comm;</v>
      </c>
      <c r="N117" s="19">
        <f t="shared" si="49"/>
        <v>120.67890763502079</v>
      </c>
      <c r="O117" s="19">
        <f t="shared" si="49"/>
        <v>192.825168197186</v>
      </c>
      <c r="P117" s="19">
        <f t="shared" si="49"/>
        <v>90.406656798977124</v>
      </c>
      <c r="Q117" s="19">
        <f t="shared" si="49"/>
        <v>122.28934675075836</v>
      </c>
      <c r="R117" s="19">
        <f t="shared" si="49"/>
        <v>104.80348068699723</v>
      </c>
      <c r="S117" s="19">
        <f t="shared" si="49"/>
        <v>112.31349119040163</v>
      </c>
      <c r="T117" s="19">
        <f>L121</f>
        <v>92.736905421590734</v>
      </c>
    </row>
    <row r="118" spans="4:24" ht="69.900000000000006" customHeight="1" x14ac:dyDescent="0.5">
      <c r="D118" s="25" t="s">
        <v>75</v>
      </c>
      <c r="E118" s="29">
        <f t="shared" ref="E118:I127" si="50">E98</f>
        <v>137.40166388533851</v>
      </c>
      <c r="F118" s="30">
        <f t="shared" si="50"/>
        <v>205.14399533604035</v>
      </c>
      <c r="G118" s="33">
        <f t="shared" si="50"/>
        <v>112.25482298284098</v>
      </c>
      <c r="H118" s="30">
        <f t="shared" si="50"/>
        <v>144.29175868449647</v>
      </c>
      <c r="I118" s="30">
        <f t="shared" si="50"/>
        <v>127.28629438268658</v>
      </c>
      <c r="J118" s="41">
        <f>(A56/'1995 (1)'!A56)/(A14/'1995 (1)'!A14)*100</f>
        <v>133.60832535974308</v>
      </c>
      <c r="K118" s="41">
        <f t="shared" ref="K118:K127" si="51">U98</f>
        <v>124.6811981681313</v>
      </c>
      <c r="L118" s="42">
        <f t="shared" ref="L118:L127" si="52">T98</f>
        <v>126.33282209776581</v>
      </c>
      <c r="M118" t="str">
        <f t="shared" ref="M118:S119" si="53">D123</f>
        <v>Activités immobilières</v>
      </c>
      <c r="N118" s="19">
        <f t="shared" si="53"/>
        <v>166.55454758192545</v>
      </c>
      <c r="O118" s="19">
        <f t="shared" si="53"/>
        <v>245.90292413185392</v>
      </c>
      <c r="P118" s="19">
        <f t="shared" si="53"/>
        <v>130.41765996150949</v>
      </c>
      <c r="Q118" s="19">
        <f t="shared" si="53"/>
        <v>181.27388678374484</v>
      </c>
      <c r="R118" s="19">
        <f t="shared" si="53"/>
        <v>151.88255687370764</v>
      </c>
      <c r="S118" s="19">
        <f t="shared" si="53"/>
        <v>158.64781829665426</v>
      </c>
      <c r="T118" s="19">
        <f>L123</f>
        <v>136.94444181426502</v>
      </c>
    </row>
    <row r="119" spans="4:24" ht="69.900000000000006" customHeight="1" x14ac:dyDescent="0.5">
      <c r="D119" s="25" t="s">
        <v>76</v>
      </c>
      <c r="E119" s="31">
        <f t="shared" si="50"/>
        <v>142.82049554149685</v>
      </c>
      <c r="F119" s="32">
        <f t="shared" si="50"/>
        <v>234.76583703432917</v>
      </c>
      <c r="G119" s="32">
        <f t="shared" si="50"/>
        <v>106.19812594702746</v>
      </c>
      <c r="H119" s="32">
        <f t="shared" si="50"/>
        <v>138.19311650881644</v>
      </c>
      <c r="I119" s="32">
        <f t="shared" si="50"/>
        <v>125.21537338272874</v>
      </c>
      <c r="J119" s="43">
        <f>(A57/'1995 (1)'!A57)/(A15/'1995 (1)'!A15)*100</f>
        <v>134.16730039601444</v>
      </c>
      <c r="K119" s="43">
        <f t="shared" si="51"/>
        <v>136.4364449497773</v>
      </c>
      <c r="L119" s="44">
        <f t="shared" si="52"/>
        <v>136.17343820217218</v>
      </c>
      <c r="M119" t="str">
        <f t="shared" si="53"/>
        <v>SRE</v>
      </c>
      <c r="N119" s="19">
        <f t="shared" si="53"/>
        <v>144.11202631473677</v>
      </c>
      <c r="O119" s="19">
        <f t="shared" si="53"/>
        <v>242.59598820361143</v>
      </c>
      <c r="P119" s="19">
        <f t="shared" si="53"/>
        <v>124.59998403261719</v>
      </c>
      <c r="Q119" s="19">
        <f t="shared" si="53"/>
        <v>147.89060832000217</v>
      </c>
      <c r="R119" s="19">
        <f t="shared" si="53"/>
        <v>137.88238564711349</v>
      </c>
      <c r="S119" s="19">
        <f t="shared" si="53"/>
        <v>143.82383672792676</v>
      </c>
      <c r="T119" s="19">
        <f>L124</f>
        <v>134.54014617012024</v>
      </c>
    </row>
    <row r="120" spans="4:24" ht="69.900000000000006" customHeight="1" x14ac:dyDescent="0.5">
      <c r="D120" s="25" t="s">
        <v>77</v>
      </c>
      <c r="E120" s="29">
        <f t="shared" si="50"/>
        <v>170.66707790872371</v>
      </c>
      <c r="F120" s="30">
        <f t="shared" si="50"/>
        <v>332.38123455481406</v>
      </c>
      <c r="G120" s="32">
        <f t="shared" si="50"/>
        <v>131.54092585706474</v>
      </c>
      <c r="H120" s="30">
        <f t="shared" si="50"/>
        <v>171.97673871993229</v>
      </c>
      <c r="I120" s="30">
        <f t="shared" si="50"/>
        <v>155.63049059041941</v>
      </c>
      <c r="J120" s="41">
        <f>(A58/'1995 (1)'!A58)/(A16/'1995 (1)'!A16)*100</f>
        <v>167.3233398460076</v>
      </c>
      <c r="K120" s="41">
        <f t="shared" si="51"/>
        <v>144.27615487993631</v>
      </c>
      <c r="L120" s="42">
        <f t="shared" si="52"/>
        <v>147.48299894469338</v>
      </c>
      <c r="M120" t="s">
        <v>80</v>
      </c>
      <c r="N120" s="19">
        <f t="shared" ref="N120:T120" si="54">E127</f>
        <v>118.98837554546014</v>
      </c>
      <c r="O120" s="19">
        <f t="shared" si="54"/>
        <v>370.83456092741574</v>
      </c>
      <c r="P120" s="19">
        <f t="shared" si="54"/>
        <v>92.928694546347728</v>
      </c>
      <c r="Q120" s="19">
        <f t="shared" si="54"/>
        <v>110.5038667027125</v>
      </c>
      <c r="R120" s="19">
        <f t="shared" si="54"/>
        <v>124.14365952265454</v>
      </c>
      <c r="S120" s="19">
        <f t="shared" si="54"/>
        <v>132.08800023376915</v>
      </c>
      <c r="T120" s="19">
        <f t="shared" si="54"/>
        <v>123.63325383683082</v>
      </c>
    </row>
    <row r="121" spans="4:24" ht="69.900000000000006" customHeight="1" x14ac:dyDescent="0.5">
      <c r="D121" s="25" t="s">
        <v>94</v>
      </c>
      <c r="E121" s="29">
        <f t="shared" si="50"/>
        <v>120.67890763502079</v>
      </c>
      <c r="F121" s="30">
        <f t="shared" si="50"/>
        <v>192.825168197186</v>
      </c>
      <c r="G121" s="32">
        <f t="shared" si="50"/>
        <v>90.406656798977124</v>
      </c>
      <c r="H121" s="30">
        <f t="shared" si="50"/>
        <v>122.28934675075836</v>
      </c>
      <c r="I121" s="30">
        <f t="shared" si="50"/>
        <v>104.80348068699723</v>
      </c>
      <c r="J121" s="41">
        <f>(A59/'1995 (1)'!A59)/(A17/'1995 (1)'!A17)*100</f>
        <v>112.31349119040163</v>
      </c>
      <c r="K121" s="41">
        <f t="shared" si="51"/>
        <v>89.669579869954134</v>
      </c>
      <c r="L121" s="42">
        <f t="shared" si="52"/>
        <v>92.736905421590734</v>
      </c>
    </row>
    <row r="122" spans="4:24" ht="69.900000000000006" customHeight="1" x14ac:dyDescent="0.5">
      <c r="D122" s="25" t="s">
        <v>78</v>
      </c>
      <c r="E122" s="29">
        <f t="shared" si="50"/>
        <v>145.59895641164579</v>
      </c>
      <c r="F122" s="30">
        <f t="shared" si="50"/>
        <v>252.71366033077072</v>
      </c>
      <c r="G122" s="32">
        <f t="shared" si="50"/>
        <v>94.972358297319161</v>
      </c>
      <c r="H122" s="30">
        <f t="shared" si="50"/>
        <v>129.38921121947979</v>
      </c>
      <c r="I122" s="32">
        <f t="shared" si="50"/>
        <v>117.15307568662693</v>
      </c>
      <c r="J122" s="41">
        <f>(A60/'1995 (1)'!A60)/(A18/'1995 (1)'!A18)*100</f>
        <v>127.58606534404133</v>
      </c>
      <c r="K122" s="41">
        <f t="shared" si="51"/>
        <v>121.56835293597463</v>
      </c>
      <c r="L122" s="42">
        <f t="shared" si="52"/>
        <v>121.34003353406754</v>
      </c>
    </row>
    <row r="123" spans="4:24" ht="69.900000000000006" customHeight="1" x14ac:dyDescent="0.5">
      <c r="D123" s="25" t="s">
        <v>68</v>
      </c>
      <c r="E123" s="29">
        <f t="shared" si="50"/>
        <v>166.55454758192545</v>
      </c>
      <c r="F123" s="30">
        <f t="shared" si="50"/>
        <v>245.90292413185392</v>
      </c>
      <c r="G123" s="32">
        <f t="shared" si="50"/>
        <v>130.41765996150949</v>
      </c>
      <c r="H123" s="30">
        <f t="shared" si="50"/>
        <v>181.27388678374484</v>
      </c>
      <c r="I123" s="30">
        <f t="shared" si="50"/>
        <v>151.88255687370764</v>
      </c>
      <c r="J123" s="41">
        <f>(A61/'1995 (1)'!A61)/(A19/'1995 (1)'!A19)*100</f>
        <v>158.64781829665426</v>
      </c>
      <c r="K123" s="41">
        <f t="shared" si="51"/>
        <v>134.86165444660779</v>
      </c>
      <c r="L123" s="42">
        <f t="shared" si="52"/>
        <v>136.94444181426502</v>
      </c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</row>
    <row r="124" spans="4:24" ht="69.900000000000006" customHeight="1" x14ac:dyDescent="0.5">
      <c r="D124" s="25" t="s">
        <v>79</v>
      </c>
      <c r="E124" s="29">
        <f t="shared" si="50"/>
        <v>144.11202631473677</v>
      </c>
      <c r="F124" s="30">
        <f t="shared" si="50"/>
        <v>242.59598820361143</v>
      </c>
      <c r="G124" s="32">
        <f t="shared" si="50"/>
        <v>124.59998403261719</v>
      </c>
      <c r="H124" s="30">
        <f t="shared" si="50"/>
        <v>147.89060832000217</v>
      </c>
      <c r="I124" s="30">
        <f t="shared" si="50"/>
        <v>137.88238564711349</v>
      </c>
      <c r="J124" s="41">
        <f>(A62/'1995 (1)'!A62)/(A20/'1995 (1)'!A20)*100</f>
        <v>143.82383672792676</v>
      </c>
      <c r="K124" s="41">
        <f t="shared" si="51"/>
        <v>129.5827341398134</v>
      </c>
      <c r="L124" s="42">
        <f t="shared" si="52"/>
        <v>134.54014617012024</v>
      </c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</row>
    <row r="125" spans="4:24" ht="69.900000000000006" customHeight="1" x14ac:dyDescent="0.5">
      <c r="D125" s="25" t="s">
        <v>93</v>
      </c>
      <c r="E125" s="29">
        <f t="shared" si="50"/>
        <v>178.51170275194954</v>
      </c>
      <c r="F125" s="30">
        <f t="shared" si="50"/>
        <v>285.7195178361946</v>
      </c>
      <c r="G125" s="32">
        <f t="shared" si="50"/>
        <v>144.61677128977925</v>
      </c>
      <c r="H125" s="30">
        <f t="shared" si="50"/>
        <v>174.41614452026548</v>
      </c>
      <c r="I125" s="30">
        <f t="shared" si="50"/>
        <v>160.95398002400896</v>
      </c>
      <c r="J125" s="41">
        <f>(A63/'1995 (1)'!A63)/(A21/'1995 (1)'!A21)*100</f>
        <v>170.52982933253094</v>
      </c>
      <c r="K125" s="41">
        <f t="shared" si="51"/>
        <v>162.44678541898469</v>
      </c>
      <c r="L125" s="42">
        <f t="shared" si="52"/>
        <v>164.71029700564989</v>
      </c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</row>
    <row r="126" spans="4:24" ht="69.900000000000006" customHeight="1" x14ac:dyDescent="0.5">
      <c r="D126" s="25" t="s">
        <v>92</v>
      </c>
      <c r="E126" s="31">
        <f t="shared" si="50"/>
        <v>129.27500210788338</v>
      </c>
      <c r="F126" s="32">
        <f t="shared" si="50"/>
        <v>226.71701632089591</v>
      </c>
      <c r="G126" s="32">
        <f t="shared" si="50"/>
        <v>97.710367088480311</v>
      </c>
      <c r="H126" s="32">
        <f t="shared" si="50"/>
        <v>118.9399385636701</v>
      </c>
      <c r="I126" s="32">
        <f t="shared" si="50"/>
        <v>109.91603354065651</v>
      </c>
      <c r="J126" s="43">
        <f>(A64/'1995 (1)'!A64)/(A22/'1995 (1)'!A22)*100</f>
        <v>116.84797732608328</v>
      </c>
      <c r="K126" s="43">
        <f t="shared" si="51"/>
        <v>120.78230793007985</v>
      </c>
      <c r="L126" s="44">
        <f t="shared" si="52"/>
        <v>120.53556787667794</v>
      </c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</row>
    <row r="127" spans="4:24" ht="69.900000000000006" customHeight="1" thickBot="1" x14ac:dyDescent="0.55000000000000004">
      <c r="D127" s="26" t="s">
        <v>64</v>
      </c>
      <c r="E127" s="34">
        <f t="shared" si="50"/>
        <v>118.98837554546014</v>
      </c>
      <c r="F127" s="35">
        <f t="shared" si="50"/>
        <v>370.83456092741574</v>
      </c>
      <c r="G127" s="36">
        <f t="shared" si="50"/>
        <v>92.928694546347728</v>
      </c>
      <c r="H127" s="36">
        <f t="shared" si="50"/>
        <v>110.5038667027125</v>
      </c>
      <c r="I127" s="36">
        <f t="shared" si="50"/>
        <v>124.14365952265454</v>
      </c>
      <c r="J127" s="45">
        <f>(A65/'1995 (1)'!A65)/(A23/'1995 (1)'!A23)*100</f>
        <v>132.08800023376915</v>
      </c>
      <c r="K127" s="45">
        <f t="shared" si="51"/>
        <v>123.63325383683082</v>
      </c>
      <c r="L127" s="46">
        <f t="shared" si="52"/>
        <v>128.68961640225066</v>
      </c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</row>
    <row r="128" spans="4:24" ht="13.8" thickTop="1" x14ac:dyDescent="0.25"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</row>
    <row r="129" spans="4:24" x14ac:dyDescent="0.25">
      <c r="E129" s="18"/>
      <c r="F129" s="18"/>
      <c r="G129" s="18"/>
      <c r="H129" s="18"/>
      <c r="I129" s="18"/>
      <c r="J129" s="18"/>
      <c r="K129" s="18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19"/>
      <c r="X129" s="19"/>
    </row>
    <row r="130" spans="4:24" x14ac:dyDescent="0.25">
      <c r="D130" s="16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</row>
    <row r="131" spans="4:24" x14ac:dyDescent="0.25">
      <c r="D131" s="16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</row>
    <row r="132" spans="4:24" x14ac:dyDescent="0.25">
      <c r="D132" s="16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</row>
    <row r="133" spans="4:24" x14ac:dyDescent="0.25">
      <c r="D133" s="16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</row>
    <row r="134" spans="4:24" x14ac:dyDescent="0.25">
      <c r="D134" s="16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</row>
    <row r="135" spans="4:24" x14ac:dyDescent="0.25">
      <c r="D135" s="16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</row>
    <row r="136" spans="4:24" x14ac:dyDescent="0.25">
      <c r="D136" s="16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</row>
  </sheetData>
  <sheetProtection selectLockedCells="1" selectUnlockedCells="1"/>
  <phoneticPr fontId="9" type="noConversion"/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 alignWithMargins="0">
    <oddHeader>&amp;C&amp;A</oddHeader>
    <oddFooter>&amp;CPage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37"/>
  <sheetViews>
    <sheetView topLeftCell="A121" workbookViewId="0">
      <selection activeCell="E111" sqref="E111"/>
    </sheetView>
  </sheetViews>
  <sheetFormatPr baseColWidth="10" defaultColWidth="11.5546875" defaultRowHeight="13.2" x14ac:dyDescent="0.25"/>
  <cols>
    <col min="4" max="4" width="44.6640625" customWidth="1"/>
    <col min="5" max="12" width="30.6640625" customWidth="1"/>
  </cols>
  <sheetData>
    <row r="2" spans="1:21" x14ac:dyDescent="0.25">
      <c r="B2" t="s">
        <v>0</v>
      </c>
    </row>
    <row r="3" spans="1:21" x14ac:dyDescent="0.25">
      <c r="B3" t="s">
        <v>1</v>
      </c>
    </row>
    <row r="4" spans="1:21" x14ac:dyDescent="0.25">
      <c r="D4">
        <f t="shared" ref="D4:I4" si="0">SUM(D8:D12)</f>
        <v>17789.058119970952</v>
      </c>
      <c r="E4">
        <f t="shared" si="0"/>
        <v>46489.089055052682</v>
      </c>
      <c r="F4">
        <f t="shared" si="0"/>
        <v>10028.363507209846</v>
      </c>
      <c r="G4">
        <f t="shared" si="0"/>
        <v>38115.222358360741</v>
      </c>
      <c r="H4">
        <f t="shared" si="0"/>
        <v>65738.768203932064</v>
      </c>
      <c r="I4">
        <f t="shared" si="0"/>
        <v>158418.29513972744</v>
      </c>
    </row>
    <row r="5" spans="1:21" x14ac:dyDescent="0.25">
      <c r="B5" t="s">
        <v>2</v>
      </c>
      <c r="C5" t="s">
        <v>3</v>
      </c>
      <c r="D5" t="s">
        <v>9</v>
      </c>
      <c r="E5" t="s">
        <v>4</v>
      </c>
      <c r="F5" t="s">
        <v>5</v>
      </c>
      <c r="G5" t="s">
        <v>6</v>
      </c>
      <c r="H5" t="s">
        <v>7</v>
      </c>
      <c r="I5" t="s">
        <v>8</v>
      </c>
      <c r="J5" t="s">
        <v>10</v>
      </c>
      <c r="K5" t="s">
        <v>11</v>
      </c>
      <c r="L5" t="s">
        <v>12</v>
      </c>
      <c r="M5" t="s">
        <v>13</v>
      </c>
      <c r="N5" t="s">
        <v>14</v>
      </c>
      <c r="O5" t="s">
        <v>15</v>
      </c>
      <c r="P5" t="s">
        <v>16</v>
      </c>
      <c r="Q5" t="s">
        <v>17</v>
      </c>
      <c r="R5" t="s">
        <v>18</v>
      </c>
      <c r="S5" t="s">
        <v>19</v>
      </c>
      <c r="T5" t="s">
        <v>20</v>
      </c>
      <c r="U5" t="s">
        <v>82</v>
      </c>
    </row>
    <row r="6" spans="1:21" x14ac:dyDescent="0.25">
      <c r="A6" s="17">
        <f>SUM(D6:I6)</f>
        <v>44593.843490084459</v>
      </c>
      <c r="B6" t="s">
        <v>21</v>
      </c>
      <c r="C6">
        <f>'2010'!C6/SUM('2010'!C$6:C$22)*'2010'!C$23</f>
        <v>15187.804301393</v>
      </c>
      <c r="D6">
        <f>'2010'!D6/SUM('2010'!D$6:D$22)*'2010'!D$23</f>
        <v>35.009307491377335</v>
      </c>
      <c r="E6">
        <f>'2010'!E6/SUM('2010'!E$6:E$22)*'2010'!E$23</f>
        <v>41229.397156002473</v>
      </c>
      <c r="F6">
        <f>'2010'!F6/SUM('2010'!F$6:F$22)*'2010'!F$23</f>
        <v>0</v>
      </c>
      <c r="G6">
        <f>'2010'!G6/SUM('2010'!G$6:G$22)*'2010'!G$23</f>
        <v>1.1188886727195821</v>
      </c>
      <c r="H6">
        <f>'2010'!H6/SUM('2010'!H$6:H$22)*'2010'!H$23</f>
        <v>0</v>
      </c>
      <c r="I6">
        <f>'2010'!I6/SUM('2010'!I$6:I$22)*'2010'!I$23</f>
        <v>3328.318137917895</v>
      </c>
      <c r="J6">
        <f>'2010'!J6/SUM('2010'!J$6:J$22)*'2010'!J$23</f>
        <v>466.79094631552817</v>
      </c>
      <c r="K6">
        <f>'2010'!K6/SUM('2010'!K$6:K$22)*'2010'!K$23</f>
        <v>1.5721851877471476</v>
      </c>
      <c r="L6">
        <f>'2010'!L6/SUM('2010'!L$6:L$22)*'2010'!L$23</f>
        <v>0</v>
      </c>
      <c r="M6">
        <f>'2010'!M6/SUM('2010'!M$6:M$22)*'2010'!M$23</f>
        <v>2021.2197628246222</v>
      </c>
      <c r="N6">
        <f>'2010'!N6/SUM('2010'!N$6:N$22)*'2010'!N$23</f>
        <v>13.949219075997302</v>
      </c>
      <c r="O6">
        <f>'2010'!O6/SUM('2010'!O$6:O$22)*'2010'!O$23</f>
        <v>2.4548966397963166</v>
      </c>
      <c r="P6">
        <f>'2010'!P6/SUM('2010'!P$6:P$22)*'2010'!P$23</f>
        <v>0</v>
      </c>
      <c r="Q6">
        <f>'2010'!Q6/SUM('2010'!Q$6:Q$22)*'2010'!Q$23</f>
        <v>57.516168755442997</v>
      </c>
      <c r="R6">
        <f>'2010'!R6/SUM('2010'!R$6:R$22)*'2010'!R$23</f>
        <v>193.9158289313273</v>
      </c>
      <c r="S6">
        <f>'2010'!S6/SUM('2010'!S$6:S$22)*'2010'!S$23</f>
        <v>71.585135710153338</v>
      </c>
      <c r="T6">
        <f t="shared" ref="T6:T22" si="1">SUM(C6:S6)</f>
        <v>62610.651934918082</v>
      </c>
      <c r="U6">
        <f>SUM(K6:S6)</f>
        <v>2362.2131971250865</v>
      </c>
    </row>
    <row r="7" spans="1:21" x14ac:dyDescent="0.25">
      <c r="A7" s="17">
        <f>SUM(D7:I7)</f>
        <v>142388.71172531167</v>
      </c>
      <c r="B7" t="s">
        <v>27</v>
      </c>
      <c r="C7">
        <f>'2010'!C7/SUM('2010'!C$6:C$22)*'2010'!C$23</f>
        <v>1921.0317591882861</v>
      </c>
      <c r="D7">
        <f>'2010'!D7/SUM('2010'!D$6:D$22)*'2010'!D$23</f>
        <v>72490.376089588768</v>
      </c>
      <c r="E7">
        <f>'2010'!E7/SUM('2010'!E$6:E$22)*'2010'!E$23</f>
        <v>5473.2989570720774</v>
      </c>
      <c r="F7">
        <f>'2010'!F7/SUM('2010'!F$6:F$22)*'2010'!F$23</f>
        <v>37734.112655355973</v>
      </c>
      <c r="G7">
        <f>'2010'!G7/SUM('2010'!G$6:G$22)*'2010'!G$23</f>
        <v>1359.4197671219872</v>
      </c>
      <c r="H7">
        <f>'2010'!H7/SUM('2010'!H$6:H$22)*'2010'!H$23</f>
        <v>1469.0328662889103</v>
      </c>
      <c r="I7">
        <f>'2010'!I7/SUM('2010'!I$6:I$22)*'2010'!I$23</f>
        <v>23862.471389883947</v>
      </c>
      <c r="J7">
        <f>'2010'!J7/SUM('2010'!J$6:J$22)*'2010'!J$23</f>
        <v>3638.8328276765096</v>
      </c>
      <c r="K7">
        <f>'2010'!K7/SUM('2010'!K$6:K$22)*'2010'!K$23</f>
        <v>5335.8563323563121</v>
      </c>
      <c r="L7">
        <f>'2010'!L7/SUM('2010'!L$6:L$22)*'2010'!L$23</f>
        <v>2036.0593899305093</v>
      </c>
      <c r="M7">
        <f>'2010'!M7/SUM('2010'!M$6:M$22)*'2010'!M$23</f>
        <v>2074.1451794204054</v>
      </c>
      <c r="N7">
        <f>'2010'!N7/SUM('2010'!N$6:N$22)*'2010'!N$23</f>
        <v>4122.3634222975552</v>
      </c>
      <c r="O7">
        <f>'2010'!O7/SUM('2010'!O$6:O$22)*'2010'!O$23</f>
        <v>800.45597264773232</v>
      </c>
      <c r="P7">
        <f>'2010'!P7/SUM('2010'!P$6:P$22)*'2010'!P$23</f>
        <v>1652.2691229550505</v>
      </c>
      <c r="Q7">
        <f>'2010'!Q7/SUM('2010'!Q$6:Q$22)*'2010'!Q$23</f>
        <v>4854.0487738365746</v>
      </c>
      <c r="R7">
        <f>'2010'!R7/SUM('2010'!R$6:R$22)*'2010'!R$23</f>
        <v>10812.308869046312</v>
      </c>
      <c r="S7">
        <f>'2010'!S7/SUM('2010'!S$6:S$22)*'2010'!S$23</f>
        <v>2001.1172550160509</v>
      </c>
      <c r="T7">
        <f t="shared" si="1"/>
        <v>181637.20062968298</v>
      </c>
      <c r="U7">
        <f t="shared" ref="U7:U22" si="2">SUM(K7:S7)</f>
        <v>33688.624317506503</v>
      </c>
    </row>
    <row r="8" spans="1:21" x14ac:dyDescent="0.25">
      <c r="A8" s="17">
        <f t="shared" ref="A8:A23" si="3">SUM(D8:I8)</f>
        <v>39090.360725749495</v>
      </c>
      <c r="B8" t="s">
        <v>22</v>
      </c>
      <c r="C8">
        <f>'2010'!C8/SUM('2010'!C$6:C$22)*'2010'!C$23</f>
        <v>8952.7496596425663</v>
      </c>
      <c r="D8">
        <f>'2010'!D8/SUM('2010'!D$6:D$22)*'2010'!D$23</f>
        <v>337.60332196983444</v>
      </c>
      <c r="E8">
        <f>'2010'!E8/SUM('2010'!E$6:E$22)*'2010'!E$23</f>
        <v>33663.400015647654</v>
      </c>
      <c r="F8">
        <f>'2010'!F8/SUM('2010'!F$6:F$22)*'2010'!F$23</f>
        <v>135.51356149830306</v>
      </c>
      <c r="G8">
        <f>'2010'!G8/SUM('2010'!G$6:G$22)*'2010'!G$23</f>
        <v>199.67167769327045</v>
      </c>
      <c r="H8">
        <f>'2010'!H8/SUM('2010'!H$6:H$22)*'2010'!H$23</f>
        <v>140.31937742307426</v>
      </c>
      <c r="I8">
        <f>'2010'!I8/SUM('2010'!I$6:I$22)*'2010'!I$23</f>
        <v>4613.8527715173568</v>
      </c>
      <c r="J8">
        <f>'2010'!J8/SUM('2010'!J$6:J$22)*'2010'!J$23</f>
        <v>649.50828868477743</v>
      </c>
      <c r="K8">
        <f>'2010'!K8/SUM('2010'!K$6:K$22)*'2010'!K$23</f>
        <v>2865.4827482410597</v>
      </c>
      <c r="L8">
        <f>'2010'!L8/SUM('2010'!L$6:L$22)*'2010'!L$23</f>
        <v>755.51876715952244</v>
      </c>
      <c r="M8">
        <f>'2010'!M8/SUM('2010'!M$6:M$22)*'2010'!M$23</f>
        <v>27632.598623307065</v>
      </c>
      <c r="N8">
        <f>'2010'!N8/SUM('2010'!N$6:N$22)*'2010'!N$23</f>
        <v>1161.836244069475</v>
      </c>
      <c r="O8">
        <f>'2010'!O8/SUM('2010'!O$6:O$22)*'2010'!O$23</f>
        <v>101.93808607934706</v>
      </c>
      <c r="P8">
        <f>'2010'!P8/SUM('2010'!P$6:P$22)*'2010'!P$23</f>
        <v>166.19008563279795</v>
      </c>
      <c r="Q8">
        <f>'2010'!Q8/SUM('2010'!Q$6:Q$22)*'2010'!Q$23</f>
        <v>3552.8978925840092</v>
      </c>
      <c r="R8">
        <f>'2010'!R8/SUM('2010'!R$6:R$22)*'2010'!R$23</f>
        <v>8233.4917138390301</v>
      </c>
      <c r="S8">
        <f>'2010'!S8/SUM('2010'!S$6:S$22)*'2010'!S$23</f>
        <v>1972.1067513538812</v>
      </c>
      <c r="T8">
        <f t="shared" si="1"/>
        <v>95134.679586343016</v>
      </c>
      <c r="U8">
        <f t="shared" si="2"/>
        <v>46442.060912266192</v>
      </c>
    </row>
    <row r="9" spans="1:21" x14ac:dyDescent="0.25">
      <c r="A9" s="17">
        <f t="shared" si="3"/>
        <v>19066.897177430572</v>
      </c>
      <c r="B9" t="s">
        <v>23</v>
      </c>
      <c r="C9">
        <f>'2010'!C9/SUM('2010'!C$6:C$22)*'2010'!C$23</f>
        <v>3774.9669544958001</v>
      </c>
      <c r="D9">
        <f>'2010'!D9/SUM('2010'!D$6:D$22)*'2010'!D$23</f>
        <v>2252.7154397108034</v>
      </c>
      <c r="E9">
        <f>'2010'!E9/SUM('2010'!E$6:E$22)*'2010'!E$23</f>
        <v>1228.6649222237388</v>
      </c>
      <c r="F9">
        <f>'2010'!F9/SUM('2010'!F$6:F$22)*'2010'!F$23</f>
        <v>4385.8479737691032</v>
      </c>
      <c r="G9">
        <f>'2010'!G9/SUM('2010'!G$6:G$22)*'2010'!G$23</f>
        <v>354.01837406396277</v>
      </c>
      <c r="H9">
        <f>'2010'!H9/SUM('2010'!H$6:H$22)*'2010'!H$23</f>
        <v>328.8254091885841</v>
      </c>
      <c r="I9">
        <f>'2010'!I9/SUM('2010'!I$6:I$22)*'2010'!I$23</f>
        <v>10516.82505847438</v>
      </c>
      <c r="J9">
        <f>'2010'!J9/SUM('2010'!J$6:J$22)*'2010'!J$23</f>
        <v>3747.4709760025848</v>
      </c>
      <c r="K9">
        <f>'2010'!K9/SUM('2010'!K$6:K$22)*'2010'!K$23</f>
        <v>6380.9088558804679</v>
      </c>
      <c r="L9">
        <f>'2010'!L9/SUM('2010'!L$6:L$22)*'2010'!L$23</f>
        <v>17302.008632582711</v>
      </c>
      <c r="M9">
        <f>'2010'!M9/SUM('2010'!M$6:M$22)*'2010'!M$23</f>
        <v>289.44741605892278</v>
      </c>
      <c r="N9">
        <f>'2010'!N9/SUM('2010'!N$6:N$22)*'2010'!N$23</f>
        <v>1535.8908397211105</v>
      </c>
      <c r="O9">
        <f>'2010'!O9/SUM('2010'!O$6:O$22)*'2010'!O$23</f>
        <v>542.55211590425256</v>
      </c>
      <c r="P9">
        <f>'2010'!P9/SUM('2010'!P$6:P$22)*'2010'!P$23</f>
        <v>192.77527670489658</v>
      </c>
      <c r="Q9">
        <f>'2010'!Q9/SUM('2010'!Q$6:Q$22)*'2010'!Q$23</f>
        <v>3774.8359347941414</v>
      </c>
      <c r="R9">
        <f>'2010'!R9/SUM('2010'!R$6:R$22)*'2010'!R$23</f>
        <v>2648.5203086563615</v>
      </c>
      <c r="S9">
        <f>'2010'!S9/SUM('2010'!S$6:S$22)*'2010'!S$23</f>
        <v>1009.9200670694535</v>
      </c>
      <c r="T9">
        <f t="shared" si="1"/>
        <v>60266.194555301285</v>
      </c>
      <c r="U9">
        <f t="shared" si="2"/>
        <v>33676.859447372313</v>
      </c>
    </row>
    <row r="10" spans="1:21" x14ac:dyDescent="0.25">
      <c r="A10" s="17">
        <f t="shared" si="3"/>
        <v>52275.780679467098</v>
      </c>
      <c r="B10" t="s">
        <v>24</v>
      </c>
      <c r="C10">
        <f>'2010'!C10/SUM('2010'!C$6:C$22)*'2010'!C$23</f>
        <v>407.38552740568275</v>
      </c>
      <c r="D10">
        <f>'2010'!D10/SUM('2010'!D$6:D$22)*'2010'!D$23</f>
        <v>4028.3703160136829</v>
      </c>
      <c r="E10">
        <f>'2010'!E10/SUM('2010'!E$6:E$22)*'2010'!E$23</f>
        <v>1453.6442546724013</v>
      </c>
      <c r="F10">
        <f>'2010'!F10/SUM('2010'!F$6:F$22)*'2010'!F$23</f>
        <v>1026.8754346547425</v>
      </c>
      <c r="G10">
        <f>'2010'!G10/SUM('2010'!G$6:G$22)*'2010'!G$23</f>
        <v>16692.220584586565</v>
      </c>
      <c r="H10">
        <f>'2010'!H10/SUM('2010'!H$6:H$22)*'2010'!H$23</f>
        <v>14401.688803129311</v>
      </c>
      <c r="I10">
        <f>'2010'!I10/SUM('2010'!I$6:I$22)*'2010'!I$23</f>
        <v>14672.981286410393</v>
      </c>
      <c r="J10">
        <f>'2010'!J10/SUM('2010'!J$6:J$22)*'2010'!J$23</f>
        <v>15074.355790817606</v>
      </c>
      <c r="K10">
        <f>'2010'!K10/SUM('2010'!K$6:K$22)*'2010'!K$23</f>
        <v>5020.1174854157562</v>
      </c>
      <c r="L10">
        <f>'2010'!L10/SUM('2010'!L$6:L$22)*'2010'!L$23</f>
        <v>1997.5864933205673</v>
      </c>
      <c r="M10">
        <f>'2010'!M10/SUM('2010'!M$6:M$22)*'2010'!M$23</f>
        <v>383.0578114564068</v>
      </c>
      <c r="N10">
        <f>'2010'!N10/SUM('2010'!N$6:N$22)*'2010'!N$23</f>
        <v>5579.1488193616515</v>
      </c>
      <c r="O10">
        <f>'2010'!O10/SUM('2010'!O$6:O$22)*'2010'!O$23</f>
        <v>348.75499092521005</v>
      </c>
      <c r="P10">
        <f>'2010'!P10/SUM('2010'!P$6:P$22)*'2010'!P$23</f>
        <v>603.42458058283262</v>
      </c>
      <c r="Q10">
        <f>'2010'!Q10/SUM('2010'!Q$6:Q$22)*'2010'!Q$23</f>
        <v>6421.1494614685826</v>
      </c>
      <c r="R10">
        <f>'2010'!R10/SUM('2010'!R$6:R$22)*'2010'!R$23</f>
        <v>3239.0866859110542</v>
      </c>
      <c r="S10">
        <f>'2010'!S10/SUM('2010'!S$6:S$22)*'2010'!S$23</f>
        <v>2074.9033249209651</v>
      </c>
      <c r="T10">
        <f t="shared" si="1"/>
        <v>93424.751651053433</v>
      </c>
      <c r="U10">
        <f t="shared" si="2"/>
        <v>25667.229653363025</v>
      </c>
    </row>
    <row r="11" spans="1:21" x14ac:dyDescent="0.25">
      <c r="A11" s="17">
        <f t="shared" si="3"/>
        <v>27973.191852090407</v>
      </c>
      <c r="B11" t="s">
        <v>25</v>
      </c>
      <c r="C11">
        <f>'2010'!C11/SUM('2010'!C$6:C$22)*'2010'!C$23</f>
        <v>233.5566675255362</v>
      </c>
      <c r="D11">
        <f>'2010'!D11/SUM('2010'!D$6:D$22)*'2010'!D$23</f>
        <v>362.46283023134947</v>
      </c>
      <c r="E11">
        <f>'2010'!E11/SUM('2010'!E$6:E$22)*'2010'!E$23</f>
        <v>196.23413659725787</v>
      </c>
      <c r="F11">
        <f>'2010'!F11/SUM('2010'!F$6:F$22)*'2010'!F$23</f>
        <v>49.344014313740551</v>
      </c>
      <c r="G11">
        <f>'2010'!G11/SUM('2010'!G$6:G$22)*'2010'!G$23</f>
        <v>767.42775847897849</v>
      </c>
      <c r="H11">
        <f>'2010'!H11/SUM('2010'!H$6:H$22)*'2010'!H$23</f>
        <v>26016.612767597853</v>
      </c>
      <c r="I11">
        <f>'2010'!I11/SUM('2010'!I$6:I$22)*'2010'!I$23</f>
        <v>581.11034487122674</v>
      </c>
      <c r="J11">
        <f>'2010'!J11/SUM('2010'!J$6:J$22)*'2010'!J$23</f>
        <v>153.13967874709616</v>
      </c>
      <c r="K11">
        <f>'2010'!K11/SUM('2010'!K$6:K$22)*'2010'!K$23</f>
        <v>4418.8517833272081</v>
      </c>
      <c r="L11">
        <f>'2010'!L11/SUM('2010'!L$6:L$22)*'2010'!L$23</f>
        <v>1597.5965448074201</v>
      </c>
      <c r="M11">
        <f>'2010'!M11/SUM('2010'!M$6:M$22)*'2010'!M$23</f>
        <v>13.787964595128569</v>
      </c>
      <c r="N11">
        <f>'2010'!N11/SUM('2010'!N$6:N$22)*'2010'!N$23</f>
        <v>221.24179869248081</v>
      </c>
      <c r="O11">
        <f>'2010'!O11/SUM('2010'!O$6:O$22)*'2010'!O$23</f>
        <v>38.929072324574918</v>
      </c>
      <c r="P11">
        <f>'2010'!P11/SUM('2010'!P$6:P$22)*'2010'!P$23</f>
        <v>13.629053375458199</v>
      </c>
      <c r="Q11">
        <f>'2010'!Q11/SUM('2010'!Q$6:Q$22)*'2010'!Q$23</f>
        <v>539.40650235487828</v>
      </c>
      <c r="R11">
        <f>'2010'!R11/SUM('2010'!R$6:R$22)*'2010'!R$23</f>
        <v>3282.6923083135048</v>
      </c>
      <c r="S11">
        <f>'2010'!S11/SUM('2010'!S$6:S$22)*'2010'!S$23</f>
        <v>275.42550267111869</v>
      </c>
      <c r="T11">
        <f t="shared" si="1"/>
        <v>38761.448728824798</v>
      </c>
      <c r="U11">
        <f t="shared" si="2"/>
        <v>10401.560530461773</v>
      </c>
    </row>
    <row r="12" spans="1:21" x14ac:dyDescent="0.25">
      <c r="A12" s="17">
        <f t="shared" si="3"/>
        <v>198172.5659495162</v>
      </c>
      <c r="B12" t="s">
        <v>26</v>
      </c>
      <c r="C12">
        <f>'2010'!C12/SUM('2010'!C$6:C$22)*'2010'!C$23</f>
        <v>14266.111496768357</v>
      </c>
      <c r="D12">
        <f>'2010'!D12/SUM('2010'!D$6:D$22)*'2010'!D$23</f>
        <v>10807.906212045282</v>
      </c>
      <c r="E12">
        <f>'2010'!E12/SUM('2010'!E$6:E$22)*'2010'!E$23</f>
        <v>9947.1457259116269</v>
      </c>
      <c r="F12">
        <f>'2010'!F12/SUM('2010'!F$6:F$22)*'2010'!F$23</f>
        <v>4430.7825229739565</v>
      </c>
      <c r="G12">
        <f>'2010'!G12/SUM('2010'!G$6:G$22)*'2010'!G$23</f>
        <v>20101.883963537966</v>
      </c>
      <c r="H12">
        <f>'2010'!H12/SUM('2010'!H$6:H$22)*'2010'!H$23</f>
        <v>24851.321846593244</v>
      </c>
      <c r="I12">
        <f>'2010'!I12/SUM('2010'!I$6:I$22)*'2010'!I$23</f>
        <v>128033.5256784541</v>
      </c>
      <c r="J12">
        <f>'2010'!J12/SUM('2010'!J$6:J$22)*'2010'!J$23</f>
        <v>58961.837110688619</v>
      </c>
      <c r="K12">
        <f>'2010'!K12/SUM('2010'!K$6:K$22)*'2010'!K$23</f>
        <v>16012.215455203426</v>
      </c>
      <c r="L12">
        <f>'2010'!L12/SUM('2010'!L$6:L$22)*'2010'!L$23</f>
        <v>3642.2577614396309</v>
      </c>
      <c r="M12">
        <f>'2010'!M12/SUM('2010'!M$6:M$22)*'2010'!M$23</f>
        <v>1798.6055364831436</v>
      </c>
      <c r="N12">
        <f>'2010'!N12/SUM('2010'!N$6:N$22)*'2010'!N$23</f>
        <v>12437.195569630831</v>
      </c>
      <c r="O12">
        <f>'2010'!O12/SUM('2010'!O$6:O$22)*'2010'!O$23</f>
        <v>2166.6259112036491</v>
      </c>
      <c r="P12">
        <f>'2010'!P12/SUM('2010'!P$6:P$22)*'2010'!P$23</f>
        <v>2554.1669594051396</v>
      </c>
      <c r="Q12">
        <f>'2010'!Q12/SUM('2010'!Q$6:Q$22)*'2010'!Q$23</f>
        <v>13747.793740290192</v>
      </c>
      <c r="R12">
        <f>'2010'!R12/SUM('2010'!R$6:R$22)*'2010'!R$23</f>
        <v>20740.035139505282</v>
      </c>
      <c r="S12">
        <f>'2010'!S12/SUM('2010'!S$6:S$22)*'2010'!S$23</f>
        <v>4413.7892864959431</v>
      </c>
      <c r="T12">
        <f t="shared" si="1"/>
        <v>348913.1999166304</v>
      </c>
      <c r="U12">
        <f t="shared" si="2"/>
        <v>77512.685359657247</v>
      </c>
    </row>
    <row r="13" spans="1:21" x14ac:dyDescent="0.25">
      <c r="A13" s="17">
        <f t="shared" si="3"/>
        <v>4602.4539431960766</v>
      </c>
      <c r="B13" t="s">
        <v>28</v>
      </c>
      <c r="C13">
        <f>'2010'!C13/SUM('2010'!C$6:C$22)*'2010'!C$23</f>
        <v>377.28231350227185</v>
      </c>
      <c r="D13">
        <f>'2010'!D13/SUM('2010'!D$6:D$22)*'2010'!D$23</f>
        <v>2054.1193680801962</v>
      </c>
      <c r="E13">
        <f>'2010'!E13/SUM('2010'!E$6:E$22)*'2010'!E$23</f>
        <v>154.61900067900356</v>
      </c>
      <c r="F13">
        <f>'2010'!F13/SUM('2010'!F$6:F$22)*'2010'!F$23</f>
        <v>457.01456175038277</v>
      </c>
      <c r="G13">
        <f>'2010'!G13/SUM('2010'!G$6:G$22)*'2010'!G$23</f>
        <v>624.33987937752693</v>
      </c>
      <c r="H13">
        <f>'2010'!H13/SUM('2010'!H$6:H$22)*'2010'!H$23</f>
        <v>360.70981226946515</v>
      </c>
      <c r="I13">
        <f>'2010'!I13/SUM('2010'!I$6:I$22)*'2010'!I$23</f>
        <v>951.65132103950202</v>
      </c>
      <c r="J13">
        <f>'2010'!J13/SUM('2010'!J$6:J$22)*'2010'!J$23</f>
        <v>41507.57468207756</v>
      </c>
      <c r="K13">
        <f>'2010'!K13/SUM('2010'!K$6:K$22)*'2010'!K$23</f>
        <v>513.49370737132631</v>
      </c>
      <c r="L13">
        <f>'2010'!L13/SUM('2010'!L$6:L$22)*'2010'!L$23</f>
        <v>520.28534335313475</v>
      </c>
      <c r="M13">
        <f>'2010'!M13/SUM('2010'!M$6:M$22)*'2010'!M$23</f>
        <v>84.465011205494349</v>
      </c>
      <c r="N13">
        <f>'2010'!N13/SUM('2010'!N$6:N$22)*'2010'!N$23</f>
        <v>1269.8479010778233</v>
      </c>
      <c r="O13">
        <f>'2010'!O13/SUM('2010'!O$6:O$22)*'2010'!O$23</f>
        <v>1400.2790308925992</v>
      </c>
      <c r="P13">
        <f>'2010'!P13/SUM('2010'!P$6:P$22)*'2010'!P$23</f>
        <v>4239.9713876075411</v>
      </c>
      <c r="Q13">
        <f>'2010'!Q13/SUM('2010'!Q$6:Q$22)*'2010'!Q$23</f>
        <v>2663.0465934969316</v>
      </c>
      <c r="R13">
        <f>'2010'!R13/SUM('2010'!R$6:R$22)*'2010'!R$23</f>
        <v>7072.1116777823663</v>
      </c>
      <c r="S13">
        <f>'2010'!S13/SUM('2010'!S$6:S$22)*'2010'!S$23</f>
        <v>1299.1387546262931</v>
      </c>
      <c r="T13">
        <f t="shared" si="1"/>
        <v>65549.950346189435</v>
      </c>
      <c r="U13">
        <f t="shared" si="2"/>
        <v>19062.63940741351</v>
      </c>
    </row>
    <row r="14" spans="1:21" x14ac:dyDescent="0.25">
      <c r="A14" s="17">
        <f t="shared" si="3"/>
        <v>5102.056102330278</v>
      </c>
      <c r="B14" t="s">
        <v>29</v>
      </c>
      <c r="C14">
        <f>'2010'!C14/SUM('2010'!C$6:C$22)*'2010'!C$23</f>
        <v>293.97249165298462</v>
      </c>
      <c r="D14">
        <f>'2010'!D14/SUM('2010'!D$6:D$22)*'2010'!D$23</f>
        <v>395.36217945917906</v>
      </c>
      <c r="E14">
        <f>'2010'!E14/SUM('2010'!E$6:E$22)*'2010'!E$23</f>
        <v>833.33111543792279</v>
      </c>
      <c r="F14">
        <f>'2010'!F14/SUM('2010'!F$6:F$22)*'2010'!F$23</f>
        <v>583.23925003744671</v>
      </c>
      <c r="G14">
        <f>'2010'!G14/SUM('2010'!G$6:G$22)*'2010'!G$23</f>
        <v>467.4457132609104</v>
      </c>
      <c r="H14">
        <f>'2010'!H14/SUM('2010'!H$6:H$22)*'2010'!H$23</f>
        <v>662.79152828418614</v>
      </c>
      <c r="I14">
        <f>'2010'!I14/SUM('2010'!I$6:I$22)*'2010'!I$23</f>
        <v>2159.8863158506329</v>
      </c>
      <c r="J14">
        <f>'2010'!J14/SUM('2010'!J$6:J$22)*'2010'!J$23</f>
        <v>613.36892491513288</v>
      </c>
      <c r="K14">
        <f>'2010'!K14/SUM('2010'!K$6:K$22)*'2010'!K$23</f>
        <v>14736.542391081714</v>
      </c>
      <c r="L14">
        <f>'2010'!L14/SUM('2010'!L$6:L$22)*'2010'!L$23</f>
        <v>2138.4601813759186</v>
      </c>
      <c r="M14">
        <f>'2010'!M14/SUM('2010'!M$6:M$22)*'2010'!M$23</f>
        <v>210.37378854739615</v>
      </c>
      <c r="N14">
        <f>'2010'!N14/SUM('2010'!N$6:N$22)*'2010'!N$23</f>
        <v>942.83949136562023</v>
      </c>
      <c r="O14">
        <f>'2010'!O14/SUM('2010'!O$6:O$22)*'2010'!O$23</f>
        <v>198.28778956403579</v>
      </c>
      <c r="P14">
        <f>'2010'!P14/SUM('2010'!P$6:P$22)*'2010'!P$23</f>
        <v>185.74481438889012</v>
      </c>
      <c r="Q14">
        <f>'2010'!Q14/SUM('2010'!Q$6:Q$22)*'2010'!Q$23</f>
        <v>1491.3620691648564</v>
      </c>
      <c r="R14">
        <f>'2010'!R14/SUM('2010'!R$6:R$22)*'2010'!R$23</f>
        <v>686.54663191815075</v>
      </c>
      <c r="S14">
        <f>'2010'!S14/SUM('2010'!S$6:S$22)*'2010'!S$23</f>
        <v>431.64203560788349</v>
      </c>
      <c r="T14">
        <f t="shared" si="1"/>
        <v>27031.19671191286</v>
      </c>
      <c r="U14">
        <f t="shared" si="2"/>
        <v>21021.799193014467</v>
      </c>
    </row>
    <row r="15" spans="1:21" x14ac:dyDescent="0.25">
      <c r="A15" s="17">
        <f t="shared" si="3"/>
        <v>13427.599692295555</v>
      </c>
      <c r="B15" t="s">
        <v>30</v>
      </c>
      <c r="C15">
        <f>'2010'!C15/SUM('2010'!C$6:C$22)*'2010'!C$23</f>
        <v>76.968104710310968</v>
      </c>
      <c r="D15">
        <f>'2010'!D15/SUM('2010'!D$6:D$22)*'2010'!D$23</f>
        <v>1302.0642442572841</v>
      </c>
      <c r="E15">
        <f>'2010'!E15/SUM('2010'!E$6:E$22)*'2010'!E$23</f>
        <v>2611.8789540632783</v>
      </c>
      <c r="F15">
        <f>'2010'!F15/SUM('2010'!F$6:F$22)*'2010'!F$23</f>
        <v>1330.6185890261324</v>
      </c>
      <c r="G15">
        <f>'2010'!G15/SUM('2010'!G$6:G$22)*'2010'!G$23</f>
        <v>1039.018003626787</v>
      </c>
      <c r="H15">
        <f>'2010'!H15/SUM('2010'!H$6:H$22)*'2010'!H$23</f>
        <v>1136.4569391720545</v>
      </c>
      <c r="I15">
        <f>'2010'!I15/SUM('2010'!I$6:I$22)*'2010'!I$23</f>
        <v>6007.5629621500193</v>
      </c>
      <c r="J15">
        <f>'2010'!J15/SUM('2010'!J$6:J$22)*'2010'!J$23</f>
        <v>2710.2022179311366</v>
      </c>
      <c r="K15">
        <f>'2010'!K15/SUM('2010'!K$6:K$22)*'2010'!K$23</f>
        <v>29831.082364723683</v>
      </c>
      <c r="L15">
        <f>'2010'!L15/SUM('2010'!L$6:L$22)*'2010'!L$23</f>
        <v>38294.86182888288</v>
      </c>
      <c r="M15">
        <f>'2010'!M15/SUM('2010'!M$6:M$22)*'2010'!M$23</f>
        <v>1420.3800022635523</v>
      </c>
      <c r="N15">
        <f>'2010'!N15/SUM('2010'!N$6:N$22)*'2010'!N$23</f>
        <v>4361.4458531129849</v>
      </c>
      <c r="O15">
        <f>'2010'!O15/SUM('2010'!O$6:O$22)*'2010'!O$23</f>
        <v>2212.9895282300463</v>
      </c>
      <c r="P15">
        <f>'2010'!P15/SUM('2010'!P$6:P$22)*'2010'!P$23</f>
        <v>881.92127995503643</v>
      </c>
      <c r="Q15">
        <f>'2010'!Q15/SUM('2010'!Q$6:Q$22)*'2010'!Q$23</f>
        <v>8171.1943480164955</v>
      </c>
      <c r="R15">
        <f>'2010'!R15/SUM('2010'!R$6:R$22)*'2010'!R$23</f>
        <v>8306.3972019463508</v>
      </c>
      <c r="S15">
        <f>'2010'!S15/SUM('2010'!S$6:S$22)*'2010'!S$23</f>
        <v>1658.4586901330172</v>
      </c>
      <c r="T15">
        <f t="shared" si="1"/>
        <v>111353.50111220103</v>
      </c>
      <c r="U15">
        <f t="shared" si="2"/>
        <v>95138.731097264026</v>
      </c>
    </row>
    <row r="16" spans="1:21" x14ac:dyDescent="0.25">
      <c r="A16" s="17">
        <f t="shared" si="3"/>
        <v>2875.0872859046813</v>
      </c>
      <c r="B16" t="s">
        <v>31</v>
      </c>
      <c r="C16">
        <f>'2010'!C16/SUM('2010'!C$6:C$22)*'2010'!C$23</f>
        <v>46.176874324841314</v>
      </c>
      <c r="D16">
        <f>'2010'!D16/SUM('2010'!D$6:D$22)*'2010'!D$23</f>
        <v>415.94177238041715</v>
      </c>
      <c r="E16">
        <f>'2010'!E16/SUM('2010'!E$6:E$22)*'2010'!E$23</f>
        <v>420.88398260510888</v>
      </c>
      <c r="F16">
        <f>'2010'!F16/SUM('2010'!F$6:F$22)*'2010'!F$23</f>
        <v>172.49907496264478</v>
      </c>
      <c r="G16">
        <f>'2010'!G16/SUM('2010'!G$6:G$22)*'2010'!G$23</f>
        <v>278.63324973948096</v>
      </c>
      <c r="H16">
        <f>'2010'!H16/SUM('2010'!H$6:H$22)*'2010'!H$23</f>
        <v>303.46190661232492</v>
      </c>
      <c r="I16">
        <f>'2010'!I16/SUM('2010'!I$6:I$22)*'2010'!I$23</f>
        <v>1283.6672996047048</v>
      </c>
      <c r="J16">
        <f>'2010'!J16/SUM('2010'!J$6:J$22)*'2010'!J$23</f>
        <v>397.75305848323177</v>
      </c>
      <c r="K16">
        <f>'2010'!K16/SUM('2010'!K$6:K$22)*'2010'!K$23</f>
        <v>6881.1441352990732</v>
      </c>
      <c r="L16">
        <f>'2010'!L16/SUM('2010'!L$6:L$22)*'2010'!L$23</f>
        <v>1587.62283189136</v>
      </c>
      <c r="M16">
        <f>'2010'!M16/SUM('2010'!M$6:M$22)*'2010'!M$23</f>
        <v>2640.679765217636</v>
      </c>
      <c r="N16">
        <f>'2010'!N16/SUM('2010'!N$6:N$22)*'2010'!N$23</f>
        <v>1821.0615701874933</v>
      </c>
      <c r="O16">
        <f>'2010'!O16/SUM('2010'!O$6:O$22)*'2010'!O$23</f>
        <v>916.87395720002428</v>
      </c>
      <c r="P16">
        <f>'2010'!P16/SUM('2010'!P$6:P$22)*'2010'!P$23</f>
        <v>556.17987381926946</v>
      </c>
      <c r="Q16">
        <f>'2010'!Q16/SUM('2010'!Q$6:Q$22)*'2010'!Q$23</f>
        <v>5166.5592882561377</v>
      </c>
      <c r="R16">
        <f>'2010'!R16/SUM('2010'!R$6:R$22)*'2010'!R$23</f>
        <v>3536.9736419708047</v>
      </c>
      <c r="S16">
        <f>'2010'!S16/SUM('2010'!S$6:S$22)*'2010'!S$23</f>
        <v>819.70358236384288</v>
      </c>
      <c r="T16">
        <f t="shared" si="1"/>
        <v>27245.815864918397</v>
      </c>
      <c r="U16">
        <f t="shared" si="2"/>
        <v>23926.798646205643</v>
      </c>
    </row>
    <row r="17" spans="1:21" x14ac:dyDescent="0.25">
      <c r="A17" s="17">
        <f t="shared" si="3"/>
        <v>6133.5497450698876</v>
      </c>
      <c r="B17" t="s">
        <v>32</v>
      </c>
      <c r="C17">
        <f>'2010'!C17/SUM('2010'!C$6:C$22)*'2010'!C$23</f>
        <v>238.81151804792694</v>
      </c>
      <c r="D17">
        <f>'2010'!D17/SUM('2010'!D$6:D$22)*'2010'!D$23</f>
        <v>1361.8830609991921</v>
      </c>
      <c r="E17">
        <f>'2010'!E17/SUM('2010'!E$6:E$22)*'2010'!E$23</f>
        <v>901.88426400191861</v>
      </c>
      <c r="F17">
        <f>'2010'!F17/SUM('2010'!F$6:F$22)*'2010'!F$23</f>
        <v>395.62200898718788</v>
      </c>
      <c r="G17">
        <f>'2010'!G17/SUM('2010'!G$6:G$22)*'2010'!G$23</f>
        <v>844.0116920956599</v>
      </c>
      <c r="H17">
        <f>'2010'!H17/SUM('2010'!H$6:H$22)*'2010'!H$23</f>
        <v>551.6661824147792</v>
      </c>
      <c r="I17">
        <f>'2010'!I17/SUM('2010'!I$6:I$22)*'2010'!I$23</f>
        <v>2078.4825365711495</v>
      </c>
      <c r="J17">
        <f>'2010'!J17/SUM('2010'!J$6:J$22)*'2010'!J$23</f>
        <v>1557.7236087944336</v>
      </c>
      <c r="K17">
        <f>'2010'!K17/SUM('2010'!K$6:K$22)*'2010'!K$23</f>
        <v>9191.4252060607378</v>
      </c>
      <c r="L17">
        <f>'2010'!L17/SUM('2010'!L$6:L$22)*'2010'!L$23</f>
        <v>1698.0446514951673</v>
      </c>
      <c r="M17">
        <f>'2010'!M17/SUM('2010'!M$6:M$22)*'2010'!M$23</f>
        <v>765.43670792912883</v>
      </c>
      <c r="N17">
        <f>'2010'!N17/SUM('2010'!N$6:N$22)*'2010'!N$23</f>
        <v>24947.000915524917</v>
      </c>
      <c r="O17">
        <f>'2010'!O17/SUM('2010'!O$6:O$22)*'2010'!O$23</f>
        <v>13279.593725649409</v>
      </c>
      <c r="P17">
        <f>'2010'!P17/SUM('2010'!P$6:P$22)*'2010'!P$23</f>
        <v>1206.3972028739224</v>
      </c>
      <c r="Q17">
        <f>'2010'!Q17/SUM('2010'!Q$6:Q$22)*'2010'!Q$23</f>
        <v>14926.385402719245</v>
      </c>
      <c r="R17">
        <f>'2010'!R17/SUM('2010'!R$6:R$22)*'2010'!R$23</f>
        <v>6458.6201757779991</v>
      </c>
      <c r="S17">
        <f>'2010'!S17/SUM('2010'!S$6:S$22)*'2010'!S$23</f>
        <v>2512.4211577003834</v>
      </c>
      <c r="T17">
        <f t="shared" si="1"/>
        <v>82915.410017643153</v>
      </c>
      <c r="U17">
        <f t="shared" si="2"/>
        <v>74985.325145730909</v>
      </c>
    </row>
    <row r="18" spans="1:21" x14ac:dyDescent="0.25">
      <c r="A18" s="17">
        <f t="shared" si="3"/>
        <v>11382.319956357245</v>
      </c>
      <c r="B18" t="s">
        <v>33</v>
      </c>
      <c r="C18">
        <f>'2010'!C18/SUM('2010'!C$6:C$22)*'2010'!C$23</f>
        <v>2346.4353414212173</v>
      </c>
      <c r="D18">
        <f>'2010'!D18/SUM('2010'!D$6:D$22)*'2010'!D$23</f>
        <v>2059.0892697720601</v>
      </c>
      <c r="E18">
        <f>'2010'!E18/SUM('2010'!E$6:E$22)*'2010'!E$23</f>
        <v>2838.3259988391924</v>
      </c>
      <c r="F18">
        <f>'2010'!F18/SUM('2010'!F$6:F$22)*'2010'!F$23</f>
        <v>573.00049205218431</v>
      </c>
      <c r="G18">
        <f>'2010'!G18/SUM('2010'!G$6:G$22)*'2010'!G$23</f>
        <v>971.33522900468722</v>
      </c>
      <c r="H18">
        <f>'2010'!H18/SUM('2010'!H$6:H$22)*'2010'!H$23</f>
        <v>851.09753242685474</v>
      </c>
      <c r="I18">
        <f>'2010'!I18/SUM('2010'!I$6:I$22)*'2010'!I$23</f>
        <v>4089.4714342622665</v>
      </c>
      <c r="J18">
        <f>'2010'!J18/SUM('2010'!J$6:J$22)*'2010'!J$23</f>
        <v>4780.1785522641912</v>
      </c>
      <c r="K18">
        <f>'2010'!K18/SUM('2010'!K$6:K$22)*'2010'!K$23</f>
        <v>13839.265261287397</v>
      </c>
      <c r="L18">
        <f>'2010'!L18/SUM('2010'!L$6:L$22)*'2010'!L$23</f>
        <v>6300.9532173287444</v>
      </c>
      <c r="M18">
        <f>'2010'!M18/SUM('2010'!M$6:M$22)*'2010'!M$23</f>
        <v>1719.5518770593724</v>
      </c>
      <c r="N18">
        <f>'2010'!N18/SUM('2010'!N$6:N$22)*'2010'!N$23</f>
        <v>3622.4166255859345</v>
      </c>
      <c r="O18">
        <f>'2010'!O18/SUM('2010'!O$6:O$22)*'2010'!O$23</f>
        <v>68533.279638411346</v>
      </c>
      <c r="P18">
        <f>'2010'!P18/SUM('2010'!P$6:P$22)*'2010'!P$23</f>
        <v>22245.125988146356</v>
      </c>
      <c r="Q18">
        <f>'2010'!Q18/SUM('2010'!Q$6:Q$22)*'2010'!Q$23</f>
        <v>13432.034571917637</v>
      </c>
      <c r="R18">
        <f>'2010'!R18/SUM('2010'!R$6:R$22)*'2010'!R$23</f>
        <v>7585.023933604738</v>
      </c>
      <c r="S18">
        <f>'2010'!S18/SUM('2010'!S$6:S$22)*'2010'!S$23</f>
        <v>1848.1274310345018</v>
      </c>
      <c r="T18">
        <f t="shared" si="1"/>
        <v>157634.71239441866</v>
      </c>
      <c r="U18">
        <f t="shared" si="2"/>
        <v>139125.77854437602</v>
      </c>
    </row>
    <row r="19" spans="1:21" x14ac:dyDescent="0.25">
      <c r="A19" s="17">
        <f t="shared" si="3"/>
        <v>4188.7235144587521</v>
      </c>
      <c r="B19" t="s">
        <v>34</v>
      </c>
      <c r="C19">
        <f>'2010'!C19/SUM('2010'!C$6:C$22)*'2010'!C$23</f>
        <v>21.069258356378686</v>
      </c>
      <c r="D19">
        <f>'2010'!D19/SUM('2010'!D$6:D$22)*'2010'!D$23</f>
        <v>456.35097305812519</v>
      </c>
      <c r="E19">
        <f>'2010'!E19/SUM('2010'!E$6:E$22)*'2010'!E$23</f>
        <v>669.93579410821258</v>
      </c>
      <c r="F19">
        <f>'2010'!F19/SUM('2010'!F$6:F$22)*'2010'!F$23</f>
        <v>203.16535498295727</v>
      </c>
      <c r="G19">
        <f>'2010'!G19/SUM('2010'!G$6:G$22)*'2010'!G$23</f>
        <v>342.67963617524202</v>
      </c>
      <c r="H19">
        <f>'2010'!H19/SUM('2010'!H$6:H$22)*'2010'!H$23</f>
        <v>379.81245025079591</v>
      </c>
      <c r="I19">
        <f>'2010'!I19/SUM('2010'!I$6:I$22)*'2010'!I$23</f>
        <v>2136.7793058834195</v>
      </c>
      <c r="J19">
        <f>'2010'!J19/SUM('2010'!J$6:J$22)*'2010'!J$23</f>
        <v>819.87243031903881</v>
      </c>
      <c r="K19">
        <f>'2010'!K19/SUM('2010'!K$6:K$22)*'2010'!K$23</f>
        <v>16986.079032869657</v>
      </c>
      <c r="L19">
        <f>'2010'!L19/SUM('2010'!L$6:L$22)*'2010'!L$23</f>
        <v>2516.6902120511168</v>
      </c>
      <c r="M19">
        <f>'2010'!M19/SUM('2010'!M$6:M$22)*'2010'!M$23</f>
        <v>1890.5785486846819</v>
      </c>
      <c r="N19">
        <f>'2010'!N19/SUM('2010'!N$6:N$22)*'2010'!N$23</f>
        <v>3681.4962580244037</v>
      </c>
      <c r="O19">
        <f>'2010'!O19/SUM('2010'!O$6:O$22)*'2010'!O$23</f>
        <v>6416.461144131039</v>
      </c>
      <c r="P19">
        <f>'2010'!P19/SUM('2010'!P$6:P$22)*'2010'!P$23</f>
        <v>10190.092690066056</v>
      </c>
      <c r="Q19">
        <f>'2010'!Q19/SUM('2010'!Q$6:Q$22)*'2010'!Q$23</f>
        <v>13785.847972902629</v>
      </c>
      <c r="R19">
        <f>'2010'!R19/SUM('2010'!R$6:R$22)*'2010'!R$23</f>
        <v>4584.5860006361272</v>
      </c>
      <c r="S19">
        <f>'2010'!S19/SUM('2010'!S$6:S$22)*'2010'!S$23</f>
        <v>1236.9748123471086</v>
      </c>
      <c r="T19">
        <f t="shared" si="1"/>
        <v>66318.47187484699</v>
      </c>
      <c r="U19">
        <f t="shared" si="2"/>
        <v>61288.806671712817</v>
      </c>
    </row>
    <row r="20" spans="1:21" x14ac:dyDescent="0.25">
      <c r="A20" s="17">
        <f t="shared" si="3"/>
        <v>65419.513111578024</v>
      </c>
      <c r="B20" t="s">
        <v>35</v>
      </c>
      <c r="C20">
        <f>'2010'!C20/SUM('2010'!C$6:C$22)*'2010'!C$23</f>
        <v>2480.7680667298473</v>
      </c>
      <c r="D20">
        <f>'2010'!D20/SUM('2010'!D$6:D$22)*'2010'!D$23</f>
        <v>10108.830040261591</v>
      </c>
      <c r="E20">
        <f>'2010'!E20/SUM('2010'!E$6:E$22)*'2010'!E$23</f>
        <v>13192.866732157858</v>
      </c>
      <c r="F20">
        <f>'2010'!F20/SUM('2010'!F$6:F$22)*'2010'!F$23</f>
        <v>2719.3701262224954</v>
      </c>
      <c r="G20">
        <f>'2010'!G20/SUM('2010'!G$6:G$22)*'2010'!G$23</f>
        <v>5839.589873775285</v>
      </c>
      <c r="H20">
        <f>'2010'!H20/SUM('2010'!H$6:H$22)*'2010'!H$23</f>
        <v>6417.5062263752434</v>
      </c>
      <c r="I20">
        <f>'2010'!I20/SUM('2010'!I$6:I$22)*'2010'!I$23</f>
        <v>27141.35011278556</v>
      </c>
      <c r="J20">
        <f>'2010'!J20/SUM('2010'!J$6:J$22)*'2010'!J$23</f>
        <v>26761.95406709427</v>
      </c>
      <c r="K20">
        <f>'2010'!K20/SUM('2010'!K$6:K$22)*'2010'!K$23</f>
        <v>46515.311855464286</v>
      </c>
      <c r="L20">
        <f>'2010'!L20/SUM('2010'!L$6:L$22)*'2010'!L$23</f>
        <v>16352.673386015218</v>
      </c>
      <c r="M20">
        <f>'2010'!M20/SUM('2010'!M$6:M$22)*'2010'!M$23</f>
        <v>5587.9894860077475</v>
      </c>
      <c r="N20">
        <f>'2010'!N20/SUM('2010'!N$6:N$22)*'2010'!N$23</f>
        <v>17672.942154572222</v>
      </c>
      <c r="O20">
        <f>'2010'!O20/SUM('2010'!O$6:O$22)*'2010'!O$23</f>
        <v>25171.262737642268</v>
      </c>
      <c r="P20">
        <f>'2010'!P20/SUM('2010'!P$6:P$22)*'2010'!P$23</f>
        <v>10436.681134041182</v>
      </c>
      <c r="Q20">
        <f>'2010'!Q20/SUM('2010'!Q$6:Q$22)*'2010'!Q$23</f>
        <v>110280.83624752249</v>
      </c>
      <c r="R20">
        <f>'2010'!R20/SUM('2010'!R$6:R$22)*'2010'!R$23</f>
        <v>32119.257004265168</v>
      </c>
      <c r="S20">
        <f>'2010'!S20/SUM('2010'!S$6:S$22)*'2010'!S$23</f>
        <v>8497.966269625309</v>
      </c>
      <c r="T20">
        <f t="shared" si="1"/>
        <v>367297.15552055807</v>
      </c>
      <c r="U20">
        <f t="shared" si="2"/>
        <v>272634.92027515586</v>
      </c>
    </row>
    <row r="21" spans="1:21" x14ac:dyDescent="0.25">
      <c r="A21" s="17">
        <f t="shared" si="3"/>
        <v>4510.9436307215055</v>
      </c>
      <c r="B21" t="s">
        <v>36</v>
      </c>
      <c r="C21">
        <f>'2010'!C21/SUM('2010'!C$6:C$22)*'2010'!C$23</f>
        <v>151.87215997444571</v>
      </c>
      <c r="D21">
        <f>'2010'!D21/SUM('2010'!D$6:D$22)*'2010'!D$23</f>
        <v>814.49388874041006</v>
      </c>
      <c r="E21">
        <f>'2010'!E21/SUM('2010'!E$6:E$22)*'2010'!E$23</f>
        <v>500.10051052627728</v>
      </c>
      <c r="F21">
        <f>'2010'!F21/SUM('2010'!F$6:F$22)*'2010'!F$23</f>
        <v>263.46803995279907</v>
      </c>
      <c r="G21">
        <f>'2010'!G21/SUM('2010'!G$6:G$22)*'2010'!G$23</f>
        <v>516.93655687388195</v>
      </c>
      <c r="H21">
        <f>'2010'!H21/SUM('2010'!H$6:H$22)*'2010'!H$23</f>
        <v>698.61647553503792</v>
      </c>
      <c r="I21">
        <f>'2010'!I21/SUM('2010'!I$6:I$22)*'2010'!I$23</f>
        <v>1717.3281590930994</v>
      </c>
      <c r="J21">
        <f>'2010'!J21/SUM('2010'!J$6:J$22)*'2010'!J$23</f>
        <v>783.96312615822387</v>
      </c>
      <c r="K21">
        <f>'2010'!K21/SUM('2010'!K$6:K$22)*'2010'!K$23</f>
        <v>2137.8413960291418</v>
      </c>
      <c r="L21">
        <f>'2010'!L21/SUM('2010'!L$6:L$22)*'2010'!L$23</f>
        <v>2190.8622292571849</v>
      </c>
      <c r="M21">
        <f>'2010'!M21/SUM('2010'!M$6:M$22)*'2010'!M$23</f>
        <v>289.20779900585757</v>
      </c>
      <c r="N21">
        <f>'2010'!N21/SUM('2010'!N$6:N$22)*'2010'!N$23</f>
        <v>1474.1071741141184</v>
      </c>
      <c r="O21">
        <f>'2010'!O21/SUM('2010'!O$6:O$22)*'2010'!O$23</f>
        <v>1179.7474827508966</v>
      </c>
      <c r="P21">
        <f>'2010'!P21/SUM('2010'!P$6:P$22)*'2010'!P$23</f>
        <v>120.00999173422993</v>
      </c>
      <c r="Q21">
        <f>'2010'!Q21/SUM('2010'!Q$6:Q$22)*'2010'!Q$23</f>
        <v>2443.4275904163201</v>
      </c>
      <c r="R21">
        <f>'2010'!R21/SUM('2010'!R$6:R$22)*'2010'!R$23</f>
        <v>6220.9989632399147</v>
      </c>
      <c r="S21">
        <f>'2010'!S21/SUM('2010'!S$6:S$22)*'2010'!S$23</f>
        <v>308.17062317960284</v>
      </c>
      <c r="T21">
        <f t="shared" si="1"/>
        <v>21811.15216658144</v>
      </c>
      <c r="U21">
        <f t="shared" si="2"/>
        <v>16364.373249727267</v>
      </c>
    </row>
    <row r="22" spans="1:21" x14ac:dyDescent="0.25">
      <c r="A22" s="17">
        <f t="shared" si="3"/>
        <v>3477.0314184381359</v>
      </c>
      <c r="B22" t="s">
        <v>37</v>
      </c>
      <c r="C22">
        <f>'2010'!C22/SUM('2010'!C$6:C$22)*'2010'!C$23</f>
        <v>73.707504860554323</v>
      </c>
      <c r="D22">
        <f>'2010'!D22/SUM('2010'!D$6:D$22)*'2010'!D$23</f>
        <v>420.31168594046625</v>
      </c>
      <c r="E22">
        <f>'2010'!E22/SUM('2010'!E$6:E$22)*'2010'!E$23</f>
        <v>629.71847945400714</v>
      </c>
      <c r="F22">
        <f>'2010'!F22/SUM('2010'!F$6:F$22)*'2010'!F$23</f>
        <v>277.48633945996505</v>
      </c>
      <c r="G22">
        <f>'2010'!G22/SUM('2010'!G$6:G$22)*'2010'!G$23</f>
        <v>333.0991519150806</v>
      </c>
      <c r="H22">
        <f>'2010'!H22/SUM('2010'!H$6:H$22)*'2010'!H$23</f>
        <v>650.8298764382846</v>
      </c>
      <c r="I22">
        <f>'2010'!I22/SUM('2010'!I$6:I$22)*'2010'!I$23</f>
        <v>1165.585885230332</v>
      </c>
      <c r="J22">
        <f>'2010'!J22/SUM('2010'!J$6:J$22)*'2010'!J$23</f>
        <v>593.25371303006364</v>
      </c>
      <c r="K22">
        <f>'2010'!K22/SUM('2010'!K$6:K$22)*'2010'!K$23</f>
        <v>2172.6698042010185</v>
      </c>
      <c r="L22">
        <f>'2010'!L22/SUM('2010'!L$6:L$22)*'2010'!L$23</f>
        <v>784.43852910890087</v>
      </c>
      <c r="M22">
        <f>'2010'!M22/SUM('2010'!M$6:M$22)*'2010'!M$23</f>
        <v>535.16471993344067</v>
      </c>
      <c r="N22">
        <f>'2010'!N22/SUM('2010'!N$6:N$22)*'2010'!N$23</f>
        <v>994.20614358538705</v>
      </c>
      <c r="O22">
        <f>'2010'!O22/SUM('2010'!O$6:O$22)*'2010'!O$23</f>
        <v>671.56391980379237</v>
      </c>
      <c r="P22">
        <f>'2010'!P22/SUM('2010'!P$6:P$22)*'2010'!P$23</f>
        <v>187.07055871133707</v>
      </c>
      <c r="Q22">
        <f>'2010'!Q22/SUM('2010'!Q$6:Q$22)*'2010'!Q$23</f>
        <v>2395.5174415034185</v>
      </c>
      <c r="R22">
        <f>'2010'!R22/SUM('2010'!R$6:R$22)*'2010'!R$23</f>
        <v>1026.0739146555102</v>
      </c>
      <c r="S22">
        <f>'2010'!S22/SUM('2010'!S$6:S$22)*'2010'!S$23</f>
        <v>5443.139320144488</v>
      </c>
      <c r="T22">
        <f t="shared" si="1"/>
        <v>18353.836987976043</v>
      </c>
      <c r="U22">
        <f t="shared" si="2"/>
        <v>14209.844351647293</v>
      </c>
    </row>
    <row r="23" spans="1:21" x14ac:dyDescent="0.25">
      <c r="A23" s="17">
        <f t="shared" si="3"/>
        <v>644680.63</v>
      </c>
      <c r="B23" t="s">
        <v>38</v>
      </c>
      <c r="C23">
        <f>'2010'!C23</f>
        <v>50850.67</v>
      </c>
      <c r="D23">
        <f>'2010'!D23</f>
        <v>109702.89</v>
      </c>
      <c r="E23">
        <f>'2010'!E23</f>
        <v>115945.33</v>
      </c>
      <c r="F23">
        <f>'2010'!F23</f>
        <v>54737.96</v>
      </c>
      <c r="G23">
        <f>'2010'!G23</f>
        <v>50732.85</v>
      </c>
      <c r="H23">
        <f>'2010'!H23</f>
        <v>79220.75</v>
      </c>
      <c r="I23">
        <f>'2010'!I23</f>
        <v>234340.85</v>
      </c>
      <c r="J23">
        <f>'2010'!J23</f>
        <v>163217.78</v>
      </c>
      <c r="K23">
        <f>'2010'!K23</f>
        <v>182839.86</v>
      </c>
      <c r="L23">
        <f>'2010'!L23</f>
        <v>99715.92</v>
      </c>
      <c r="M23">
        <f>'2010'!M23</f>
        <v>49356.69</v>
      </c>
      <c r="N23">
        <f>'2010'!N23</f>
        <v>85858.99</v>
      </c>
      <c r="O23">
        <f>'2010'!O23</f>
        <v>123982.05</v>
      </c>
      <c r="P23">
        <f>'2010'!P23</f>
        <v>55431.65</v>
      </c>
      <c r="Q23">
        <f>'2010'!Q23</f>
        <v>207703.86</v>
      </c>
      <c r="R23">
        <f>'2010'!R23</f>
        <v>126746.64</v>
      </c>
      <c r="S23">
        <f>'2010'!S23</f>
        <v>35874.589999999997</v>
      </c>
      <c r="T23">
        <f>'2010'!T23</f>
        <v>1827268.92</v>
      </c>
      <c r="U23">
        <f>SUM(K23:S23)</f>
        <v>967510.25</v>
      </c>
    </row>
    <row r="24" spans="1:21" x14ac:dyDescent="0.25">
      <c r="E24">
        <v>156.40482299999999</v>
      </c>
      <c r="F24">
        <v>55.064099999999996</v>
      </c>
      <c r="G24">
        <v>78.758013000000005</v>
      </c>
      <c r="H24">
        <v>107.520386</v>
      </c>
      <c r="I24">
        <v>347.03984600000001</v>
      </c>
    </row>
    <row r="25" spans="1:21" x14ac:dyDescent="0.25">
      <c r="E25">
        <f>E24*1000</f>
        <v>156404.823</v>
      </c>
      <c r="F25">
        <f>F24*1000</f>
        <v>55064.1</v>
      </c>
      <c r="G25">
        <f>G24*1000</f>
        <v>78758.013000000006</v>
      </c>
      <c r="H25">
        <f>H24*1000</f>
        <v>107520.386</v>
      </c>
      <c r="I25">
        <f>I24*1000</f>
        <v>347039.84600000002</v>
      </c>
    </row>
    <row r="26" spans="1:21" x14ac:dyDescent="0.25">
      <c r="B26" s="1" t="s">
        <v>43</v>
      </c>
      <c r="C26" s="2" t="s">
        <v>44</v>
      </c>
      <c r="D26" s="3" t="s">
        <v>45</v>
      </c>
      <c r="E26" s="3" t="s">
        <v>46</v>
      </c>
      <c r="F26" s="3" t="s">
        <v>47</v>
      </c>
      <c r="G26" s="3" t="s">
        <v>48</v>
      </c>
      <c r="H26" s="3" t="s">
        <v>49</v>
      </c>
      <c r="I26" s="3" t="s">
        <v>50</v>
      </c>
      <c r="J26" s="3" t="s">
        <v>51</v>
      </c>
      <c r="K26" s="3" t="s">
        <v>52</v>
      </c>
      <c r="L26" s="3" t="s">
        <v>53</v>
      </c>
      <c r="M26" s="3" t="s">
        <v>54</v>
      </c>
      <c r="N26" s="3" t="s">
        <v>55</v>
      </c>
      <c r="O26" s="3" t="s">
        <v>56</v>
      </c>
      <c r="P26" s="3" t="s">
        <v>57</v>
      </c>
      <c r="Q26" s="3" t="s">
        <v>58</v>
      </c>
      <c r="R26" s="3" t="s">
        <v>59</v>
      </c>
      <c r="S26" s="3" t="s">
        <v>60</v>
      </c>
      <c r="T26" s="4" t="s">
        <v>61</v>
      </c>
    </row>
    <row r="27" spans="1:21" x14ac:dyDescent="0.25">
      <c r="B27" s="10" t="s">
        <v>44</v>
      </c>
      <c r="C27" s="5">
        <f>'2010'!C27</f>
        <v>15.282299999999999</v>
      </c>
      <c r="D27" s="5">
        <f>'2010'!D27</f>
        <v>3.32E-2</v>
      </c>
      <c r="E27" s="5">
        <f>'2010'!E27</f>
        <v>35.307300000000005</v>
      </c>
      <c r="F27" s="5">
        <f>'2010'!F27</f>
        <v>0</v>
      </c>
      <c r="G27" s="5">
        <f>'2010'!G27</f>
        <v>1.1999999999999999E-3</v>
      </c>
      <c r="H27" s="5">
        <f>'2010'!H27</f>
        <v>0</v>
      </c>
      <c r="I27" s="5">
        <f>'2010'!I27</f>
        <v>2.6487000000000003</v>
      </c>
      <c r="J27" s="5">
        <f>'2010'!J27</f>
        <v>0.50490000000000002</v>
      </c>
      <c r="K27" s="5">
        <f>'2010'!K27</f>
        <v>1.5E-3</v>
      </c>
      <c r="L27" s="5">
        <f>'2010'!L27</f>
        <v>0</v>
      </c>
      <c r="M27" s="5">
        <f>'2010'!M27</f>
        <v>1.9195</v>
      </c>
      <c r="N27" s="5">
        <f>'2010'!N27</f>
        <v>1.6500000000000001E-2</v>
      </c>
      <c r="O27" s="5">
        <f>'2010'!O27</f>
        <v>2E-3</v>
      </c>
      <c r="P27" s="5">
        <f>'2010'!P27</f>
        <v>0</v>
      </c>
      <c r="Q27" s="5">
        <f>'2010'!Q27</f>
        <v>4.02E-2</v>
      </c>
      <c r="R27" s="5">
        <f>'2010'!R27</f>
        <v>0.15959999999999999</v>
      </c>
      <c r="S27" s="5">
        <f>'2010'!S27</f>
        <v>6.6099999999999992E-2</v>
      </c>
      <c r="T27" s="5">
        <f>'2010'!T27</f>
        <v>55.982599999999998</v>
      </c>
    </row>
    <row r="28" spans="1:21" x14ac:dyDescent="0.25">
      <c r="B28" s="10" t="s">
        <v>45</v>
      </c>
      <c r="C28" s="5">
        <f>'2010'!C28</f>
        <v>1.6494000000000002</v>
      </c>
      <c r="D28" s="5">
        <f>'2010'!D28</f>
        <v>67.710599999999985</v>
      </c>
      <c r="E28" s="5">
        <f>'2010'!E28</f>
        <v>4.4413999999999998</v>
      </c>
      <c r="F28" s="5">
        <f>'2010'!F28</f>
        <v>29.502500000000001</v>
      </c>
      <c r="G28" s="5">
        <f>'2010'!G28</f>
        <v>1.1211</v>
      </c>
      <c r="H28" s="5">
        <f>'2010'!H28</f>
        <v>1.1818</v>
      </c>
      <c r="I28" s="5">
        <f>'2010'!I28</f>
        <v>21.938200000000002</v>
      </c>
      <c r="J28" s="5">
        <f>'2010'!J28</f>
        <v>3.4055999999999997</v>
      </c>
      <c r="K28" s="5">
        <f>'2010'!K28</f>
        <v>4.8469000000000007</v>
      </c>
      <c r="L28" s="5">
        <f>'2010'!L28</f>
        <v>1.8479000000000001</v>
      </c>
      <c r="M28" s="5">
        <f>'2010'!M28</f>
        <v>1.6405999999999998</v>
      </c>
      <c r="N28" s="5">
        <f>'2010'!N28</f>
        <v>3.8966000000000003</v>
      </c>
      <c r="O28" s="5">
        <f>'2010'!O28</f>
        <v>0.76029999999999998</v>
      </c>
      <c r="P28" s="5">
        <f>'2010'!P28</f>
        <v>1.4165000000000001</v>
      </c>
      <c r="Q28" s="5">
        <f>'2010'!Q28</f>
        <v>4.2876000000000003</v>
      </c>
      <c r="R28" s="5">
        <f>'2010'!R28</f>
        <v>10.165799999999999</v>
      </c>
      <c r="S28" s="5">
        <f>'2010'!S28</f>
        <v>1.8540999999999999</v>
      </c>
      <c r="T28" s="5">
        <f>'2010'!T28</f>
        <v>161.667</v>
      </c>
    </row>
    <row r="29" spans="1:21" x14ac:dyDescent="0.25">
      <c r="B29" s="10" t="s">
        <v>46</v>
      </c>
      <c r="C29" s="5">
        <f>'2010'!C29</f>
        <v>7.3819999999999997</v>
      </c>
      <c r="D29" s="5">
        <f>'2010'!D29</f>
        <v>0.26469999999999999</v>
      </c>
      <c r="E29" s="5">
        <f>'2010'!E29</f>
        <v>30.010900000000003</v>
      </c>
      <c r="F29" s="5">
        <f>'2010'!F29</f>
        <v>0.1154</v>
      </c>
      <c r="G29" s="5">
        <f>'2010'!G29</f>
        <v>0.1678</v>
      </c>
      <c r="H29" s="5">
        <f>'2010'!H29</f>
        <v>0.12790000000000001</v>
      </c>
      <c r="I29" s="5">
        <f>'2010'!I29</f>
        <v>4.1093999999999999</v>
      </c>
      <c r="J29" s="5">
        <f>'2010'!J29</f>
        <v>0.56140000000000001</v>
      </c>
      <c r="K29" s="5">
        <f>'2010'!K29</f>
        <v>2.5416999999999996</v>
      </c>
      <c r="L29" s="5">
        <f>'2010'!L29</f>
        <v>0.66600000000000004</v>
      </c>
      <c r="M29" s="5">
        <f>'2010'!M29</f>
        <v>23.180599999999998</v>
      </c>
      <c r="N29" s="5">
        <f>'2010'!N29</f>
        <v>1.2609999999999999</v>
      </c>
      <c r="O29" s="5">
        <f>'2010'!O29</f>
        <v>8.9700000000000002E-2</v>
      </c>
      <c r="P29" s="5">
        <f>'2010'!P29</f>
        <v>0.14780000000000001</v>
      </c>
      <c r="Q29" s="5">
        <f>'2010'!Q29</f>
        <v>3.1543999999999994</v>
      </c>
      <c r="R29" s="5">
        <f>'2010'!R29</f>
        <v>7.0430000000000001</v>
      </c>
      <c r="S29" s="5">
        <f>'2010'!S29</f>
        <v>1.7284999999999999</v>
      </c>
      <c r="T29" s="5">
        <f>'2010'!T29</f>
        <v>82.5518</v>
      </c>
    </row>
    <row r="30" spans="1:21" x14ac:dyDescent="0.25">
      <c r="B30" s="10" t="s">
        <v>47</v>
      </c>
      <c r="C30" s="5">
        <f>'2010'!C30</f>
        <v>3.0362</v>
      </c>
      <c r="D30" s="5">
        <f>'2010'!D30</f>
        <v>1.6631999999999998</v>
      </c>
      <c r="E30" s="5">
        <f>'2010'!E30</f>
        <v>0.9917999999999999</v>
      </c>
      <c r="F30" s="5">
        <f>'2010'!F30</f>
        <v>3.6345000000000001</v>
      </c>
      <c r="G30" s="5">
        <f>'2010'!G30</f>
        <v>0.28320000000000001</v>
      </c>
      <c r="H30" s="5">
        <f>'2010'!H30</f>
        <v>0.26330000000000003</v>
      </c>
      <c r="I30" s="5">
        <f>'2010'!I30</f>
        <v>9.5731999999999982</v>
      </c>
      <c r="J30" s="5">
        <f>'2010'!J30</f>
        <v>2.9953000000000003</v>
      </c>
      <c r="K30" s="5">
        <f>'2010'!K30</f>
        <v>5.3426</v>
      </c>
      <c r="L30" s="5">
        <f>'2010'!L30</f>
        <v>15.296700000000001</v>
      </c>
      <c r="M30" s="5">
        <f>'2010'!M30</f>
        <v>0.2324</v>
      </c>
      <c r="N30" s="5">
        <f>'2010'!N30</f>
        <v>1.3271999999999999</v>
      </c>
      <c r="O30" s="5">
        <f>'2010'!O30</f>
        <v>0.46279999999999999</v>
      </c>
      <c r="P30" s="5">
        <f>'2010'!P30</f>
        <v>0.1515</v>
      </c>
      <c r="Q30" s="5">
        <f>'2010'!Q30</f>
        <v>3.0225</v>
      </c>
      <c r="R30" s="5">
        <f>'2010'!R30</f>
        <v>2.2315999999999998</v>
      </c>
      <c r="S30" s="5">
        <f>'2010'!S30</f>
        <v>0.8415999999999999</v>
      </c>
      <c r="T30" s="5">
        <f>'2010'!T30</f>
        <v>51.349699999999999</v>
      </c>
    </row>
    <row r="31" spans="1:21" x14ac:dyDescent="0.25">
      <c r="B31" s="10" t="s">
        <v>48</v>
      </c>
      <c r="C31" s="5">
        <f>'2010'!C31</f>
        <v>0.3785</v>
      </c>
      <c r="D31" s="5">
        <f>'2010'!D31</f>
        <v>3.7443999999999997</v>
      </c>
      <c r="E31" s="5">
        <f>'2010'!E31</f>
        <v>1.4125999999999999</v>
      </c>
      <c r="F31" s="5">
        <f>'2010'!F31</f>
        <v>1.0269000000000001</v>
      </c>
      <c r="G31" s="5">
        <f>'2010'!G31</f>
        <v>17.502099999999999</v>
      </c>
      <c r="H31" s="5">
        <f>'2010'!H31</f>
        <v>14.784900000000002</v>
      </c>
      <c r="I31" s="5">
        <f>'2010'!I31</f>
        <v>14.517099999999999</v>
      </c>
      <c r="J31" s="5">
        <f>'2010'!J31</f>
        <v>14.983900000000002</v>
      </c>
      <c r="K31" s="5">
        <f>'2010'!K31</f>
        <v>5.1282000000000005</v>
      </c>
      <c r="L31" s="5">
        <f>'2010'!L31</f>
        <v>2.036</v>
      </c>
      <c r="M31" s="5">
        <f>'2010'!M31</f>
        <v>0.3866</v>
      </c>
      <c r="N31" s="5">
        <f>'2010'!N31</f>
        <v>6.5413000000000006</v>
      </c>
      <c r="O31" s="5">
        <f>'2010'!O31</f>
        <v>0.40489999999999998</v>
      </c>
      <c r="P31" s="5">
        <f>'2010'!P31</f>
        <v>0.59009999999999996</v>
      </c>
      <c r="Q31" s="5">
        <f>'2010'!Q31</f>
        <v>6.7572999999999999</v>
      </c>
      <c r="R31" s="5">
        <f>'2010'!R31</f>
        <v>3.6417999999999999</v>
      </c>
      <c r="S31" s="5">
        <f>'2010'!S31</f>
        <v>2.2672000000000003</v>
      </c>
      <c r="T31" s="5">
        <f>'2010'!T31</f>
        <v>96.103999999999999</v>
      </c>
    </row>
    <row r="32" spans="1:21" x14ac:dyDescent="0.25">
      <c r="B32" s="10" t="s">
        <v>49</v>
      </c>
      <c r="C32" s="5">
        <f>'2010'!C32</f>
        <v>0.21490000000000001</v>
      </c>
      <c r="D32" s="5">
        <f>'2010'!D32</f>
        <v>0.38280000000000003</v>
      </c>
      <c r="E32" s="5">
        <f>'2010'!E32</f>
        <v>0.20610000000000001</v>
      </c>
      <c r="F32" s="5">
        <f>'2010'!F32</f>
        <v>6.9500000000000006E-2</v>
      </c>
      <c r="G32" s="5">
        <f>'2010'!G32</f>
        <v>0.87139999999999995</v>
      </c>
      <c r="H32" s="5">
        <f>'2010'!H32</f>
        <v>25.273400000000002</v>
      </c>
      <c r="I32" s="5">
        <f>'2010'!I32</f>
        <v>0.70940000000000003</v>
      </c>
      <c r="J32" s="5">
        <f>'2010'!J32</f>
        <v>0.1643</v>
      </c>
      <c r="K32" s="5">
        <f>'2010'!K32</f>
        <v>5.2584</v>
      </c>
      <c r="L32" s="5">
        <f>'2010'!L32</f>
        <v>1.2734000000000001</v>
      </c>
      <c r="M32" s="5">
        <f>'2010'!M32</f>
        <v>2.3800000000000002E-2</v>
      </c>
      <c r="N32" s="5">
        <f>'2010'!N32</f>
        <v>0.26450000000000001</v>
      </c>
      <c r="O32" s="5">
        <f>'2010'!O32</f>
        <v>4.2999999999999997E-2</v>
      </c>
      <c r="P32" s="5">
        <f>'2010'!P32</f>
        <v>1.6399999999999998E-2</v>
      </c>
      <c r="Q32" s="5">
        <f>'2010'!Q32</f>
        <v>0.60670000000000002</v>
      </c>
      <c r="R32" s="5">
        <f>'2010'!R32</f>
        <v>3.3193000000000001</v>
      </c>
      <c r="S32" s="5">
        <f>'2010'!S32</f>
        <v>0.31739999999999996</v>
      </c>
      <c r="T32" s="5">
        <f>'2010'!T32</f>
        <v>39.014499999999998</v>
      </c>
    </row>
    <row r="33" spans="1:21" x14ac:dyDescent="0.25">
      <c r="B33" s="10" t="s">
        <v>50</v>
      </c>
      <c r="C33" s="5">
        <f>'2010'!C33</f>
        <v>12.9382</v>
      </c>
      <c r="D33" s="5">
        <f>'2010'!D33</f>
        <v>10.382800000000001</v>
      </c>
      <c r="E33" s="5">
        <f>'2010'!E33</f>
        <v>9.5927999999999987</v>
      </c>
      <c r="F33" s="5">
        <f>'2010'!F33</f>
        <v>4.2747999999999999</v>
      </c>
      <c r="G33" s="5">
        <f>'2010'!G33</f>
        <v>19.848599999999998</v>
      </c>
      <c r="H33" s="5">
        <f>'2010'!H33</f>
        <v>23.970300000000002</v>
      </c>
      <c r="I33" s="5">
        <f>'2010'!I33</f>
        <v>125.49769999999999</v>
      </c>
      <c r="J33" s="5">
        <f>'2010'!J33</f>
        <v>57.546699999999994</v>
      </c>
      <c r="K33" s="5">
        <f>'2010'!K33</f>
        <v>15.500400000000001</v>
      </c>
      <c r="L33" s="5">
        <f>'2010'!L33</f>
        <v>3.4309000000000003</v>
      </c>
      <c r="M33" s="5">
        <f>'2010'!M33</f>
        <v>1.6954999999999998</v>
      </c>
      <c r="N33" s="5">
        <f>'2010'!N33</f>
        <v>12.283400000000002</v>
      </c>
      <c r="O33" s="5">
        <f>'2010'!O33</f>
        <v>2.1459000000000001</v>
      </c>
      <c r="P33" s="5">
        <f>'2010'!P33</f>
        <v>2.3848000000000003</v>
      </c>
      <c r="Q33" s="5">
        <f>'2010'!Q33</f>
        <v>13.531300000000002</v>
      </c>
      <c r="R33" s="5">
        <f>'2010'!R33</f>
        <v>20.6616</v>
      </c>
      <c r="S33" s="5">
        <f>'2010'!S33</f>
        <v>4.6615999999999991</v>
      </c>
      <c r="T33" s="5">
        <f>'2010'!T33</f>
        <v>340.34729999999996</v>
      </c>
    </row>
    <row r="34" spans="1:21" x14ac:dyDescent="0.25">
      <c r="B34" s="10" t="s">
        <v>51</v>
      </c>
      <c r="C34" s="5">
        <f>'2010'!C34</f>
        <v>0.35310000000000002</v>
      </c>
      <c r="D34" s="5">
        <f>'2010'!D34</f>
        <v>1.8501999999999998</v>
      </c>
      <c r="E34" s="5">
        <f>'2010'!E34</f>
        <v>0.1429</v>
      </c>
      <c r="F34" s="5">
        <f>'2010'!F34</f>
        <v>0.42180000000000001</v>
      </c>
      <c r="G34" s="5">
        <f>'2010'!G34</f>
        <v>0.57229999999999992</v>
      </c>
      <c r="H34" s="5">
        <f>'2010'!H34</f>
        <v>0.3301</v>
      </c>
      <c r="I34" s="5">
        <f>'2010'!I34</f>
        <v>0.87269999999999992</v>
      </c>
      <c r="J34" s="5">
        <f>'2010'!J34</f>
        <v>38.811900000000001</v>
      </c>
      <c r="K34" s="5">
        <f>'2010'!K34</f>
        <v>0.46910000000000002</v>
      </c>
      <c r="L34" s="5">
        <f>'2010'!L34</f>
        <v>0.48099999999999998</v>
      </c>
      <c r="M34" s="5">
        <f>'2010'!M34</f>
        <v>7.7799999999999994E-2</v>
      </c>
      <c r="N34" s="5">
        <f>'2010'!N34</f>
        <v>1.2726999999999997</v>
      </c>
      <c r="O34" s="5">
        <f>'2010'!O34</f>
        <v>1.3102</v>
      </c>
      <c r="P34" s="5">
        <f>'2010'!P34</f>
        <v>3.9664000000000001</v>
      </c>
      <c r="Q34" s="5">
        <f>'2010'!Q34</f>
        <v>2.4674999999999998</v>
      </c>
      <c r="R34" s="5">
        <f>'2010'!R34</f>
        <v>6.6162999999999998</v>
      </c>
      <c r="S34" s="5">
        <f>'2010'!S34</f>
        <v>1.23</v>
      </c>
      <c r="T34" s="5">
        <f>'2010'!T34</f>
        <v>61.245699999999999</v>
      </c>
    </row>
    <row r="35" spans="1:21" x14ac:dyDescent="0.25">
      <c r="B35" s="10" t="s">
        <v>52</v>
      </c>
      <c r="C35" s="5">
        <f>'2010'!C35</f>
        <v>0.26439999999999997</v>
      </c>
      <c r="D35" s="5">
        <f>'2010'!D35</f>
        <v>0.47310000000000002</v>
      </c>
      <c r="E35" s="5">
        <f>'2010'!E35</f>
        <v>1.0175000000000001</v>
      </c>
      <c r="F35" s="5">
        <f>'2010'!F35</f>
        <v>0.45319999999999999</v>
      </c>
      <c r="G35" s="5">
        <f>'2010'!G35</f>
        <v>0.59950000000000003</v>
      </c>
      <c r="H35" s="5">
        <f>'2010'!H35</f>
        <v>0.84139999999999993</v>
      </c>
      <c r="I35" s="5">
        <f>'2010'!I35</f>
        <v>2.8068</v>
      </c>
      <c r="J35" s="5">
        <f>'2010'!J35</f>
        <v>0.77549999999999997</v>
      </c>
      <c r="K35" s="5">
        <f>'2010'!K35</f>
        <v>15.655200000000001</v>
      </c>
      <c r="L35" s="5">
        <f>'2010'!L35</f>
        <v>2.1854</v>
      </c>
      <c r="M35" s="5">
        <f>'2010'!M35</f>
        <v>0.25850000000000001</v>
      </c>
      <c r="N35" s="5">
        <f>'2010'!N35</f>
        <v>1.1428</v>
      </c>
      <c r="O35" s="5">
        <f>'2010'!O35</f>
        <v>0.2072</v>
      </c>
      <c r="P35" s="5">
        <f>'2010'!P35</f>
        <v>0.23330000000000001</v>
      </c>
      <c r="Q35" s="5">
        <f>'2010'!Q35</f>
        <v>1.8857000000000002</v>
      </c>
      <c r="R35" s="5">
        <f>'2010'!R35</f>
        <v>0.747</v>
      </c>
      <c r="S35" s="5">
        <f>'2010'!S35</f>
        <v>0.48349999999999999</v>
      </c>
      <c r="T35" s="5">
        <f>'2010'!T35</f>
        <v>30.030099999999997</v>
      </c>
    </row>
    <row r="36" spans="1:21" x14ac:dyDescent="0.25">
      <c r="B36" s="10" t="s">
        <v>53</v>
      </c>
      <c r="C36" s="5">
        <f>'2010'!C36</f>
        <v>8.09E-2</v>
      </c>
      <c r="D36" s="5">
        <f>'2010'!D36</f>
        <v>1.1146999999999998</v>
      </c>
      <c r="E36" s="5">
        <f>'2010'!E36</f>
        <v>2.4033000000000002</v>
      </c>
      <c r="F36" s="5">
        <f>'2010'!F36</f>
        <v>1.1447000000000001</v>
      </c>
      <c r="G36" s="5">
        <f>'2010'!G36</f>
        <v>0.94450000000000001</v>
      </c>
      <c r="H36" s="5">
        <f>'2010'!H36</f>
        <v>1.034</v>
      </c>
      <c r="I36" s="5">
        <f>'2010'!I36</f>
        <v>5.4425999999999997</v>
      </c>
      <c r="J36" s="5">
        <f>'2010'!J36</f>
        <v>2.4600999999999997</v>
      </c>
      <c r="K36" s="5">
        <f>'2010'!K36</f>
        <v>27.627500000000001</v>
      </c>
      <c r="L36" s="5">
        <f>'2010'!L36</f>
        <v>34.710999999999999</v>
      </c>
      <c r="M36" s="5">
        <f>'2010'!M36</f>
        <v>1.2959000000000001</v>
      </c>
      <c r="N36" s="5">
        <f>'2010'!N36</f>
        <v>4.1989000000000001</v>
      </c>
      <c r="O36" s="5">
        <f>'2010'!O36</f>
        <v>2.0809000000000002</v>
      </c>
      <c r="P36" s="5">
        <f>'2010'!P36</f>
        <v>0.78660000000000008</v>
      </c>
      <c r="Q36" s="5">
        <f>'2010'!Q36</f>
        <v>7.4146999999999998</v>
      </c>
      <c r="R36" s="5">
        <f>'2010'!R36</f>
        <v>7.6931000000000003</v>
      </c>
      <c r="S36" s="5">
        <f>'2010'!S36</f>
        <v>1.5387999999999999</v>
      </c>
      <c r="T36" s="5">
        <f>'2010'!T36</f>
        <v>101.9727</v>
      </c>
    </row>
    <row r="37" spans="1:21" x14ac:dyDescent="0.25">
      <c r="B37" s="10" t="s">
        <v>54</v>
      </c>
      <c r="C37" s="5">
        <f>'2010'!C37</f>
        <v>4.0600000000000004E-2</v>
      </c>
      <c r="D37" s="5">
        <f>'2010'!D37</f>
        <v>0.376</v>
      </c>
      <c r="E37" s="5">
        <f>'2010'!E37</f>
        <v>0.39389999999999997</v>
      </c>
      <c r="F37" s="5">
        <f>'2010'!F37</f>
        <v>0.14940000000000001</v>
      </c>
      <c r="G37" s="5">
        <f>'2010'!G37</f>
        <v>0.25880000000000003</v>
      </c>
      <c r="H37" s="5">
        <f>'2010'!H37</f>
        <v>0.28160000000000002</v>
      </c>
      <c r="I37" s="5">
        <f>'2010'!I37</f>
        <v>1.1896</v>
      </c>
      <c r="J37" s="5">
        <f>'2010'!J37</f>
        <v>0.36939999999999995</v>
      </c>
      <c r="K37" s="5">
        <f>'2010'!K37</f>
        <v>6.3951000000000002</v>
      </c>
      <c r="L37" s="5">
        <f>'2010'!L37</f>
        <v>1.4655</v>
      </c>
      <c r="M37" s="5">
        <f>'2010'!M37</f>
        <v>2.4588000000000001</v>
      </c>
      <c r="N37" s="5">
        <f>'2010'!N37</f>
        <v>1.742</v>
      </c>
      <c r="O37" s="5">
        <f>'2010'!O37</f>
        <v>0.85699999999999998</v>
      </c>
      <c r="P37" s="5">
        <f>'2010'!P37</f>
        <v>0.50870000000000004</v>
      </c>
      <c r="Q37" s="5">
        <f>'2010'!Q37</f>
        <v>4.8013000000000003</v>
      </c>
      <c r="R37" s="5">
        <f>'2010'!R37</f>
        <v>3.3030999999999997</v>
      </c>
      <c r="S37" s="5">
        <f>'2010'!S37</f>
        <v>0.77400000000000002</v>
      </c>
      <c r="T37" s="5">
        <f>'2010'!T37</f>
        <v>25.364699999999999</v>
      </c>
    </row>
    <row r="38" spans="1:21" x14ac:dyDescent="0.25">
      <c r="B38" s="10" t="s">
        <v>55</v>
      </c>
      <c r="C38" s="5">
        <f>'2010'!C38</f>
        <v>0.22559999999999999</v>
      </c>
      <c r="D38" s="5">
        <f>'2010'!D38</f>
        <v>1.2325999999999999</v>
      </c>
      <c r="E38" s="5">
        <f>'2010'!E38</f>
        <v>0.94099999999999995</v>
      </c>
      <c r="F38" s="5">
        <f>'2010'!F38</f>
        <v>0.42969999999999997</v>
      </c>
      <c r="G38" s="5">
        <f>'2010'!G38</f>
        <v>0.87209999999999988</v>
      </c>
      <c r="H38" s="5">
        <f>'2010'!H38</f>
        <v>0.57620000000000005</v>
      </c>
      <c r="I38" s="5">
        <f>'2010'!I38</f>
        <v>2.1669999999999998</v>
      </c>
      <c r="J38" s="5">
        <f>'2010'!J38</f>
        <v>1.6428</v>
      </c>
      <c r="K38" s="5">
        <f>'2010'!K38</f>
        <v>9.8986000000000001</v>
      </c>
      <c r="L38" s="5">
        <f>'2010'!L38</f>
        <v>1.8119000000000001</v>
      </c>
      <c r="M38" s="5">
        <f>'2010'!M38</f>
        <v>0.83699999999999997</v>
      </c>
      <c r="N38" s="5">
        <f>'2010'!N38</f>
        <v>29.692</v>
      </c>
      <c r="O38" s="5">
        <f>'2010'!O38</f>
        <v>14.4284</v>
      </c>
      <c r="P38" s="5">
        <f>'2010'!P38</f>
        <v>1.2430000000000001</v>
      </c>
      <c r="Q38" s="5">
        <f>'2010'!Q38</f>
        <v>15.428099999999999</v>
      </c>
      <c r="R38" s="5">
        <f>'2010'!R38</f>
        <v>6.8567999999999998</v>
      </c>
      <c r="S38" s="5">
        <f>'2010'!S38</f>
        <v>2.6422999999999996</v>
      </c>
      <c r="T38" s="5">
        <f>'2010'!T38</f>
        <v>90.924600000000012</v>
      </c>
    </row>
    <row r="39" spans="1:21" x14ac:dyDescent="0.25">
      <c r="B39" s="10" t="s">
        <v>56</v>
      </c>
      <c r="C39" s="5">
        <f>'2010'!C39</f>
        <v>2.2330999999999999</v>
      </c>
      <c r="D39" s="5">
        <f>'2010'!D39</f>
        <v>1.8480999999999999</v>
      </c>
      <c r="E39" s="5">
        <f>'2010'!E39</f>
        <v>2.6883000000000004</v>
      </c>
      <c r="F39" s="5">
        <f>'2010'!F39</f>
        <v>0.49880000000000002</v>
      </c>
      <c r="G39" s="5">
        <f>'2010'!G39</f>
        <v>0.96779999999999999</v>
      </c>
      <c r="H39" s="5">
        <f>'2010'!H39</f>
        <v>0.83010000000000006</v>
      </c>
      <c r="I39" s="5">
        <f>'2010'!I39</f>
        <v>3.9695</v>
      </c>
      <c r="J39" s="5">
        <f>'2010'!J39</f>
        <v>4.5648</v>
      </c>
      <c r="K39" s="5">
        <f>'2010'!K39</f>
        <v>13.1371</v>
      </c>
      <c r="L39" s="5">
        <f>'2010'!L39</f>
        <v>6.2191000000000001</v>
      </c>
      <c r="M39" s="5">
        <f>'2010'!M39</f>
        <v>1.6395999999999999</v>
      </c>
      <c r="N39" s="5">
        <f>'2010'!N39</f>
        <v>3.7518000000000002</v>
      </c>
      <c r="O39" s="5">
        <f>'2010'!O39</f>
        <v>63.719699999999996</v>
      </c>
      <c r="P39" s="5">
        <f>'2010'!P39</f>
        <v>20.507400000000001</v>
      </c>
      <c r="Q39" s="5">
        <f>'2010'!Q39</f>
        <v>12.845499999999999</v>
      </c>
      <c r="R39" s="5">
        <f>'2010'!R39</f>
        <v>6.8464000000000009</v>
      </c>
      <c r="S39" s="5">
        <f>'2010'!S39</f>
        <v>1.9883000000000002</v>
      </c>
      <c r="T39" s="5">
        <f>'2010'!T39</f>
        <v>148.25570000000002</v>
      </c>
    </row>
    <row r="40" spans="1:21" x14ac:dyDescent="0.25">
      <c r="B40" s="10" t="s">
        <v>57</v>
      </c>
      <c r="C40" s="5">
        <f>'2010'!C40</f>
        <v>2.1000000000000001E-2</v>
      </c>
      <c r="D40" s="5">
        <f>'2010'!D40</f>
        <v>0.42820000000000003</v>
      </c>
      <c r="E40" s="5">
        <f>'2010'!E40</f>
        <v>0.67330000000000001</v>
      </c>
      <c r="F40" s="5">
        <f>'2010'!F40</f>
        <v>0.1948</v>
      </c>
      <c r="G40" s="5">
        <f>'2010'!G40</f>
        <v>0.34100000000000003</v>
      </c>
      <c r="H40" s="5">
        <f>'2010'!H40</f>
        <v>0.3775</v>
      </c>
      <c r="I40" s="5">
        <f>'2010'!I40</f>
        <v>2.1657999999999999</v>
      </c>
      <c r="J40" s="5">
        <f>'2010'!J40</f>
        <v>0.81579999999999997</v>
      </c>
      <c r="K40" s="5">
        <f>'2010'!K40</f>
        <v>16.9115</v>
      </c>
      <c r="L40" s="5">
        <f>'2010'!L40</f>
        <v>2.4958</v>
      </c>
      <c r="M40" s="5">
        <f>'2010'!M40</f>
        <v>1.8925000000000001</v>
      </c>
      <c r="N40" s="5">
        <f>'2010'!N40</f>
        <v>3.8538999999999994</v>
      </c>
      <c r="O40" s="5">
        <f>'2010'!O40</f>
        <v>6.4169</v>
      </c>
      <c r="P40" s="5">
        <f>'2010'!P40</f>
        <v>9.866299999999999</v>
      </c>
      <c r="Q40" s="5">
        <f>'2010'!Q40</f>
        <v>13.7271</v>
      </c>
      <c r="R40" s="5">
        <f>'2010'!R40</f>
        <v>4.6075999999999997</v>
      </c>
      <c r="S40" s="5">
        <f>'2010'!S40</f>
        <v>1.2970999999999999</v>
      </c>
      <c r="T40" s="5">
        <f>'2010'!T40</f>
        <v>66.085999999999999</v>
      </c>
    </row>
    <row r="41" spans="1:21" x14ac:dyDescent="0.25">
      <c r="B41" s="10" t="s">
        <v>58</v>
      </c>
      <c r="C41" s="5">
        <f>'2010'!C41</f>
        <v>2.4525000000000001</v>
      </c>
      <c r="D41" s="5">
        <f>'2010'!D41</f>
        <v>9.3432000000000013</v>
      </c>
      <c r="E41" s="5">
        <f>'2010'!E41</f>
        <v>12.882</v>
      </c>
      <c r="F41" s="5">
        <f>'2010'!F41</f>
        <v>2.5136000000000003</v>
      </c>
      <c r="G41" s="5">
        <f>'2010'!G41</f>
        <v>5.6231</v>
      </c>
      <c r="H41" s="5">
        <f>'2010'!H41</f>
        <v>6.2326000000000006</v>
      </c>
      <c r="I41" s="5">
        <f>'2010'!I41</f>
        <v>26.388199999999998</v>
      </c>
      <c r="J41" s="5">
        <f>'2010'!J41</f>
        <v>25.919300000000003</v>
      </c>
      <c r="K41" s="5">
        <f>'2010'!K41</f>
        <v>44.785899999999998</v>
      </c>
      <c r="L41" s="5">
        <f>'2010'!L41</f>
        <v>15.680399999999999</v>
      </c>
      <c r="M41" s="5">
        <f>'2010'!M41</f>
        <v>5.4318999999999997</v>
      </c>
      <c r="N41" s="5">
        <f>'2010'!N41</f>
        <v>17.855400000000003</v>
      </c>
      <c r="O41" s="5">
        <f>'2010'!O41</f>
        <v>24.27</v>
      </c>
      <c r="P41" s="5">
        <f>'2010'!P41</f>
        <v>9.9342000000000006</v>
      </c>
      <c r="Q41" s="5">
        <f>'2010'!Q41</f>
        <v>106.27600000000001</v>
      </c>
      <c r="R41" s="5">
        <f>'2010'!R41</f>
        <v>30.857500000000002</v>
      </c>
      <c r="S41" s="5">
        <f>'2010'!S41</f>
        <v>8.3365999999999989</v>
      </c>
      <c r="T41" s="5">
        <f>'2010'!T41</f>
        <v>354.78250000000003</v>
      </c>
    </row>
    <row r="42" spans="1:21" x14ac:dyDescent="0.25">
      <c r="B42" s="10" t="s">
        <v>59</v>
      </c>
      <c r="C42" s="5">
        <f>'2010'!C42</f>
        <v>0.15180000000000002</v>
      </c>
      <c r="D42" s="5">
        <f>'2010'!D42</f>
        <v>0.68370000000000009</v>
      </c>
      <c r="E42" s="5">
        <f>'2010'!E42</f>
        <v>0.4793</v>
      </c>
      <c r="F42" s="5">
        <f>'2010'!F42</f>
        <v>0.21179999999999999</v>
      </c>
      <c r="G42" s="5">
        <f>'2010'!G42</f>
        <v>0.49570000000000003</v>
      </c>
      <c r="H42" s="5">
        <f>'2010'!H42</f>
        <v>0.67059999999999997</v>
      </c>
      <c r="I42" s="5">
        <f>'2010'!I42</f>
        <v>1.6469000000000003</v>
      </c>
      <c r="J42" s="5">
        <f>'2010'!J42</f>
        <v>0.74990000000000001</v>
      </c>
      <c r="K42" s="5">
        <f>'2010'!K42</f>
        <v>2.0467</v>
      </c>
      <c r="L42" s="5">
        <f>'2010'!L42</f>
        <v>2.0979000000000001</v>
      </c>
      <c r="M42" s="5">
        <f>'2010'!M42</f>
        <v>0.27660000000000001</v>
      </c>
      <c r="N42" s="5">
        <f>'2010'!N42</f>
        <v>1.4554</v>
      </c>
      <c r="O42" s="5">
        <f>'2010'!O42</f>
        <v>1.1187</v>
      </c>
      <c r="P42" s="5">
        <f>'2010'!P42</f>
        <v>0.1133</v>
      </c>
      <c r="Q42" s="5">
        <f>'2010'!Q42</f>
        <v>2.3405</v>
      </c>
      <c r="R42" s="5">
        <f>'2010'!R42</f>
        <v>5.9447999999999999</v>
      </c>
      <c r="S42" s="5">
        <f>'2010'!S42</f>
        <v>0.29920000000000002</v>
      </c>
      <c r="T42" s="5">
        <f>'2010'!T42</f>
        <v>20.782899999999998</v>
      </c>
    </row>
    <row r="43" spans="1:21" x14ac:dyDescent="0.25">
      <c r="B43" s="10" t="s">
        <v>60</v>
      </c>
      <c r="C43" s="5">
        <f>'2010'!C43</f>
        <v>6.9699999999999998E-2</v>
      </c>
      <c r="D43" s="5">
        <f>'2010'!D43</f>
        <v>0.37660000000000005</v>
      </c>
      <c r="E43" s="5">
        <f>'2010'!E43</f>
        <v>0.60099999999999998</v>
      </c>
      <c r="F43" s="5">
        <f>'2010'!F43</f>
        <v>0.2351</v>
      </c>
      <c r="G43" s="5">
        <f>'2010'!G43</f>
        <v>0.31490000000000001</v>
      </c>
      <c r="H43" s="5">
        <f>'2010'!H43</f>
        <v>0.61540000000000006</v>
      </c>
      <c r="I43" s="5">
        <f>'2010'!I43</f>
        <v>1.0980999999999999</v>
      </c>
      <c r="J43" s="5">
        <f>'2010'!J43</f>
        <v>0.56599999999999995</v>
      </c>
      <c r="K43" s="5">
        <f>'2010'!K43</f>
        <v>2.0430000000000001</v>
      </c>
      <c r="L43" s="5">
        <f>'2010'!L43</f>
        <v>0.74280000000000002</v>
      </c>
      <c r="M43" s="5">
        <f>'2010'!M43</f>
        <v>0.50029999999999997</v>
      </c>
      <c r="N43" s="5">
        <f>'2010'!N43</f>
        <v>0.96329999999999993</v>
      </c>
      <c r="O43" s="5">
        <f>'2010'!O43</f>
        <v>0.6401</v>
      </c>
      <c r="P43" s="5">
        <f>'2010'!P43</f>
        <v>0.17160000000000003</v>
      </c>
      <c r="Q43" s="5">
        <f>'2010'!Q43</f>
        <v>2.266</v>
      </c>
      <c r="R43" s="5">
        <f>'2010'!R43</f>
        <v>0.94660000000000011</v>
      </c>
      <c r="S43" s="5">
        <f>'2010'!S43</f>
        <v>5.0557999999999996</v>
      </c>
      <c r="T43" s="5">
        <f>'2010'!T43</f>
        <v>17.2059</v>
      </c>
    </row>
    <row r="44" spans="1:21" ht="13.5" customHeight="1" x14ac:dyDescent="0.25">
      <c r="B44" s="11" t="s">
        <v>61</v>
      </c>
      <c r="C44" s="5">
        <f>'2010'!C44</f>
        <v>46.774500000000003</v>
      </c>
      <c r="D44" s="5">
        <f>'2010'!D44</f>
        <v>101.9081</v>
      </c>
      <c r="E44" s="5">
        <f>'2010'!E44</f>
        <v>104.1853</v>
      </c>
      <c r="F44" s="5">
        <f>'2010'!F44</f>
        <v>44.876800000000003</v>
      </c>
      <c r="G44" s="5">
        <f>'2010'!G44</f>
        <v>50.785400000000003</v>
      </c>
      <c r="H44" s="5">
        <f>'2010'!H44</f>
        <v>77.390699999999995</v>
      </c>
      <c r="I44" s="5">
        <f>'2010'!I44</f>
        <v>226.74010000000004</v>
      </c>
      <c r="J44" s="5">
        <f>'2010'!J44</f>
        <v>156.83779999999999</v>
      </c>
      <c r="K44" s="5">
        <f>'2010'!K44</f>
        <v>177.5891</v>
      </c>
      <c r="L44" s="5">
        <f>'2010'!L44</f>
        <v>92.44189999999999</v>
      </c>
      <c r="M44" s="5">
        <f>'2010'!M44</f>
        <v>43.747699999999995</v>
      </c>
      <c r="N44" s="5">
        <f>'2010'!N44</f>
        <v>91.518899999999988</v>
      </c>
      <c r="O44" s="5">
        <f>'2010'!O44</f>
        <v>118.9579</v>
      </c>
      <c r="P44" s="5">
        <f>'2010'!P44</f>
        <v>52.037800000000004</v>
      </c>
      <c r="Q44" s="5">
        <f>'2010'!Q44</f>
        <v>200.85240000000002</v>
      </c>
      <c r="R44" s="5">
        <f>'2010'!R44</f>
        <v>121.64149999999999</v>
      </c>
      <c r="S44" s="5">
        <f>'2010'!S44</f>
        <v>35.381699999999995</v>
      </c>
      <c r="T44" s="5">
        <f>'2010'!T44</f>
        <v>1743.6676</v>
      </c>
    </row>
    <row r="46" spans="1:21" x14ac:dyDescent="0.25">
      <c r="B46" t="s">
        <v>62</v>
      </c>
      <c r="D46">
        <f t="shared" ref="D46:I46" si="4">SUM(D50:D54)</f>
        <v>16437.900000000001</v>
      </c>
      <c r="E46">
        <f t="shared" si="4"/>
        <v>42214.2</v>
      </c>
      <c r="F46">
        <f t="shared" si="4"/>
        <v>9121.1</v>
      </c>
      <c r="G46">
        <f t="shared" si="4"/>
        <v>38673.1</v>
      </c>
      <c r="H46">
        <f t="shared" si="4"/>
        <v>64419.8</v>
      </c>
      <c r="I46">
        <f t="shared" si="4"/>
        <v>154406.79999999999</v>
      </c>
    </row>
    <row r="47" spans="1:21" x14ac:dyDescent="0.25">
      <c r="B47" s="1" t="s">
        <v>43</v>
      </c>
      <c r="C47" s="2" t="s">
        <v>44</v>
      </c>
      <c r="D47" s="3" t="s">
        <v>45</v>
      </c>
      <c r="E47" s="3" t="s">
        <v>46</v>
      </c>
      <c r="F47" s="3" t="s">
        <v>47</v>
      </c>
      <c r="G47" s="3" t="s">
        <v>48</v>
      </c>
      <c r="H47" s="3" t="s">
        <v>49</v>
      </c>
      <c r="I47" s="3" t="s">
        <v>50</v>
      </c>
      <c r="J47" s="3" t="s">
        <v>51</v>
      </c>
      <c r="K47" s="3" t="s">
        <v>52</v>
      </c>
      <c r="L47" s="3" t="s">
        <v>53</v>
      </c>
      <c r="M47" s="3" t="s">
        <v>54</v>
      </c>
      <c r="N47" s="3" t="s">
        <v>55</v>
      </c>
      <c r="O47" s="3" t="s">
        <v>56</v>
      </c>
      <c r="P47" s="3" t="s">
        <v>57</v>
      </c>
      <c r="Q47" s="3" t="s">
        <v>58</v>
      </c>
      <c r="R47" s="3" t="s">
        <v>59</v>
      </c>
      <c r="S47" s="3" t="s">
        <v>60</v>
      </c>
      <c r="T47" s="4" t="s">
        <v>61</v>
      </c>
    </row>
    <row r="48" spans="1:21" x14ac:dyDescent="0.25">
      <c r="A48" s="17">
        <f>SUM(D48:I48)</f>
        <v>37990.399999999994</v>
      </c>
      <c r="B48" s="10" t="s">
        <v>44</v>
      </c>
      <c r="C48" s="5">
        <f t="shared" ref="C48:T62" si="5">C27*1000</f>
        <v>15282.3</v>
      </c>
      <c r="D48" s="5">
        <f t="shared" si="5"/>
        <v>33.200000000000003</v>
      </c>
      <c r="E48" s="5">
        <f t="shared" si="5"/>
        <v>35307.300000000003</v>
      </c>
      <c r="F48" s="5">
        <f t="shared" si="5"/>
        <v>0</v>
      </c>
      <c r="G48" s="5">
        <f t="shared" si="5"/>
        <v>1.2</v>
      </c>
      <c r="H48" s="5">
        <f t="shared" si="5"/>
        <v>0</v>
      </c>
      <c r="I48" s="5">
        <f t="shared" si="5"/>
        <v>2648.7000000000003</v>
      </c>
      <c r="J48" s="5">
        <f t="shared" si="5"/>
        <v>504.90000000000003</v>
      </c>
      <c r="K48" s="5">
        <f t="shared" si="5"/>
        <v>1.5</v>
      </c>
      <c r="L48" s="5">
        <f t="shared" si="5"/>
        <v>0</v>
      </c>
      <c r="M48" s="5">
        <f t="shared" si="5"/>
        <v>1919.5</v>
      </c>
      <c r="N48" s="5">
        <f t="shared" si="5"/>
        <v>16.5</v>
      </c>
      <c r="O48" s="5">
        <f t="shared" si="5"/>
        <v>2</v>
      </c>
      <c r="P48" s="5">
        <f t="shared" si="5"/>
        <v>0</v>
      </c>
      <c r="Q48" s="5">
        <f t="shared" si="5"/>
        <v>40.200000000000003</v>
      </c>
      <c r="R48" s="5">
        <f t="shared" si="5"/>
        <v>159.6</v>
      </c>
      <c r="S48" s="5">
        <f t="shared" si="5"/>
        <v>66.099999999999994</v>
      </c>
      <c r="T48" s="5">
        <f t="shared" si="5"/>
        <v>55982.6</v>
      </c>
      <c r="U48">
        <f>SUM(K48:S48)</f>
        <v>2205.4</v>
      </c>
    </row>
    <row r="49" spans="1:21" x14ac:dyDescent="0.25">
      <c r="A49" s="17">
        <f t="shared" ref="A49:A65" si="6">SUM(D49:I49)</f>
        <v>125895.59999999999</v>
      </c>
      <c r="B49" s="10" t="s">
        <v>45</v>
      </c>
      <c r="C49" s="5">
        <f t="shared" si="5"/>
        <v>1649.4</v>
      </c>
      <c r="D49" s="5">
        <f t="shared" si="5"/>
        <v>67710.599999999991</v>
      </c>
      <c r="E49" s="5">
        <f t="shared" si="5"/>
        <v>4441.3999999999996</v>
      </c>
      <c r="F49" s="5">
        <f t="shared" si="5"/>
        <v>29502.5</v>
      </c>
      <c r="G49" s="5">
        <f t="shared" si="5"/>
        <v>1121.0999999999999</v>
      </c>
      <c r="H49" s="5">
        <f t="shared" si="5"/>
        <v>1181.8</v>
      </c>
      <c r="I49" s="5">
        <f t="shared" si="5"/>
        <v>21938.2</v>
      </c>
      <c r="J49" s="5">
        <f t="shared" si="5"/>
        <v>3405.6</v>
      </c>
      <c r="K49" s="5">
        <f t="shared" si="5"/>
        <v>4846.9000000000005</v>
      </c>
      <c r="L49" s="5">
        <f t="shared" si="5"/>
        <v>1847.9</v>
      </c>
      <c r="M49" s="5">
        <f t="shared" si="5"/>
        <v>1640.6</v>
      </c>
      <c r="N49" s="5">
        <f t="shared" si="5"/>
        <v>3896.6000000000004</v>
      </c>
      <c r="O49" s="5">
        <f t="shared" si="5"/>
        <v>760.3</v>
      </c>
      <c r="P49" s="5">
        <f t="shared" si="5"/>
        <v>1416.5</v>
      </c>
      <c r="Q49" s="5">
        <f t="shared" si="5"/>
        <v>4287.6000000000004</v>
      </c>
      <c r="R49" s="5">
        <f t="shared" si="5"/>
        <v>10165.799999999999</v>
      </c>
      <c r="S49" s="5">
        <f t="shared" si="5"/>
        <v>1854.1</v>
      </c>
      <c r="T49" s="5">
        <f t="shared" si="5"/>
        <v>161667</v>
      </c>
      <c r="U49">
        <f t="shared" ref="U49:U64" si="7">SUM(K49:S49)</f>
        <v>30716.3</v>
      </c>
    </row>
    <row r="50" spans="1:21" x14ac:dyDescent="0.25">
      <c r="A50" s="17">
        <f t="shared" si="6"/>
        <v>34796.100000000006</v>
      </c>
      <c r="B50" s="10" t="s">
        <v>46</v>
      </c>
      <c r="C50" s="5">
        <f t="shared" si="5"/>
        <v>7382</v>
      </c>
      <c r="D50" s="5">
        <f t="shared" si="5"/>
        <v>264.7</v>
      </c>
      <c r="E50" s="5">
        <f t="shared" si="5"/>
        <v>30010.9</v>
      </c>
      <c r="F50" s="5">
        <f t="shared" si="5"/>
        <v>115.4</v>
      </c>
      <c r="G50" s="5">
        <f t="shared" si="5"/>
        <v>167.8</v>
      </c>
      <c r="H50" s="5">
        <f t="shared" si="5"/>
        <v>127.90000000000002</v>
      </c>
      <c r="I50" s="5">
        <f t="shared" si="5"/>
        <v>4109.3999999999996</v>
      </c>
      <c r="J50" s="5">
        <f t="shared" si="5"/>
        <v>561.4</v>
      </c>
      <c r="K50" s="5">
        <f t="shared" si="5"/>
        <v>2541.6999999999998</v>
      </c>
      <c r="L50" s="5">
        <f t="shared" si="5"/>
        <v>666</v>
      </c>
      <c r="M50" s="5">
        <f t="shared" si="5"/>
        <v>23180.6</v>
      </c>
      <c r="N50" s="5">
        <f t="shared" si="5"/>
        <v>1261</v>
      </c>
      <c r="O50" s="5">
        <f t="shared" si="5"/>
        <v>89.7</v>
      </c>
      <c r="P50" s="5">
        <f t="shared" si="5"/>
        <v>147.80000000000001</v>
      </c>
      <c r="Q50" s="5">
        <f t="shared" si="5"/>
        <v>3154.3999999999996</v>
      </c>
      <c r="R50" s="5">
        <f t="shared" si="5"/>
        <v>7043</v>
      </c>
      <c r="S50" s="5">
        <f t="shared" si="5"/>
        <v>1728.5</v>
      </c>
      <c r="T50" s="5">
        <f t="shared" si="5"/>
        <v>82551.8</v>
      </c>
      <c r="U50">
        <f t="shared" si="7"/>
        <v>39812.699999999997</v>
      </c>
    </row>
    <row r="51" spans="1:21" x14ac:dyDescent="0.25">
      <c r="A51" s="17">
        <f t="shared" si="6"/>
        <v>16409.199999999997</v>
      </c>
      <c r="B51" s="10" t="s">
        <v>47</v>
      </c>
      <c r="C51" s="5">
        <f t="shared" si="5"/>
        <v>3036.2</v>
      </c>
      <c r="D51" s="5">
        <f t="shared" si="5"/>
        <v>1663.1999999999998</v>
      </c>
      <c r="E51" s="5">
        <f t="shared" si="5"/>
        <v>991.8</v>
      </c>
      <c r="F51" s="5">
        <f t="shared" si="5"/>
        <v>3634.5</v>
      </c>
      <c r="G51" s="5">
        <f t="shared" si="5"/>
        <v>283.2</v>
      </c>
      <c r="H51" s="5">
        <f t="shared" si="5"/>
        <v>263.3</v>
      </c>
      <c r="I51" s="5">
        <f t="shared" si="5"/>
        <v>9573.1999999999989</v>
      </c>
      <c r="J51" s="5">
        <f t="shared" si="5"/>
        <v>2995.3</v>
      </c>
      <c r="K51" s="5">
        <f t="shared" si="5"/>
        <v>5342.6</v>
      </c>
      <c r="L51" s="5">
        <f t="shared" si="5"/>
        <v>15296.7</v>
      </c>
      <c r="M51" s="5">
        <f t="shared" si="5"/>
        <v>232.4</v>
      </c>
      <c r="N51" s="5">
        <f t="shared" si="5"/>
        <v>1327.2</v>
      </c>
      <c r="O51" s="5">
        <f t="shared" si="5"/>
        <v>462.8</v>
      </c>
      <c r="P51" s="5">
        <f t="shared" si="5"/>
        <v>151.5</v>
      </c>
      <c r="Q51" s="5">
        <f t="shared" si="5"/>
        <v>3022.5</v>
      </c>
      <c r="R51" s="5">
        <f t="shared" si="5"/>
        <v>2231.6</v>
      </c>
      <c r="S51" s="5">
        <f t="shared" si="5"/>
        <v>841.59999999999991</v>
      </c>
      <c r="T51" s="5">
        <f t="shared" si="5"/>
        <v>51349.7</v>
      </c>
      <c r="U51">
        <f t="shared" si="7"/>
        <v>28908.9</v>
      </c>
    </row>
    <row r="52" spans="1:21" x14ac:dyDescent="0.25">
      <c r="A52" s="17">
        <f t="shared" si="6"/>
        <v>52988</v>
      </c>
      <c r="B52" s="10" t="s">
        <v>48</v>
      </c>
      <c r="C52" s="5">
        <f t="shared" si="5"/>
        <v>378.5</v>
      </c>
      <c r="D52" s="5">
        <f t="shared" si="5"/>
        <v>3744.3999999999996</v>
      </c>
      <c r="E52" s="5">
        <f t="shared" si="5"/>
        <v>1412.6</v>
      </c>
      <c r="F52" s="5">
        <f t="shared" si="5"/>
        <v>1026.9000000000001</v>
      </c>
      <c r="G52" s="5">
        <f t="shared" si="5"/>
        <v>17502.099999999999</v>
      </c>
      <c r="H52" s="5">
        <f t="shared" si="5"/>
        <v>14784.900000000001</v>
      </c>
      <c r="I52" s="5">
        <f t="shared" si="5"/>
        <v>14517.099999999999</v>
      </c>
      <c r="J52" s="5">
        <f t="shared" si="5"/>
        <v>14983.900000000001</v>
      </c>
      <c r="K52" s="5">
        <f t="shared" si="5"/>
        <v>5128.2000000000007</v>
      </c>
      <c r="L52" s="5">
        <f t="shared" si="5"/>
        <v>2036</v>
      </c>
      <c r="M52" s="5">
        <f t="shared" si="5"/>
        <v>386.6</v>
      </c>
      <c r="N52" s="5">
        <f t="shared" si="5"/>
        <v>6541.3</v>
      </c>
      <c r="O52" s="5">
        <f t="shared" si="5"/>
        <v>404.9</v>
      </c>
      <c r="P52" s="5">
        <f t="shared" si="5"/>
        <v>590.09999999999991</v>
      </c>
      <c r="Q52" s="5">
        <f t="shared" si="5"/>
        <v>6757.3</v>
      </c>
      <c r="R52" s="5">
        <f t="shared" si="5"/>
        <v>3641.7999999999997</v>
      </c>
      <c r="S52" s="5">
        <f t="shared" si="5"/>
        <v>2267.2000000000003</v>
      </c>
      <c r="T52" s="5">
        <f t="shared" si="5"/>
        <v>96104</v>
      </c>
      <c r="U52">
        <f t="shared" si="7"/>
        <v>27753.4</v>
      </c>
    </row>
    <row r="53" spans="1:21" x14ac:dyDescent="0.25">
      <c r="A53" s="17">
        <f t="shared" si="6"/>
        <v>27512.600000000002</v>
      </c>
      <c r="B53" s="10" t="s">
        <v>49</v>
      </c>
      <c r="C53" s="5">
        <f t="shared" si="5"/>
        <v>214.9</v>
      </c>
      <c r="D53" s="5">
        <f t="shared" si="5"/>
        <v>382.8</v>
      </c>
      <c r="E53" s="5">
        <f t="shared" si="5"/>
        <v>206.1</v>
      </c>
      <c r="F53" s="5">
        <f t="shared" si="5"/>
        <v>69.5</v>
      </c>
      <c r="G53" s="5">
        <f t="shared" si="5"/>
        <v>871.4</v>
      </c>
      <c r="H53" s="5">
        <f t="shared" si="5"/>
        <v>25273.4</v>
      </c>
      <c r="I53" s="5">
        <f t="shared" si="5"/>
        <v>709.4</v>
      </c>
      <c r="J53" s="5">
        <f t="shared" si="5"/>
        <v>164.3</v>
      </c>
      <c r="K53" s="5">
        <f t="shared" si="5"/>
        <v>5258.4</v>
      </c>
      <c r="L53" s="5">
        <f t="shared" si="5"/>
        <v>1273.4000000000001</v>
      </c>
      <c r="M53" s="5">
        <f t="shared" si="5"/>
        <v>23.8</v>
      </c>
      <c r="N53" s="5">
        <f t="shared" si="5"/>
        <v>264.5</v>
      </c>
      <c r="O53" s="5">
        <f t="shared" si="5"/>
        <v>43</v>
      </c>
      <c r="P53" s="5">
        <f t="shared" si="5"/>
        <v>16.399999999999999</v>
      </c>
      <c r="Q53" s="5">
        <f t="shared" si="5"/>
        <v>606.70000000000005</v>
      </c>
      <c r="R53" s="5">
        <f t="shared" si="5"/>
        <v>3319.3</v>
      </c>
      <c r="S53" s="5">
        <f t="shared" si="5"/>
        <v>317.39999999999998</v>
      </c>
      <c r="T53" s="5">
        <f t="shared" si="5"/>
        <v>39014.5</v>
      </c>
      <c r="U53">
        <f t="shared" si="7"/>
        <v>11122.9</v>
      </c>
    </row>
    <row r="54" spans="1:21" x14ac:dyDescent="0.25">
      <c r="A54" s="17">
        <f t="shared" si="6"/>
        <v>193567</v>
      </c>
      <c r="B54" s="10" t="s">
        <v>50</v>
      </c>
      <c r="C54" s="5">
        <f t="shared" si="5"/>
        <v>12938.2</v>
      </c>
      <c r="D54" s="5">
        <f t="shared" si="5"/>
        <v>10382.800000000001</v>
      </c>
      <c r="E54" s="5">
        <f t="shared" si="5"/>
        <v>9592.7999999999993</v>
      </c>
      <c r="F54" s="5">
        <f t="shared" si="5"/>
        <v>4274.8</v>
      </c>
      <c r="G54" s="5">
        <f t="shared" si="5"/>
        <v>19848.599999999999</v>
      </c>
      <c r="H54" s="5">
        <f t="shared" si="5"/>
        <v>23970.300000000003</v>
      </c>
      <c r="I54" s="5">
        <f t="shared" si="5"/>
        <v>125497.7</v>
      </c>
      <c r="J54" s="5">
        <f t="shared" si="5"/>
        <v>57546.7</v>
      </c>
      <c r="K54" s="5">
        <f t="shared" si="5"/>
        <v>15500.400000000001</v>
      </c>
      <c r="L54" s="5">
        <f t="shared" si="5"/>
        <v>3430.9</v>
      </c>
      <c r="M54" s="5">
        <f t="shared" si="5"/>
        <v>1695.4999999999998</v>
      </c>
      <c r="N54" s="5">
        <f t="shared" si="5"/>
        <v>12283.400000000001</v>
      </c>
      <c r="O54" s="5">
        <f t="shared" si="5"/>
        <v>2145.9</v>
      </c>
      <c r="P54" s="5">
        <f t="shared" si="5"/>
        <v>2384.8000000000002</v>
      </c>
      <c r="Q54" s="5">
        <f t="shared" si="5"/>
        <v>13531.300000000001</v>
      </c>
      <c r="R54" s="5">
        <f t="shared" si="5"/>
        <v>20661.599999999999</v>
      </c>
      <c r="S54" s="5">
        <f t="shared" si="5"/>
        <v>4661.5999999999995</v>
      </c>
      <c r="T54" s="5">
        <f t="shared" si="5"/>
        <v>340347.3</v>
      </c>
      <c r="U54">
        <f t="shared" si="7"/>
        <v>76295.400000000023</v>
      </c>
    </row>
    <row r="55" spans="1:21" x14ac:dyDescent="0.25">
      <c r="A55" s="17">
        <f t="shared" si="6"/>
        <v>4190</v>
      </c>
      <c r="B55" s="10" t="s">
        <v>51</v>
      </c>
      <c r="C55" s="5">
        <f t="shared" si="5"/>
        <v>353.1</v>
      </c>
      <c r="D55" s="5">
        <f t="shared" si="5"/>
        <v>1850.1999999999998</v>
      </c>
      <c r="E55" s="5">
        <f t="shared" si="5"/>
        <v>142.9</v>
      </c>
      <c r="F55" s="5">
        <f t="shared" si="5"/>
        <v>421.8</v>
      </c>
      <c r="G55" s="5">
        <f t="shared" si="5"/>
        <v>572.29999999999995</v>
      </c>
      <c r="H55" s="5">
        <f t="shared" si="5"/>
        <v>330.1</v>
      </c>
      <c r="I55" s="5">
        <f t="shared" si="5"/>
        <v>872.69999999999993</v>
      </c>
      <c r="J55" s="5">
        <f t="shared" si="5"/>
        <v>38811.9</v>
      </c>
      <c r="K55" s="5">
        <f t="shared" si="5"/>
        <v>469.1</v>
      </c>
      <c r="L55" s="5">
        <f t="shared" si="5"/>
        <v>481</v>
      </c>
      <c r="M55" s="5">
        <f t="shared" si="5"/>
        <v>77.8</v>
      </c>
      <c r="N55" s="5">
        <f t="shared" si="5"/>
        <v>1272.6999999999998</v>
      </c>
      <c r="O55" s="5">
        <f t="shared" si="5"/>
        <v>1310.2</v>
      </c>
      <c r="P55" s="5">
        <f t="shared" si="5"/>
        <v>3966.4</v>
      </c>
      <c r="Q55" s="5">
        <f t="shared" si="5"/>
        <v>2467.5</v>
      </c>
      <c r="R55" s="5">
        <f t="shared" si="5"/>
        <v>6616.3</v>
      </c>
      <c r="S55" s="5">
        <f t="shared" si="5"/>
        <v>1230</v>
      </c>
      <c r="T55" s="5">
        <f t="shared" si="5"/>
        <v>61245.7</v>
      </c>
      <c r="U55">
        <f t="shared" si="7"/>
        <v>17891</v>
      </c>
    </row>
    <row r="56" spans="1:21" x14ac:dyDescent="0.25">
      <c r="A56" s="17">
        <f t="shared" si="6"/>
        <v>6191.5</v>
      </c>
      <c r="B56" s="10" t="s">
        <v>52</v>
      </c>
      <c r="C56" s="5">
        <f t="shared" si="5"/>
        <v>264.39999999999998</v>
      </c>
      <c r="D56" s="5">
        <f t="shared" si="5"/>
        <v>473.1</v>
      </c>
      <c r="E56" s="5">
        <f t="shared" si="5"/>
        <v>1017.5000000000001</v>
      </c>
      <c r="F56" s="5">
        <f t="shared" si="5"/>
        <v>453.2</v>
      </c>
      <c r="G56" s="5">
        <f t="shared" si="5"/>
        <v>599.5</v>
      </c>
      <c r="H56" s="5">
        <f t="shared" si="5"/>
        <v>841.4</v>
      </c>
      <c r="I56" s="5">
        <f t="shared" si="5"/>
        <v>2806.8</v>
      </c>
      <c r="J56" s="5">
        <f t="shared" si="5"/>
        <v>775.5</v>
      </c>
      <c r="K56" s="5">
        <f t="shared" si="5"/>
        <v>15655.2</v>
      </c>
      <c r="L56" s="5">
        <f t="shared" si="5"/>
        <v>2185.4</v>
      </c>
      <c r="M56" s="5">
        <f t="shared" si="5"/>
        <v>258.5</v>
      </c>
      <c r="N56" s="5">
        <f t="shared" si="5"/>
        <v>1142.8</v>
      </c>
      <c r="O56" s="5">
        <f t="shared" si="5"/>
        <v>207.2</v>
      </c>
      <c r="P56" s="5">
        <f t="shared" si="5"/>
        <v>233.3</v>
      </c>
      <c r="Q56" s="5">
        <f t="shared" si="5"/>
        <v>1885.7</v>
      </c>
      <c r="R56" s="5">
        <f t="shared" si="5"/>
        <v>747</v>
      </c>
      <c r="S56" s="5">
        <f t="shared" si="5"/>
        <v>483.5</v>
      </c>
      <c r="T56" s="5">
        <f t="shared" si="5"/>
        <v>30030.1</v>
      </c>
      <c r="U56">
        <f t="shared" si="7"/>
        <v>22798.600000000002</v>
      </c>
    </row>
    <row r="57" spans="1:21" x14ac:dyDescent="0.25">
      <c r="A57" s="17">
        <f t="shared" si="6"/>
        <v>12083.8</v>
      </c>
      <c r="B57" s="10" t="s">
        <v>53</v>
      </c>
      <c r="C57" s="5">
        <f t="shared" si="5"/>
        <v>80.900000000000006</v>
      </c>
      <c r="D57" s="5">
        <f t="shared" si="5"/>
        <v>1114.6999999999998</v>
      </c>
      <c r="E57" s="5">
        <f t="shared" si="5"/>
        <v>2403.3000000000002</v>
      </c>
      <c r="F57" s="5">
        <f t="shared" si="5"/>
        <v>1144.7</v>
      </c>
      <c r="G57" s="5">
        <f t="shared" si="5"/>
        <v>944.5</v>
      </c>
      <c r="H57" s="5">
        <f t="shared" si="5"/>
        <v>1034</v>
      </c>
      <c r="I57" s="5">
        <f t="shared" si="5"/>
        <v>5442.5999999999995</v>
      </c>
      <c r="J57" s="5">
        <f t="shared" si="5"/>
        <v>2460.1</v>
      </c>
      <c r="K57" s="5">
        <f t="shared" si="5"/>
        <v>27627.5</v>
      </c>
      <c r="L57" s="5">
        <f t="shared" si="5"/>
        <v>34711</v>
      </c>
      <c r="M57" s="5">
        <f t="shared" si="5"/>
        <v>1295.9000000000001</v>
      </c>
      <c r="N57" s="5">
        <f t="shared" si="5"/>
        <v>4198.8999999999996</v>
      </c>
      <c r="O57" s="5">
        <f t="shared" si="5"/>
        <v>2080.9</v>
      </c>
      <c r="P57" s="5">
        <f t="shared" si="5"/>
        <v>786.6</v>
      </c>
      <c r="Q57" s="5">
        <f t="shared" si="5"/>
        <v>7414.7</v>
      </c>
      <c r="R57" s="5">
        <f t="shared" si="5"/>
        <v>7693.1</v>
      </c>
      <c r="S57" s="5">
        <f t="shared" si="5"/>
        <v>1538.8</v>
      </c>
      <c r="T57" s="5">
        <f t="shared" si="5"/>
        <v>101972.7</v>
      </c>
      <c r="U57">
        <f t="shared" si="7"/>
        <v>87347.400000000009</v>
      </c>
    </row>
    <row r="58" spans="1:21" x14ac:dyDescent="0.25">
      <c r="A58" s="17">
        <f t="shared" si="6"/>
        <v>2649.2999999999997</v>
      </c>
      <c r="B58" s="10" t="s">
        <v>54</v>
      </c>
      <c r="C58" s="5">
        <f t="shared" si="5"/>
        <v>40.6</v>
      </c>
      <c r="D58" s="5">
        <f t="shared" si="5"/>
        <v>376</v>
      </c>
      <c r="E58" s="5">
        <f t="shared" si="5"/>
        <v>393.9</v>
      </c>
      <c r="F58" s="5">
        <f t="shared" si="5"/>
        <v>149.4</v>
      </c>
      <c r="G58" s="5">
        <f t="shared" si="5"/>
        <v>258.8</v>
      </c>
      <c r="H58" s="5">
        <f t="shared" si="5"/>
        <v>281.60000000000002</v>
      </c>
      <c r="I58" s="5">
        <f t="shared" si="5"/>
        <v>1189.5999999999999</v>
      </c>
      <c r="J58" s="5">
        <f t="shared" si="5"/>
        <v>369.4</v>
      </c>
      <c r="K58" s="5">
        <f t="shared" si="5"/>
        <v>6395.1</v>
      </c>
      <c r="L58" s="5">
        <f t="shared" si="5"/>
        <v>1465.5</v>
      </c>
      <c r="M58" s="5">
        <f t="shared" si="5"/>
        <v>2458.8000000000002</v>
      </c>
      <c r="N58" s="5">
        <f t="shared" si="5"/>
        <v>1742</v>
      </c>
      <c r="O58" s="5">
        <f t="shared" si="5"/>
        <v>857</v>
      </c>
      <c r="P58" s="5">
        <f t="shared" si="5"/>
        <v>508.70000000000005</v>
      </c>
      <c r="Q58" s="5">
        <f t="shared" si="5"/>
        <v>4801.3</v>
      </c>
      <c r="R58" s="5">
        <f t="shared" si="5"/>
        <v>3303.1</v>
      </c>
      <c r="S58" s="5">
        <f t="shared" si="5"/>
        <v>774</v>
      </c>
      <c r="T58" s="5">
        <f t="shared" si="5"/>
        <v>25364.7</v>
      </c>
      <c r="U58">
        <f t="shared" si="7"/>
        <v>22305.5</v>
      </c>
    </row>
    <row r="59" spans="1:21" x14ac:dyDescent="0.25">
      <c r="A59" s="17">
        <f t="shared" si="6"/>
        <v>6218.5999999999995</v>
      </c>
      <c r="B59" s="10" t="s">
        <v>55</v>
      </c>
      <c r="C59" s="5">
        <f t="shared" si="5"/>
        <v>225.6</v>
      </c>
      <c r="D59" s="5">
        <f t="shared" si="5"/>
        <v>1232.5999999999999</v>
      </c>
      <c r="E59" s="5">
        <f t="shared" si="5"/>
        <v>941</v>
      </c>
      <c r="F59" s="5">
        <f t="shared" si="5"/>
        <v>429.7</v>
      </c>
      <c r="G59" s="5">
        <f t="shared" si="5"/>
        <v>872.09999999999991</v>
      </c>
      <c r="H59" s="5">
        <f t="shared" si="5"/>
        <v>576.20000000000005</v>
      </c>
      <c r="I59" s="5">
        <f t="shared" si="5"/>
        <v>2167</v>
      </c>
      <c r="J59" s="5">
        <f t="shared" si="5"/>
        <v>1642.8</v>
      </c>
      <c r="K59" s="5">
        <f t="shared" si="5"/>
        <v>9898.6</v>
      </c>
      <c r="L59" s="5">
        <f t="shared" si="5"/>
        <v>1811.9</v>
      </c>
      <c r="M59" s="5">
        <f t="shared" si="5"/>
        <v>837</v>
      </c>
      <c r="N59" s="5">
        <f t="shared" si="5"/>
        <v>29692</v>
      </c>
      <c r="O59" s="5">
        <f t="shared" si="5"/>
        <v>14428.4</v>
      </c>
      <c r="P59" s="5">
        <f t="shared" si="5"/>
        <v>1243</v>
      </c>
      <c r="Q59" s="5">
        <f t="shared" si="5"/>
        <v>15428.099999999999</v>
      </c>
      <c r="R59" s="5">
        <f t="shared" si="5"/>
        <v>6856.8</v>
      </c>
      <c r="S59" s="5">
        <f t="shared" si="5"/>
        <v>2642.2999999999997</v>
      </c>
      <c r="T59" s="5">
        <f t="shared" si="5"/>
        <v>90924.6</v>
      </c>
      <c r="U59">
        <f t="shared" si="7"/>
        <v>82838.100000000006</v>
      </c>
    </row>
    <row r="60" spans="1:21" x14ac:dyDescent="0.25">
      <c r="A60" s="17">
        <f t="shared" si="6"/>
        <v>10802.6</v>
      </c>
      <c r="B60" s="10" t="s">
        <v>56</v>
      </c>
      <c r="C60" s="5">
        <f t="shared" si="5"/>
        <v>2233.1</v>
      </c>
      <c r="D60" s="5">
        <f t="shared" si="5"/>
        <v>1848.1</v>
      </c>
      <c r="E60" s="5">
        <f t="shared" si="5"/>
        <v>2688.3</v>
      </c>
      <c r="F60" s="5">
        <f t="shared" si="5"/>
        <v>498.8</v>
      </c>
      <c r="G60" s="5">
        <f t="shared" si="5"/>
        <v>967.8</v>
      </c>
      <c r="H60" s="5">
        <f t="shared" si="5"/>
        <v>830.1</v>
      </c>
      <c r="I60" s="5">
        <f t="shared" si="5"/>
        <v>3969.5</v>
      </c>
      <c r="J60" s="5">
        <f t="shared" si="5"/>
        <v>4564.8</v>
      </c>
      <c r="K60" s="5">
        <f t="shared" si="5"/>
        <v>13137.1</v>
      </c>
      <c r="L60" s="5">
        <f t="shared" si="5"/>
        <v>6219.1</v>
      </c>
      <c r="M60" s="5">
        <f t="shared" si="5"/>
        <v>1639.6</v>
      </c>
      <c r="N60" s="5">
        <f t="shared" si="5"/>
        <v>3751.8</v>
      </c>
      <c r="O60" s="5">
        <f t="shared" si="5"/>
        <v>63719.7</v>
      </c>
      <c r="P60" s="5">
        <f t="shared" si="5"/>
        <v>20507.400000000001</v>
      </c>
      <c r="Q60" s="5">
        <f t="shared" si="5"/>
        <v>12845.5</v>
      </c>
      <c r="R60" s="5">
        <f t="shared" si="5"/>
        <v>6846.4000000000005</v>
      </c>
      <c r="S60" s="5">
        <f t="shared" si="5"/>
        <v>1988.3000000000002</v>
      </c>
      <c r="T60" s="5">
        <f t="shared" si="5"/>
        <v>148255.70000000001</v>
      </c>
      <c r="U60">
        <f t="shared" si="7"/>
        <v>130654.89999999998</v>
      </c>
    </row>
    <row r="61" spans="1:21" x14ac:dyDescent="0.25">
      <c r="A61" s="17">
        <f t="shared" si="6"/>
        <v>4180.5999999999995</v>
      </c>
      <c r="B61" s="10" t="s">
        <v>57</v>
      </c>
      <c r="C61" s="5">
        <f t="shared" si="5"/>
        <v>21</v>
      </c>
      <c r="D61" s="5">
        <f t="shared" si="5"/>
        <v>428.20000000000005</v>
      </c>
      <c r="E61" s="5">
        <f t="shared" si="5"/>
        <v>673.3</v>
      </c>
      <c r="F61" s="5">
        <f t="shared" si="5"/>
        <v>194.8</v>
      </c>
      <c r="G61" s="5">
        <f t="shared" si="5"/>
        <v>341</v>
      </c>
      <c r="H61" s="5">
        <f t="shared" si="5"/>
        <v>377.5</v>
      </c>
      <c r="I61" s="5">
        <f t="shared" si="5"/>
        <v>2165.7999999999997</v>
      </c>
      <c r="J61" s="5">
        <f t="shared" si="5"/>
        <v>815.8</v>
      </c>
      <c r="K61" s="5">
        <f t="shared" si="5"/>
        <v>16911.5</v>
      </c>
      <c r="L61" s="5">
        <f t="shared" si="5"/>
        <v>2495.8000000000002</v>
      </c>
      <c r="M61" s="5">
        <f t="shared" si="5"/>
        <v>1892.5</v>
      </c>
      <c r="N61" s="5">
        <f t="shared" si="5"/>
        <v>3853.8999999999996</v>
      </c>
      <c r="O61" s="5">
        <f t="shared" si="5"/>
        <v>6416.9</v>
      </c>
      <c r="P61" s="5">
        <f t="shared" si="5"/>
        <v>9866.2999999999993</v>
      </c>
      <c r="Q61" s="5">
        <f t="shared" si="5"/>
        <v>13727.1</v>
      </c>
      <c r="R61" s="5">
        <f t="shared" si="5"/>
        <v>4607.5999999999995</v>
      </c>
      <c r="S61" s="5">
        <f t="shared" si="5"/>
        <v>1297.0999999999999</v>
      </c>
      <c r="T61" s="5">
        <f t="shared" si="5"/>
        <v>66086</v>
      </c>
      <c r="U61">
        <f t="shared" si="7"/>
        <v>61068.69999999999</v>
      </c>
    </row>
    <row r="62" spans="1:21" x14ac:dyDescent="0.25">
      <c r="A62" s="17">
        <f t="shared" si="6"/>
        <v>62982.7</v>
      </c>
      <c r="B62" s="10" t="s">
        <v>58</v>
      </c>
      <c r="C62" s="5">
        <f t="shared" si="5"/>
        <v>2452.5</v>
      </c>
      <c r="D62" s="5">
        <f t="shared" si="5"/>
        <v>9343.2000000000007</v>
      </c>
      <c r="E62" s="5">
        <f t="shared" si="5"/>
        <v>12882</v>
      </c>
      <c r="F62" s="5">
        <f t="shared" ref="F62:T62" si="8">F41*1000</f>
        <v>2513.6000000000004</v>
      </c>
      <c r="G62" s="5">
        <f t="shared" si="8"/>
        <v>5623.1</v>
      </c>
      <c r="H62" s="5">
        <f t="shared" si="8"/>
        <v>6232.6</v>
      </c>
      <c r="I62" s="5">
        <f t="shared" si="8"/>
        <v>26388.199999999997</v>
      </c>
      <c r="J62" s="5">
        <f t="shared" si="8"/>
        <v>25919.300000000003</v>
      </c>
      <c r="K62" s="5">
        <f t="shared" si="8"/>
        <v>44785.9</v>
      </c>
      <c r="L62" s="5">
        <f t="shared" si="8"/>
        <v>15680.4</v>
      </c>
      <c r="M62" s="5">
        <f t="shared" si="8"/>
        <v>5431.9</v>
      </c>
      <c r="N62" s="5">
        <f t="shared" si="8"/>
        <v>17855.400000000001</v>
      </c>
      <c r="O62" s="5">
        <f t="shared" si="8"/>
        <v>24270</v>
      </c>
      <c r="P62" s="5">
        <f t="shared" si="8"/>
        <v>9934.2000000000007</v>
      </c>
      <c r="Q62" s="5">
        <f t="shared" si="8"/>
        <v>106276.00000000001</v>
      </c>
      <c r="R62" s="5">
        <f t="shared" si="8"/>
        <v>30857.5</v>
      </c>
      <c r="S62" s="5">
        <f t="shared" si="8"/>
        <v>8336.5999999999985</v>
      </c>
      <c r="T62" s="5">
        <f t="shared" si="8"/>
        <v>354782.5</v>
      </c>
      <c r="U62">
        <f t="shared" si="7"/>
        <v>263427.90000000002</v>
      </c>
    </row>
    <row r="63" spans="1:21" x14ac:dyDescent="0.25">
      <c r="A63" s="17">
        <f t="shared" si="6"/>
        <v>4188</v>
      </c>
      <c r="B63" s="10" t="s">
        <v>59</v>
      </c>
      <c r="C63" s="5">
        <f t="shared" ref="C63:T65" si="9">C42*1000</f>
        <v>151.80000000000001</v>
      </c>
      <c r="D63" s="5">
        <f t="shared" si="9"/>
        <v>683.7</v>
      </c>
      <c r="E63" s="5">
        <f t="shared" si="9"/>
        <v>479.3</v>
      </c>
      <c r="F63" s="5">
        <f t="shared" si="9"/>
        <v>211.79999999999998</v>
      </c>
      <c r="G63" s="5">
        <f t="shared" si="9"/>
        <v>495.70000000000005</v>
      </c>
      <c r="H63" s="5">
        <f t="shared" si="9"/>
        <v>670.6</v>
      </c>
      <c r="I63" s="5">
        <f t="shared" si="9"/>
        <v>1646.9000000000003</v>
      </c>
      <c r="J63" s="5">
        <f t="shared" si="9"/>
        <v>749.9</v>
      </c>
      <c r="K63" s="5">
        <f t="shared" si="9"/>
        <v>2046.7</v>
      </c>
      <c r="L63" s="5">
        <f t="shared" si="9"/>
        <v>2097.9</v>
      </c>
      <c r="M63" s="5">
        <f t="shared" si="9"/>
        <v>276.60000000000002</v>
      </c>
      <c r="N63" s="5">
        <f t="shared" si="9"/>
        <v>1455.4</v>
      </c>
      <c r="O63" s="5">
        <f t="shared" si="9"/>
        <v>1118.7</v>
      </c>
      <c r="P63" s="5">
        <f t="shared" si="9"/>
        <v>113.3</v>
      </c>
      <c r="Q63" s="5">
        <f t="shared" si="9"/>
        <v>2340.5</v>
      </c>
      <c r="R63" s="5">
        <f t="shared" si="9"/>
        <v>5944.8</v>
      </c>
      <c r="S63" s="5">
        <f t="shared" si="9"/>
        <v>299.20000000000005</v>
      </c>
      <c r="T63" s="5">
        <f t="shared" si="9"/>
        <v>20782.899999999998</v>
      </c>
      <c r="U63">
        <f t="shared" si="7"/>
        <v>15693.100000000002</v>
      </c>
    </row>
    <row r="64" spans="1:21" x14ac:dyDescent="0.25">
      <c r="A64" s="17">
        <f t="shared" si="6"/>
        <v>3241.1</v>
      </c>
      <c r="B64" s="10" t="s">
        <v>60</v>
      </c>
      <c r="C64" s="5">
        <f t="shared" si="9"/>
        <v>69.7</v>
      </c>
      <c r="D64" s="5">
        <f t="shared" si="9"/>
        <v>376.6</v>
      </c>
      <c r="E64" s="5">
        <f t="shared" si="9"/>
        <v>601</v>
      </c>
      <c r="F64" s="5">
        <f t="shared" si="9"/>
        <v>235.1</v>
      </c>
      <c r="G64" s="5">
        <f t="shared" si="9"/>
        <v>314.90000000000003</v>
      </c>
      <c r="H64" s="5">
        <f t="shared" si="9"/>
        <v>615.40000000000009</v>
      </c>
      <c r="I64" s="5">
        <f t="shared" si="9"/>
        <v>1098.0999999999999</v>
      </c>
      <c r="J64" s="5">
        <f t="shared" si="9"/>
        <v>566</v>
      </c>
      <c r="K64" s="5">
        <f t="shared" si="9"/>
        <v>2043.0000000000002</v>
      </c>
      <c r="L64" s="5">
        <f t="shared" si="9"/>
        <v>742.80000000000007</v>
      </c>
      <c r="M64" s="5">
        <f t="shared" si="9"/>
        <v>500.29999999999995</v>
      </c>
      <c r="N64" s="5">
        <f t="shared" si="9"/>
        <v>963.3</v>
      </c>
      <c r="O64" s="5">
        <f t="shared" si="9"/>
        <v>640.1</v>
      </c>
      <c r="P64" s="5">
        <f t="shared" si="9"/>
        <v>171.60000000000002</v>
      </c>
      <c r="Q64" s="5">
        <f t="shared" si="9"/>
        <v>2266</v>
      </c>
      <c r="R64" s="5">
        <f t="shared" si="9"/>
        <v>946.60000000000014</v>
      </c>
      <c r="S64" s="5">
        <f t="shared" si="9"/>
        <v>5055.7999999999993</v>
      </c>
      <c r="T64" s="5">
        <f t="shared" si="9"/>
        <v>17205.900000000001</v>
      </c>
      <c r="U64">
        <f t="shared" si="7"/>
        <v>13329.5</v>
      </c>
    </row>
    <row r="65" spans="1:21" x14ac:dyDescent="0.25">
      <c r="A65" s="17">
        <f t="shared" si="6"/>
        <v>605886.40000000014</v>
      </c>
      <c r="B65" s="11" t="s">
        <v>61</v>
      </c>
      <c r="C65" s="5">
        <f t="shared" si="9"/>
        <v>46774.5</v>
      </c>
      <c r="D65" s="5">
        <f t="shared" si="9"/>
        <v>101908.1</v>
      </c>
      <c r="E65" s="5">
        <f t="shared" si="9"/>
        <v>104185.3</v>
      </c>
      <c r="F65" s="5">
        <f t="shared" si="9"/>
        <v>44876.800000000003</v>
      </c>
      <c r="G65" s="5">
        <f t="shared" si="9"/>
        <v>50785.4</v>
      </c>
      <c r="H65" s="5">
        <f t="shared" si="9"/>
        <v>77390.7</v>
      </c>
      <c r="I65" s="5">
        <f t="shared" si="9"/>
        <v>226740.10000000003</v>
      </c>
      <c r="J65" s="5">
        <f t="shared" si="9"/>
        <v>156837.79999999999</v>
      </c>
      <c r="K65" s="5">
        <f t="shared" si="9"/>
        <v>177589.1</v>
      </c>
      <c r="L65" s="5">
        <f t="shared" si="9"/>
        <v>92441.9</v>
      </c>
      <c r="M65" s="5">
        <f t="shared" si="9"/>
        <v>43747.7</v>
      </c>
      <c r="N65" s="5">
        <f t="shared" si="9"/>
        <v>91518.9</v>
      </c>
      <c r="O65" s="5">
        <f t="shared" si="9"/>
        <v>118957.9</v>
      </c>
      <c r="P65" s="5">
        <f t="shared" si="9"/>
        <v>52037.8</v>
      </c>
      <c r="Q65" s="5">
        <f t="shared" si="9"/>
        <v>200852.40000000002</v>
      </c>
      <c r="R65" s="5">
        <f t="shared" si="9"/>
        <v>121641.5</v>
      </c>
      <c r="S65" s="5">
        <f t="shared" si="9"/>
        <v>35381.699999999997</v>
      </c>
      <c r="T65" s="5">
        <f t="shared" si="9"/>
        <v>1743667.6</v>
      </c>
      <c r="U65">
        <f>SUM(K65:S65)</f>
        <v>934168.9</v>
      </c>
    </row>
    <row r="67" spans="1:21" x14ac:dyDescent="0.25">
      <c r="B67" t="s">
        <v>62</v>
      </c>
    </row>
    <row r="68" spans="1:21" x14ac:dyDescent="0.25">
      <c r="B68" s="1" t="s">
        <v>43</v>
      </c>
      <c r="C68" s="2" t="s">
        <v>44</v>
      </c>
      <c r="D68" s="3" t="s">
        <v>45</v>
      </c>
      <c r="E68" s="3" t="s">
        <v>46</v>
      </c>
      <c r="F68" s="3" t="s">
        <v>47</v>
      </c>
      <c r="G68" s="3" t="s">
        <v>48</v>
      </c>
      <c r="H68" s="3" t="s">
        <v>49</v>
      </c>
      <c r="I68" s="3" t="s">
        <v>50</v>
      </c>
      <c r="J68" s="3" t="s">
        <v>51</v>
      </c>
      <c r="K68" s="3" t="s">
        <v>52</v>
      </c>
      <c r="L68" s="3" t="s">
        <v>53</v>
      </c>
      <c r="M68" s="3" t="s">
        <v>54</v>
      </c>
      <c r="N68" s="3" t="s">
        <v>55</v>
      </c>
      <c r="O68" s="3" t="s">
        <v>56</v>
      </c>
      <c r="P68" s="3" t="s">
        <v>57</v>
      </c>
      <c r="Q68" s="3" t="s">
        <v>58</v>
      </c>
      <c r="R68" s="3" t="s">
        <v>59</v>
      </c>
      <c r="S68" s="3" t="s">
        <v>60</v>
      </c>
      <c r="T68" s="4" t="s">
        <v>61</v>
      </c>
      <c r="U68" s="22" t="s">
        <v>84</v>
      </c>
    </row>
    <row r="69" spans="1:21" x14ac:dyDescent="0.25">
      <c r="B69" s="10" t="s">
        <v>44</v>
      </c>
      <c r="C69" s="5">
        <f t="shared" ref="C69:U82" si="10">C48/C6*100</f>
        <v>100.62218143407557</v>
      </c>
      <c r="D69" s="5">
        <f t="shared" si="10"/>
        <v>94.831924362334348</v>
      </c>
      <c r="E69" s="5">
        <f t="shared" si="10"/>
        <v>85.636226662265685</v>
      </c>
      <c r="F69" s="5" t="e">
        <f t="shared" si="10"/>
        <v>#DIV/0!</v>
      </c>
      <c r="G69" s="5">
        <f t="shared" si="10"/>
        <v>107.24927593406302</v>
      </c>
      <c r="H69" s="5" t="e">
        <f t="shared" si="10"/>
        <v>#DIV/0!</v>
      </c>
      <c r="I69" s="5">
        <f t="shared" si="10"/>
        <v>79.580733879512934</v>
      </c>
      <c r="J69" s="5">
        <f t="shared" si="10"/>
        <v>108.16405159210436</v>
      </c>
      <c r="K69" s="5">
        <f t="shared" si="10"/>
        <v>95.408607821157204</v>
      </c>
      <c r="L69" s="5" t="e">
        <f t="shared" si="10"/>
        <v>#DIV/0!</v>
      </c>
      <c r="M69" s="5">
        <f t="shared" si="10"/>
        <v>94.967407072921631</v>
      </c>
      <c r="N69" s="5">
        <f t="shared" si="10"/>
        <v>118.28619157893847</v>
      </c>
      <c r="O69" s="5">
        <f t="shared" si="10"/>
        <v>81.469825147747997</v>
      </c>
      <c r="P69" s="5" t="e">
        <f t="shared" si="10"/>
        <v>#DIV/0!</v>
      </c>
      <c r="Q69" s="5">
        <f t="shared" si="10"/>
        <v>69.893389754330087</v>
      </c>
      <c r="R69" s="5">
        <f t="shared" si="10"/>
        <v>82.303750487805829</v>
      </c>
      <c r="S69" s="5">
        <f t="shared" si="10"/>
        <v>92.337605208485542</v>
      </c>
      <c r="T69" s="5">
        <f t="shared" si="10"/>
        <v>89.41385893600382</v>
      </c>
      <c r="U69" s="5">
        <f t="shared" si="10"/>
        <v>93.361598465543466</v>
      </c>
    </row>
    <row r="70" spans="1:21" x14ac:dyDescent="0.25">
      <c r="B70" s="10" t="s">
        <v>45</v>
      </c>
      <c r="C70" s="5">
        <f t="shared" si="10"/>
        <v>85.860110959172204</v>
      </c>
      <c r="D70" s="5">
        <f t="shared" si="10"/>
        <v>93.406330126247951</v>
      </c>
      <c r="E70" s="5">
        <f t="shared" si="10"/>
        <v>81.14667287196589</v>
      </c>
      <c r="F70" s="5">
        <f t="shared" si="10"/>
        <v>78.18522266433213</v>
      </c>
      <c r="G70" s="5">
        <f t="shared" si="10"/>
        <v>82.469008257358837</v>
      </c>
      <c r="H70" s="5">
        <f t="shared" si="10"/>
        <v>80.447485357184561</v>
      </c>
      <c r="I70" s="5">
        <f t="shared" si="10"/>
        <v>91.935992888399213</v>
      </c>
      <c r="J70" s="5">
        <f t="shared" si="10"/>
        <v>93.590449500659389</v>
      </c>
      <c r="K70" s="5">
        <f t="shared" si="10"/>
        <v>90.836403720405485</v>
      </c>
      <c r="L70" s="5">
        <f t="shared" si="10"/>
        <v>90.758649238766509</v>
      </c>
      <c r="M70" s="5">
        <f t="shared" si="10"/>
        <v>79.09764544343254</v>
      </c>
      <c r="N70" s="5">
        <f t="shared" si="10"/>
        <v>94.523446887860075</v>
      </c>
      <c r="O70" s="5">
        <f t="shared" si="10"/>
        <v>94.983362730756411</v>
      </c>
      <c r="P70" s="5">
        <f t="shared" si="10"/>
        <v>85.730585914879171</v>
      </c>
      <c r="Q70" s="5">
        <f t="shared" si="10"/>
        <v>88.330385617677649</v>
      </c>
      <c r="R70" s="5">
        <f t="shared" si="10"/>
        <v>94.020621526109466</v>
      </c>
      <c r="S70" s="5">
        <f t="shared" si="10"/>
        <v>92.653241350673781</v>
      </c>
      <c r="T70" s="5">
        <f t="shared" si="10"/>
        <v>89.005445712413461</v>
      </c>
      <c r="U70" s="5">
        <f t="shared" si="10"/>
        <v>91.177068290194569</v>
      </c>
    </row>
    <row r="71" spans="1:21" x14ac:dyDescent="0.25">
      <c r="B71" s="10" t="s">
        <v>46</v>
      </c>
      <c r="C71" s="5">
        <f t="shared" si="10"/>
        <v>82.455114692604084</v>
      </c>
      <c r="D71" s="5">
        <f t="shared" si="10"/>
        <v>78.405626596189563</v>
      </c>
      <c r="E71" s="5">
        <f t="shared" si="10"/>
        <v>89.149937279211628</v>
      </c>
      <c r="F71" s="5">
        <f t="shared" si="10"/>
        <v>85.157528681323214</v>
      </c>
      <c r="G71" s="5">
        <f t="shared" si="10"/>
        <v>84.037957680592669</v>
      </c>
      <c r="H71" s="5">
        <f t="shared" si="10"/>
        <v>91.149207150749518</v>
      </c>
      <c r="I71" s="5">
        <f t="shared" si="10"/>
        <v>89.066561147518854</v>
      </c>
      <c r="J71" s="5">
        <f t="shared" si="10"/>
        <v>86.434616737040812</v>
      </c>
      <c r="K71" s="5">
        <f t="shared" si="10"/>
        <v>88.700586369266759</v>
      </c>
      <c r="L71" s="5">
        <f t="shared" si="10"/>
        <v>88.151350959013158</v>
      </c>
      <c r="M71" s="5">
        <f t="shared" si="10"/>
        <v>83.888599534203877</v>
      </c>
      <c r="N71" s="5">
        <f t="shared" si="10"/>
        <v>108.53508886787621</v>
      </c>
      <c r="O71" s="5">
        <f t="shared" si="10"/>
        <v>87.994589117730627</v>
      </c>
      <c r="P71" s="5">
        <f t="shared" si="10"/>
        <v>88.934306422206561</v>
      </c>
      <c r="Q71" s="5">
        <f t="shared" si="10"/>
        <v>88.783863070880898</v>
      </c>
      <c r="R71" s="5">
        <f t="shared" si="10"/>
        <v>85.540864614729301</v>
      </c>
      <c r="S71" s="5">
        <f t="shared" si="10"/>
        <v>87.647385153636264</v>
      </c>
      <c r="T71" s="5">
        <f t="shared" si="10"/>
        <v>86.773614373796306</v>
      </c>
      <c r="U71" s="5">
        <f t="shared" si="10"/>
        <v>85.725523841868821</v>
      </c>
    </row>
    <row r="72" spans="1:21" x14ac:dyDescent="0.25">
      <c r="B72" s="10" t="s">
        <v>47</v>
      </c>
      <c r="C72" s="5">
        <f t="shared" si="10"/>
        <v>80.429843137673956</v>
      </c>
      <c r="D72" s="5">
        <f t="shared" si="10"/>
        <v>73.830896289924496</v>
      </c>
      <c r="E72" s="5">
        <f t="shared" si="10"/>
        <v>80.721764092113801</v>
      </c>
      <c r="F72" s="5">
        <f t="shared" si="10"/>
        <v>82.868809446593488</v>
      </c>
      <c r="G72" s="5">
        <f t="shared" si="10"/>
        <v>79.995847884672912</v>
      </c>
      <c r="H72" s="5">
        <f t="shared" si="10"/>
        <v>80.072887508822433</v>
      </c>
      <c r="I72" s="5">
        <f t="shared" si="10"/>
        <v>91.027472138903605</v>
      </c>
      <c r="J72" s="5">
        <f t="shared" si="10"/>
        <v>79.928571006441175</v>
      </c>
      <c r="K72" s="5">
        <f t="shared" si="10"/>
        <v>83.727884548553121</v>
      </c>
      <c r="L72" s="5">
        <f t="shared" si="10"/>
        <v>88.40996629254731</v>
      </c>
      <c r="M72" s="5">
        <f t="shared" si="10"/>
        <v>80.290922325141906</v>
      </c>
      <c r="N72" s="5">
        <f t="shared" si="10"/>
        <v>86.412391146300166</v>
      </c>
      <c r="O72" s="5">
        <f t="shared" si="10"/>
        <v>85.300561261044479</v>
      </c>
      <c r="P72" s="5">
        <f t="shared" si="10"/>
        <v>78.588915855594166</v>
      </c>
      <c r="Q72" s="5">
        <f t="shared" si="10"/>
        <v>80.06970507354859</v>
      </c>
      <c r="R72" s="5">
        <f t="shared" si="10"/>
        <v>84.258368444685544</v>
      </c>
      <c r="S72" s="5">
        <f t="shared" si="10"/>
        <v>83.333327799112041</v>
      </c>
      <c r="T72" s="5">
        <f t="shared" si="10"/>
        <v>85.204815699588664</v>
      </c>
      <c r="U72" s="5">
        <f t="shared" si="10"/>
        <v>85.84203062395612</v>
      </c>
    </row>
    <row r="73" spans="1:21" x14ac:dyDescent="0.25">
      <c r="B73" s="10" t="s">
        <v>48</v>
      </c>
      <c r="C73" s="5">
        <f t="shared" si="10"/>
        <v>92.90953520375848</v>
      </c>
      <c r="D73" s="5">
        <f t="shared" si="10"/>
        <v>92.950739536411604</v>
      </c>
      <c r="E73" s="5">
        <f t="shared" si="10"/>
        <v>97.176458095543367</v>
      </c>
      <c r="F73" s="5">
        <f t="shared" si="10"/>
        <v>100.00239224198266</v>
      </c>
      <c r="G73" s="5">
        <f t="shared" si="10"/>
        <v>104.85183748506934</v>
      </c>
      <c r="H73" s="5">
        <f t="shared" si="10"/>
        <v>102.66087680486071</v>
      </c>
      <c r="I73" s="5">
        <f t="shared" si="10"/>
        <v>98.937630442187185</v>
      </c>
      <c r="J73" s="5">
        <f t="shared" si="10"/>
        <v>99.399935943712407</v>
      </c>
      <c r="K73" s="5">
        <f t="shared" si="10"/>
        <v>102.15298775174568</v>
      </c>
      <c r="L73" s="5">
        <f t="shared" si="10"/>
        <v>101.92299591571519</v>
      </c>
      <c r="M73" s="5">
        <f t="shared" si="10"/>
        <v>100.92471382586498</v>
      </c>
      <c r="N73" s="5">
        <f t="shared" si="10"/>
        <v>117.24548334863086</v>
      </c>
      <c r="O73" s="5">
        <f t="shared" si="10"/>
        <v>116.09869694648474</v>
      </c>
      <c r="P73" s="5">
        <f t="shared" si="10"/>
        <v>97.79183993963872</v>
      </c>
      <c r="Q73" s="5">
        <f t="shared" si="10"/>
        <v>105.23505239285515</v>
      </c>
      <c r="R73" s="5">
        <f t="shared" si="10"/>
        <v>112.43292795591466</v>
      </c>
      <c r="S73" s="5">
        <f t="shared" si="10"/>
        <v>109.26774143013915</v>
      </c>
      <c r="T73" s="5">
        <f t="shared" si="10"/>
        <v>102.86781425863856</v>
      </c>
      <c r="U73" s="5">
        <f t="shared" si="10"/>
        <v>108.12775813677904</v>
      </c>
    </row>
    <row r="74" spans="1:21" x14ac:dyDescent="0.25">
      <c r="B74" s="10" t="s">
        <v>49</v>
      </c>
      <c r="C74" s="5">
        <f t="shared" si="10"/>
        <v>92.011931098693069</v>
      </c>
      <c r="D74" s="5">
        <f t="shared" si="10"/>
        <v>105.61082904850407</v>
      </c>
      <c r="E74" s="5">
        <f t="shared" si="10"/>
        <v>105.02759793673941</v>
      </c>
      <c r="F74" s="5">
        <f t="shared" si="10"/>
        <v>140.84788391577362</v>
      </c>
      <c r="G74" s="5">
        <f t="shared" si="10"/>
        <v>113.54814708906173</v>
      </c>
      <c r="H74" s="5">
        <f t="shared" si="10"/>
        <v>97.143314641929564</v>
      </c>
      <c r="I74" s="5">
        <f t="shared" si="10"/>
        <v>122.07664280304664</v>
      </c>
      <c r="J74" s="5">
        <f t="shared" si="10"/>
        <v>107.28767445786187</v>
      </c>
      <c r="K74" s="5">
        <f t="shared" si="10"/>
        <v>118.9992391200016</v>
      </c>
      <c r="L74" s="5">
        <f t="shared" si="10"/>
        <v>79.707232976865271</v>
      </c>
      <c r="M74" s="5">
        <f t="shared" si="10"/>
        <v>172.61431037042834</v>
      </c>
      <c r="N74" s="5">
        <f t="shared" si="10"/>
        <v>119.55245417600619</v>
      </c>
      <c r="O74" s="5">
        <f t="shared" si="10"/>
        <v>110.4572943364366</v>
      </c>
      <c r="P74" s="5">
        <f t="shared" si="10"/>
        <v>120.33117450058151</v>
      </c>
      <c r="Q74" s="5">
        <f t="shared" si="10"/>
        <v>112.4754702346634</v>
      </c>
      <c r="R74" s="5">
        <f t="shared" si="10"/>
        <v>101.11517279867459</v>
      </c>
      <c r="S74" s="5">
        <f t="shared" si="10"/>
        <v>115.2398731859636</v>
      </c>
      <c r="T74" s="5">
        <f t="shared" si="10"/>
        <v>100.65284265545786</v>
      </c>
      <c r="U74" s="5">
        <f t="shared" si="10"/>
        <v>106.93491584676865</v>
      </c>
    </row>
    <row r="75" spans="1:21" x14ac:dyDescent="0.25">
      <c r="B75" s="10" t="s">
        <v>50</v>
      </c>
      <c r="C75" s="5">
        <f t="shared" si="10"/>
        <v>90.691846919399438</v>
      </c>
      <c r="D75" s="5">
        <f t="shared" si="10"/>
        <v>96.066710760577251</v>
      </c>
      <c r="E75" s="5">
        <f t="shared" si="10"/>
        <v>96.437714539673607</v>
      </c>
      <c r="F75" s="5">
        <f t="shared" si="10"/>
        <v>96.47957167463818</v>
      </c>
      <c r="G75" s="5">
        <f t="shared" si="10"/>
        <v>98.739998877730116</v>
      </c>
      <c r="H75" s="5">
        <f t="shared" si="10"/>
        <v>96.454829034721882</v>
      </c>
      <c r="I75" s="5">
        <f t="shared" si="10"/>
        <v>98.019404944902774</v>
      </c>
      <c r="J75" s="5">
        <f t="shared" si="10"/>
        <v>97.59991007737429</v>
      </c>
      <c r="K75" s="5">
        <f t="shared" si="10"/>
        <v>96.803593752311755</v>
      </c>
      <c r="L75" s="5">
        <f t="shared" si="10"/>
        <v>94.197067443241849</v>
      </c>
      <c r="M75" s="5">
        <f t="shared" si="10"/>
        <v>94.267473640454341</v>
      </c>
      <c r="N75" s="5">
        <f t="shared" si="10"/>
        <v>98.763422439007329</v>
      </c>
      <c r="O75" s="5">
        <f t="shared" si="10"/>
        <v>99.043401489086094</v>
      </c>
      <c r="P75" s="5">
        <f t="shared" si="10"/>
        <v>93.368994192745149</v>
      </c>
      <c r="Q75" s="5">
        <f t="shared" si="10"/>
        <v>98.425247393291045</v>
      </c>
      <c r="R75" s="5">
        <f t="shared" si="10"/>
        <v>99.621817711601253</v>
      </c>
      <c r="S75" s="5">
        <f t="shared" si="10"/>
        <v>105.61446633309473</v>
      </c>
      <c r="T75" s="5">
        <f t="shared" si="10"/>
        <v>97.544976825560866</v>
      </c>
      <c r="U75" s="5">
        <f t="shared" si="10"/>
        <v>98.429566265174472</v>
      </c>
    </row>
    <row r="76" spans="1:21" x14ac:dyDescent="0.25">
      <c r="B76" s="10" t="s">
        <v>51</v>
      </c>
      <c r="C76" s="5">
        <f t="shared" si="10"/>
        <v>93.590393019542844</v>
      </c>
      <c r="D76" s="5">
        <f t="shared" si="10"/>
        <v>90.072662219684844</v>
      </c>
      <c r="E76" s="5">
        <f t="shared" si="10"/>
        <v>92.42072408465971</v>
      </c>
      <c r="F76" s="5">
        <f t="shared" si="10"/>
        <v>92.294652140730562</v>
      </c>
      <c r="G76" s="5">
        <f t="shared" si="10"/>
        <v>91.664815736356402</v>
      </c>
      <c r="H76" s="5">
        <f t="shared" si="10"/>
        <v>91.514006209900842</v>
      </c>
      <c r="I76" s="5">
        <f t="shared" si="10"/>
        <v>91.703755430795553</v>
      </c>
      <c r="J76" s="5">
        <f t="shared" si="10"/>
        <v>93.505583733270939</v>
      </c>
      <c r="K76" s="5">
        <f t="shared" si="10"/>
        <v>91.354576164411768</v>
      </c>
      <c r="L76" s="5">
        <f t="shared" si="10"/>
        <v>92.449269645008911</v>
      </c>
      <c r="M76" s="5">
        <f t="shared" si="10"/>
        <v>92.109145419658915</v>
      </c>
      <c r="N76" s="5">
        <f t="shared" si="10"/>
        <v>100.22460161722957</v>
      </c>
      <c r="O76" s="5">
        <f t="shared" si="10"/>
        <v>93.567065641540111</v>
      </c>
      <c r="P76" s="5">
        <f t="shared" si="10"/>
        <v>93.547801091131717</v>
      </c>
      <c r="Q76" s="5">
        <f t="shared" si="10"/>
        <v>92.657034466672499</v>
      </c>
      <c r="R76" s="5">
        <f t="shared" si="10"/>
        <v>93.554800906010342</v>
      </c>
      <c r="S76" s="5">
        <f t="shared" si="10"/>
        <v>94.678108525352911</v>
      </c>
      <c r="T76" s="5">
        <f t="shared" si="10"/>
        <v>93.433632941814039</v>
      </c>
      <c r="U76" s="5">
        <f t="shared" si="10"/>
        <v>93.853739860609991</v>
      </c>
    </row>
    <row r="77" spans="1:21" x14ac:dyDescent="0.25">
      <c r="B77" s="10" t="s">
        <v>52</v>
      </c>
      <c r="C77" s="5">
        <f t="shared" si="10"/>
        <v>89.940388134039068</v>
      </c>
      <c r="D77" s="5">
        <f t="shared" si="10"/>
        <v>119.66243221523098</v>
      </c>
      <c r="E77" s="5">
        <f t="shared" si="10"/>
        <v>122.10032496690046</v>
      </c>
      <c r="F77" s="5">
        <f t="shared" si="10"/>
        <v>77.703961105310114</v>
      </c>
      <c r="G77" s="5">
        <f t="shared" si="10"/>
        <v>128.25018670464991</v>
      </c>
      <c r="H77" s="5">
        <f t="shared" si="10"/>
        <v>126.94791108422731</v>
      </c>
      <c r="I77" s="5">
        <f t="shared" si="10"/>
        <v>129.95128398202718</v>
      </c>
      <c r="J77" s="5">
        <f t="shared" si="10"/>
        <v>126.43288052248489</v>
      </c>
      <c r="K77" s="5">
        <f t="shared" si="10"/>
        <v>106.23387484349274</v>
      </c>
      <c r="L77" s="5">
        <f t="shared" si="10"/>
        <v>102.19502888259906</v>
      </c>
      <c r="M77" s="5">
        <f t="shared" si="10"/>
        <v>122.87652458270068</v>
      </c>
      <c r="N77" s="5">
        <f t="shared" si="10"/>
        <v>121.20832978100593</v>
      </c>
      <c r="O77" s="5">
        <f t="shared" si="10"/>
        <v>104.49458358255896</v>
      </c>
      <c r="P77" s="5">
        <f t="shared" si="10"/>
        <v>125.60242974619176</v>
      </c>
      <c r="Q77" s="5">
        <f t="shared" si="10"/>
        <v>126.44146173410242</v>
      </c>
      <c r="R77" s="5">
        <f t="shared" si="10"/>
        <v>108.80542781383222</v>
      </c>
      <c r="S77" s="5">
        <f t="shared" si="10"/>
        <v>112.01411357424553</v>
      </c>
      <c r="T77" s="5">
        <f t="shared" si="10"/>
        <v>111.09423056643844</v>
      </c>
      <c r="U77" s="5">
        <f t="shared" si="10"/>
        <v>108.45218237826172</v>
      </c>
    </row>
    <row r="78" spans="1:21" x14ac:dyDescent="0.25">
      <c r="B78" s="10" t="s">
        <v>53</v>
      </c>
      <c r="C78" s="5">
        <f t="shared" si="10"/>
        <v>105.10847357420027</v>
      </c>
      <c r="D78" s="5">
        <f t="shared" si="10"/>
        <v>85.610215080887997</v>
      </c>
      <c r="E78" s="5">
        <f t="shared" si="10"/>
        <v>92.014218203382143</v>
      </c>
      <c r="F78" s="5">
        <f t="shared" si="10"/>
        <v>86.027657319727922</v>
      </c>
      <c r="G78" s="5">
        <f t="shared" si="10"/>
        <v>90.903140917976074</v>
      </c>
      <c r="H78" s="5">
        <f t="shared" si="10"/>
        <v>90.984529581323372</v>
      </c>
      <c r="I78" s="5">
        <f t="shared" si="10"/>
        <v>90.595804559860525</v>
      </c>
      <c r="J78" s="5">
        <f t="shared" si="10"/>
        <v>90.771824468431916</v>
      </c>
      <c r="K78" s="5">
        <f t="shared" si="10"/>
        <v>92.613133047664746</v>
      </c>
      <c r="L78" s="5">
        <f t="shared" si="10"/>
        <v>90.641402899174722</v>
      </c>
      <c r="M78" s="5">
        <f t="shared" si="10"/>
        <v>91.236147927654727</v>
      </c>
      <c r="N78" s="5">
        <f t="shared" si="10"/>
        <v>96.273120002235771</v>
      </c>
      <c r="O78" s="5">
        <f t="shared" si="10"/>
        <v>94.031172468507265</v>
      </c>
      <c r="P78" s="5">
        <f t="shared" si="10"/>
        <v>89.191633978953746</v>
      </c>
      <c r="Q78" s="5">
        <f t="shared" si="10"/>
        <v>90.741936664373554</v>
      </c>
      <c r="R78" s="5">
        <f t="shared" si="10"/>
        <v>92.616567844809509</v>
      </c>
      <c r="S78" s="5">
        <f t="shared" si="10"/>
        <v>92.784945995644904</v>
      </c>
      <c r="T78" s="5">
        <f t="shared" si="10"/>
        <v>91.575656788061977</v>
      </c>
      <c r="U78" s="5">
        <f t="shared" si="10"/>
        <v>91.810558110872179</v>
      </c>
    </row>
    <row r="79" spans="1:21" x14ac:dyDescent="0.25">
      <c r="B79" s="10" t="s">
        <v>54</v>
      </c>
      <c r="C79" s="5">
        <f t="shared" si="10"/>
        <v>87.922798140017946</v>
      </c>
      <c r="D79" s="5">
        <f t="shared" si="10"/>
        <v>90.397268311900476</v>
      </c>
      <c r="E79" s="5">
        <f t="shared" si="10"/>
        <v>93.588736155249137</v>
      </c>
      <c r="F79" s="5">
        <f t="shared" si="10"/>
        <v>86.609160096860265</v>
      </c>
      <c r="G79" s="5">
        <f t="shared" si="10"/>
        <v>92.881951540950396</v>
      </c>
      <c r="H79" s="5">
        <f t="shared" si="10"/>
        <v>92.795831655979924</v>
      </c>
      <c r="I79" s="5">
        <f t="shared" si="10"/>
        <v>92.671987544305907</v>
      </c>
      <c r="J79" s="5">
        <f t="shared" si="10"/>
        <v>92.871693157721609</v>
      </c>
      <c r="K79" s="5">
        <f t="shared" si="10"/>
        <v>92.936579648059521</v>
      </c>
      <c r="L79" s="5">
        <f t="shared" si="10"/>
        <v>92.3078183660364</v>
      </c>
      <c r="M79" s="5">
        <f t="shared" si="10"/>
        <v>93.112388423113245</v>
      </c>
      <c r="N79" s="5">
        <f t="shared" si="10"/>
        <v>95.658489999360469</v>
      </c>
      <c r="O79" s="5">
        <f t="shared" si="10"/>
        <v>93.469772292053193</v>
      </c>
      <c r="P79" s="5">
        <f t="shared" si="10"/>
        <v>91.463216118694362</v>
      </c>
      <c r="Q79" s="5">
        <f t="shared" si="10"/>
        <v>92.930318459977983</v>
      </c>
      <c r="R79" s="5">
        <f t="shared" si="10"/>
        <v>93.387747106860246</v>
      </c>
      <c r="S79" s="5">
        <f t="shared" si="10"/>
        <v>94.424376890967849</v>
      </c>
      <c r="T79" s="5">
        <f t="shared" si="10"/>
        <v>93.095762394325973</v>
      </c>
      <c r="U79" s="5">
        <f t="shared" si="10"/>
        <v>93.223921552653039</v>
      </c>
    </row>
    <row r="80" spans="1:21" x14ac:dyDescent="0.25">
      <c r="B80" s="10" t="s">
        <v>55</v>
      </c>
      <c r="C80" s="5">
        <f t="shared" si="10"/>
        <v>94.467805340412625</v>
      </c>
      <c r="D80" s="5">
        <f t="shared" si="10"/>
        <v>90.507036565654957</v>
      </c>
      <c r="E80" s="5">
        <f t="shared" si="10"/>
        <v>104.33711259408315</v>
      </c>
      <c r="F80" s="5">
        <f t="shared" si="10"/>
        <v>108.6137753306631</v>
      </c>
      <c r="G80" s="5">
        <f t="shared" si="10"/>
        <v>103.32795246409412</v>
      </c>
      <c r="H80" s="5">
        <f t="shared" si="10"/>
        <v>104.44722159292606</v>
      </c>
      <c r="I80" s="5">
        <f t="shared" si="10"/>
        <v>104.25875425322924</v>
      </c>
      <c r="J80" s="5">
        <f t="shared" si="10"/>
        <v>105.4615845022346</v>
      </c>
      <c r="K80" s="5">
        <f t="shared" si="10"/>
        <v>107.6938535437677</v>
      </c>
      <c r="L80" s="5">
        <f t="shared" si="10"/>
        <v>106.7050856645366</v>
      </c>
      <c r="M80" s="5">
        <f t="shared" si="10"/>
        <v>109.34934153660909</v>
      </c>
      <c r="N80" s="5">
        <f t="shared" si="10"/>
        <v>119.02031871703743</v>
      </c>
      <c r="O80" s="5">
        <f t="shared" si="10"/>
        <v>108.65091431322693</v>
      </c>
      <c r="P80" s="5">
        <f t="shared" si="10"/>
        <v>103.0340585206001</v>
      </c>
      <c r="Q80" s="5">
        <f t="shared" si="10"/>
        <v>103.36125983447641</v>
      </c>
      <c r="R80" s="5">
        <f t="shared" si="10"/>
        <v>106.16509120191506</v>
      </c>
      <c r="S80" s="5">
        <f t="shared" si="10"/>
        <v>105.16946937425469</v>
      </c>
      <c r="T80" s="5">
        <f t="shared" si="10"/>
        <v>109.65947099658871</v>
      </c>
      <c r="U80" s="5">
        <f t="shared" si="10"/>
        <v>110.47241555465359</v>
      </c>
    </row>
    <row r="81" spans="2:21" x14ac:dyDescent="0.25">
      <c r="B81" s="10" t="s">
        <v>56</v>
      </c>
      <c r="C81" s="5">
        <f t="shared" si="10"/>
        <v>95.169892840406547</v>
      </c>
      <c r="D81" s="5">
        <f t="shared" si="10"/>
        <v>89.753272338920169</v>
      </c>
      <c r="E81" s="5">
        <f t="shared" si="10"/>
        <v>94.714278807277623</v>
      </c>
      <c r="F81" s="5">
        <f t="shared" si="10"/>
        <v>87.050536067353548</v>
      </c>
      <c r="G81" s="5">
        <f t="shared" si="10"/>
        <v>99.63604439547511</v>
      </c>
      <c r="H81" s="5">
        <f t="shared" si="10"/>
        <v>97.532887638978167</v>
      </c>
      <c r="I81" s="5">
        <f t="shared" si="10"/>
        <v>97.06633397027484</v>
      </c>
      <c r="J81" s="5">
        <f t="shared" si="10"/>
        <v>95.494340851302013</v>
      </c>
      <c r="K81" s="5">
        <f t="shared" si="10"/>
        <v>94.926282226473646</v>
      </c>
      <c r="L81" s="5">
        <f t="shared" si="10"/>
        <v>98.700939135627394</v>
      </c>
      <c r="M81" s="5">
        <f t="shared" si="10"/>
        <v>95.350423669909915</v>
      </c>
      <c r="N81" s="5">
        <f t="shared" si="10"/>
        <v>103.57174195536211</v>
      </c>
      <c r="O81" s="5">
        <f t="shared" si="10"/>
        <v>92.976288798948062</v>
      </c>
      <c r="P81" s="5">
        <f t="shared" si="10"/>
        <v>92.188284350143363</v>
      </c>
      <c r="Q81" s="5">
        <f t="shared" si="10"/>
        <v>95.633315498279728</v>
      </c>
      <c r="R81" s="5">
        <f t="shared" si="10"/>
        <v>90.262075109185432</v>
      </c>
      <c r="S81" s="5">
        <f t="shared" si="10"/>
        <v>107.58457272002266</v>
      </c>
      <c r="T81" s="5">
        <f t="shared" si="10"/>
        <v>94.050160493234912</v>
      </c>
      <c r="U81" s="5">
        <f t="shared" si="10"/>
        <v>93.911352279208174</v>
      </c>
    </row>
    <row r="82" spans="2:21" x14ac:dyDescent="0.25">
      <c r="B82" s="10" t="s">
        <v>57</v>
      </c>
      <c r="C82" s="5">
        <f t="shared" si="10"/>
        <v>99.671282419118853</v>
      </c>
      <c r="D82" s="5">
        <f t="shared" si="10"/>
        <v>93.831288915748729</v>
      </c>
      <c r="E82" s="5">
        <f t="shared" si="10"/>
        <v>100.50216840499853</v>
      </c>
      <c r="F82" s="5">
        <f t="shared" si="10"/>
        <v>95.8824894216541</v>
      </c>
      <c r="G82" s="5">
        <f t="shared" si="10"/>
        <v>99.509852352480294</v>
      </c>
      <c r="H82" s="5">
        <f t="shared" si="10"/>
        <v>99.391159966117755</v>
      </c>
      <c r="I82" s="5">
        <f t="shared" si="10"/>
        <v>101.35815121555484</v>
      </c>
      <c r="J82" s="5">
        <f t="shared" si="10"/>
        <v>99.503284880861997</v>
      </c>
      <c r="K82" s="5">
        <f t="shared" ref="K82:U82" si="11">K61/K19*100</f>
        <v>99.560940269232589</v>
      </c>
      <c r="L82" s="5">
        <f t="shared" si="11"/>
        <v>99.169933114887002</v>
      </c>
      <c r="M82" s="5">
        <f t="shared" si="11"/>
        <v>100.10163297984391</v>
      </c>
      <c r="N82" s="5">
        <f t="shared" si="11"/>
        <v>104.68298023119851</v>
      </c>
      <c r="O82" s="5">
        <f t="shared" si="11"/>
        <v>100.00683953131022</v>
      </c>
      <c r="P82" s="5">
        <f t="shared" si="11"/>
        <v>96.822475517011625</v>
      </c>
      <c r="Q82" s="5">
        <f t="shared" si="11"/>
        <v>99.573853033791579</v>
      </c>
      <c r="R82" s="5">
        <f t="shared" si="11"/>
        <v>100.50198642496136</v>
      </c>
      <c r="S82" s="5">
        <f t="shared" si="11"/>
        <v>104.86066385933972</v>
      </c>
      <c r="T82" s="5">
        <f t="shared" si="11"/>
        <v>99.649461351754752</v>
      </c>
      <c r="U82" s="5">
        <f t="shared" si="11"/>
        <v>99.640869705798309</v>
      </c>
    </row>
    <row r="83" spans="2:21" x14ac:dyDescent="0.25">
      <c r="B83" s="10" t="s">
        <v>58</v>
      </c>
      <c r="C83" s="5">
        <f t="shared" ref="C83:U86" si="12">C62/C20*100</f>
        <v>98.860511504120169</v>
      </c>
      <c r="D83" s="5">
        <f t="shared" si="12"/>
        <v>92.426126097557997</v>
      </c>
      <c r="E83" s="5">
        <f t="shared" si="12"/>
        <v>97.643675643292042</v>
      </c>
      <c r="F83" s="5">
        <f t="shared" si="12"/>
        <v>92.433169569736634</v>
      </c>
      <c r="G83" s="5">
        <f t="shared" si="12"/>
        <v>96.292721262027186</v>
      </c>
      <c r="H83" s="5">
        <f t="shared" si="12"/>
        <v>97.118721511865473</v>
      </c>
      <c r="I83" s="5">
        <f t="shared" si="12"/>
        <v>97.22508235715668</v>
      </c>
      <c r="J83" s="5">
        <f t="shared" si="12"/>
        <v>96.85129843291088</v>
      </c>
      <c r="K83" s="5">
        <f t="shared" si="12"/>
        <v>96.282058989869739</v>
      </c>
      <c r="L83" s="5">
        <f t="shared" si="12"/>
        <v>95.888908375127542</v>
      </c>
      <c r="M83" s="5">
        <f t="shared" si="12"/>
        <v>97.206696855844228</v>
      </c>
      <c r="N83" s="5">
        <f t="shared" si="12"/>
        <v>101.03241352702881</v>
      </c>
      <c r="O83" s="5">
        <f t="shared" si="12"/>
        <v>96.419477453173315</v>
      </c>
      <c r="P83" s="5">
        <f t="shared" si="12"/>
        <v>95.185431771003849</v>
      </c>
      <c r="Q83" s="5">
        <f t="shared" si="12"/>
        <v>96.368511172209722</v>
      </c>
      <c r="R83" s="5">
        <f t="shared" si="12"/>
        <v>96.071649465311054</v>
      </c>
      <c r="S83" s="5">
        <f t="shared" si="12"/>
        <v>98.101118967698312</v>
      </c>
      <c r="T83" s="5">
        <f t="shared" si="12"/>
        <v>96.592770912472375</v>
      </c>
      <c r="U83" s="5">
        <f t="shared" si="12"/>
        <v>96.622949009663301</v>
      </c>
    </row>
    <row r="84" spans="2:21" x14ac:dyDescent="0.25">
      <c r="B84" s="10" t="s">
        <v>59</v>
      </c>
      <c r="C84" s="5">
        <f t="shared" si="12"/>
        <v>99.952486371130931</v>
      </c>
      <c r="D84" s="5">
        <f t="shared" si="12"/>
        <v>83.941697961334143</v>
      </c>
      <c r="E84" s="5">
        <f t="shared" si="12"/>
        <v>95.84073399477478</v>
      </c>
      <c r="F84" s="5">
        <f t="shared" si="12"/>
        <v>80.38925709469143</v>
      </c>
      <c r="G84" s="5">
        <f t="shared" si="12"/>
        <v>95.891844639058291</v>
      </c>
      <c r="H84" s="5">
        <f t="shared" si="12"/>
        <v>95.98972018036342</v>
      </c>
      <c r="I84" s="5">
        <f t="shared" si="12"/>
        <v>95.898969063065294</v>
      </c>
      <c r="J84" s="5">
        <f t="shared" si="12"/>
        <v>95.655009142439042</v>
      </c>
      <c r="K84" s="5">
        <f t="shared" si="12"/>
        <v>95.736755953999719</v>
      </c>
      <c r="L84" s="5">
        <f t="shared" si="12"/>
        <v>95.756819939850629</v>
      </c>
      <c r="M84" s="5">
        <f t="shared" si="12"/>
        <v>95.640574338176066</v>
      </c>
      <c r="N84" s="5">
        <f t="shared" si="12"/>
        <v>98.730948845333415</v>
      </c>
      <c r="O84" s="5">
        <f t="shared" si="12"/>
        <v>94.825377155410578</v>
      </c>
      <c r="P84" s="5">
        <f t="shared" si="12"/>
        <v>94.408805769198239</v>
      </c>
      <c r="Q84" s="5">
        <f t="shared" si="12"/>
        <v>95.787573537270944</v>
      </c>
      <c r="R84" s="5">
        <f t="shared" si="12"/>
        <v>95.56021525044477</v>
      </c>
      <c r="S84" s="5">
        <f t="shared" si="12"/>
        <v>97.089072577052647</v>
      </c>
      <c r="T84" s="5">
        <f t="shared" si="12"/>
        <v>95.285658645044407</v>
      </c>
      <c r="U84" s="5">
        <f t="shared" si="12"/>
        <v>95.897959307800235</v>
      </c>
    </row>
    <row r="85" spans="2:21" x14ac:dyDescent="0.25">
      <c r="B85" s="10" t="s">
        <v>60</v>
      </c>
      <c r="C85" s="5">
        <f t="shared" si="12"/>
        <v>94.56296225447322</v>
      </c>
      <c r="D85" s="5">
        <f t="shared" si="12"/>
        <v>89.600173537250242</v>
      </c>
      <c r="E85" s="5">
        <f t="shared" si="12"/>
        <v>95.439473289888639</v>
      </c>
      <c r="F85" s="5">
        <f t="shared" si="12"/>
        <v>84.724891487467104</v>
      </c>
      <c r="G85" s="5">
        <f t="shared" si="12"/>
        <v>94.536416015937448</v>
      </c>
      <c r="H85" s="5">
        <f t="shared" si="12"/>
        <v>94.556200057659126</v>
      </c>
      <c r="I85" s="5">
        <f t="shared" si="12"/>
        <v>94.210131910013985</v>
      </c>
      <c r="J85" s="5">
        <f t="shared" si="12"/>
        <v>95.406061111549661</v>
      </c>
      <c r="K85" s="5">
        <f t="shared" si="12"/>
        <v>94.031775838634474</v>
      </c>
      <c r="L85" s="5">
        <f t="shared" si="12"/>
        <v>94.691932182856831</v>
      </c>
      <c r="M85" s="5">
        <f t="shared" si="12"/>
        <v>93.485235734938414</v>
      </c>
      <c r="N85" s="5">
        <f t="shared" si="12"/>
        <v>96.891374712900998</v>
      </c>
      <c r="O85" s="5">
        <f t="shared" si="12"/>
        <v>95.314828733952083</v>
      </c>
      <c r="P85" s="5">
        <f t="shared" si="12"/>
        <v>91.730094346267919</v>
      </c>
      <c r="Q85" s="5">
        <f t="shared" si="12"/>
        <v>94.593341744899433</v>
      </c>
      <c r="R85" s="5">
        <f t="shared" si="12"/>
        <v>92.254562413060441</v>
      </c>
      <c r="S85" s="5">
        <f t="shared" si="12"/>
        <v>92.883898475444369</v>
      </c>
      <c r="T85" s="5">
        <f t="shared" si="12"/>
        <v>93.745520412281763</v>
      </c>
      <c r="U85" s="5">
        <f t="shared" si="12"/>
        <v>93.804686878605835</v>
      </c>
    </row>
    <row r="86" spans="2:21" x14ac:dyDescent="0.25">
      <c r="B86" s="11" t="s">
        <v>61</v>
      </c>
      <c r="C86" s="5">
        <f t="shared" si="12"/>
        <v>91.984038755044921</v>
      </c>
      <c r="D86" s="5">
        <f t="shared" si="12"/>
        <v>92.894635683708984</v>
      </c>
      <c r="E86" s="5">
        <f t="shared" si="12"/>
        <v>89.857262901403629</v>
      </c>
      <c r="F86" s="5">
        <f t="shared" si="12"/>
        <v>81.98478715684692</v>
      </c>
      <c r="G86" s="5">
        <f t="shared" si="12"/>
        <v>100.10358180153492</v>
      </c>
      <c r="H86" s="5">
        <f t="shared" si="12"/>
        <v>97.689936033173126</v>
      </c>
      <c r="I86" s="5">
        <f t="shared" si="12"/>
        <v>96.756540739696064</v>
      </c>
      <c r="J86" s="5">
        <f t="shared" si="12"/>
        <v>96.091124386080978</v>
      </c>
      <c r="K86" s="5">
        <f t="shared" si="12"/>
        <v>97.128219196842537</v>
      </c>
      <c r="L86" s="5">
        <f t="shared" si="12"/>
        <v>92.705257094353627</v>
      </c>
      <c r="M86" s="5">
        <f t="shared" si="12"/>
        <v>88.635806007250466</v>
      </c>
      <c r="N86" s="5">
        <f t="shared" si="12"/>
        <v>106.5920994411884</v>
      </c>
      <c r="O86" s="5">
        <f t="shared" si="12"/>
        <v>95.947679522963199</v>
      </c>
      <c r="P86" s="5">
        <f t="shared" si="12"/>
        <v>93.877414798224478</v>
      </c>
      <c r="Q86" s="5">
        <f t="shared" si="12"/>
        <v>96.701332368112972</v>
      </c>
      <c r="R86" s="5">
        <f t="shared" si="12"/>
        <v>95.972169360860377</v>
      </c>
      <c r="S86" s="5">
        <f t="shared" si="12"/>
        <v>98.626074890333243</v>
      </c>
      <c r="T86" s="5">
        <f t="shared" si="12"/>
        <v>95.424793850266994</v>
      </c>
      <c r="U86" s="5">
        <f t="shared" si="12"/>
        <v>96.553902142122013</v>
      </c>
    </row>
    <row r="88" spans="2:21" ht="14.25" customHeight="1" x14ac:dyDescent="0.25">
      <c r="B88" t="s">
        <v>107</v>
      </c>
    </row>
    <row r="89" spans="2:21" x14ac:dyDescent="0.25">
      <c r="B89" s="1" t="s">
        <v>43</v>
      </c>
      <c r="C89" s="2" t="s">
        <v>44</v>
      </c>
      <c r="D89" s="3" t="s">
        <v>45</v>
      </c>
      <c r="E89" s="3" t="s">
        <v>46</v>
      </c>
      <c r="F89" s="3" t="s">
        <v>47</v>
      </c>
      <c r="G89" s="3" t="s">
        <v>48</v>
      </c>
      <c r="H89" s="3" t="s">
        <v>49</v>
      </c>
      <c r="I89" s="3" t="s">
        <v>50</v>
      </c>
      <c r="J89" s="3" t="s">
        <v>51</v>
      </c>
      <c r="K89" s="3" t="s">
        <v>52</v>
      </c>
      <c r="L89" s="3" t="s">
        <v>53</v>
      </c>
      <c r="M89" s="3" t="s">
        <v>54</v>
      </c>
      <c r="N89" s="3" t="s">
        <v>55</v>
      </c>
      <c r="O89" s="3" t="s">
        <v>56</v>
      </c>
      <c r="P89" s="3" t="s">
        <v>57</v>
      </c>
      <c r="Q89" s="3" t="s">
        <v>58</v>
      </c>
      <c r="R89" s="3" t="s">
        <v>59</v>
      </c>
      <c r="S89" s="3" t="s">
        <v>60</v>
      </c>
      <c r="T89" s="4" t="s">
        <v>61</v>
      </c>
      <c r="U89" s="22" t="s">
        <v>82</v>
      </c>
    </row>
    <row r="90" spans="2:21" x14ac:dyDescent="0.25">
      <c r="B90" s="10" t="s">
        <v>44</v>
      </c>
      <c r="C90" s="12">
        <f>100*C69/'2007 (1)'!C69</f>
        <v>104.71837210423649</v>
      </c>
      <c r="D90" s="12">
        <f>100*D69/'2007 (1)'!D69</f>
        <v>158.90137026325178</v>
      </c>
      <c r="E90" s="12">
        <f>100*E69/'2007 (1)'!E69</f>
        <v>104.93046035396118</v>
      </c>
      <c r="F90" s="12" t="e">
        <f>100*F69/'2007 (1)'!F69</f>
        <v>#DIV/0!</v>
      </c>
      <c r="G90" s="12">
        <f>100*G69/'2007 (1)'!G69</f>
        <v>113.37378672750206</v>
      </c>
      <c r="H90" s="12" t="e">
        <f>100*H69/'2007 (1)'!H69</f>
        <v>#DIV/0!</v>
      </c>
      <c r="I90" s="12">
        <f>100*I69/'2007 (1)'!I69</f>
        <v>107.94896432231899</v>
      </c>
      <c r="J90" s="12">
        <f>100*J69/'2007 (1)'!J69</f>
        <v>102.4170474495094</v>
      </c>
      <c r="K90" s="12">
        <f>100*K69/'2007 (1)'!K69</f>
        <v>104.87724257710865</v>
      </c>
      <c r="L90" s="12" t="e">
        <f>100*L69/'2007 (1)'!L69</f>
        <v>#DIV/0!</v>
      </c>
      <c r="M90" s="12">
        <f>100*M69/'2007 (1)'!M69</f>
        <v>107.70245461437695</v>
      </c>
      <c r="N90" s="12">
        <f>100*N69/'2007 (1)'!N69</f>
        <v>101.33666574618938</v>
      </c>
      <c r="O90" s="12">
        <f>100*O69/'2007 (1)'!O69</f>
        <v>100.94328161260225</v>
      </c>
      <c r="P90" s="12" t="e">
        <f>100*P69/'2007 (1)'!P69</f>
        <v>#DIV/0!</v>
      </c>
      <c r="Q90" s="12">
        <f>100*Q69/'2007 (1)'!Q69</f>
        <v>90.126546868541425</v>
      </c>
      <c r="R90" s="12">
        <f>100*R69/'2007 (1)'!R69</f>
        <v>96.104688645484245</v>
      </c>
      <c r="S90" s="12">
        <f>100*S69/'2007 (1)'!S69</f>
        <v>111.71664253882192</v>
      </c>
      <c r="T90" s="12">
        <f>100*T69/'2007 (1)'!T69</f>
        <v>105.1959703520747</v>
      </c>
      <c r="U90" s="12">
        <f>100*U69/'2007 (1)'!U69</f>
        <v>106.46973416106364</v>
      </c>
    </row>
    <row r="91" spans="2:21" x14ac:dyDescent="0.25">
      <c r="B91" s="10" t="s">
        <v>45</v>
      </c>
      <c r="C91" s="12">
        <f>100*C70/'2007 (1)'!C70</f>
        <v>106.82812879379786</v>
      </c>
      <c r="D91" s="12">
        <f>100*D70/'2007 (1)'!D70</f>
        <v>106.73392115428123</v>
      </c>
      <c r="E91" s="12">
        <f>100*E70/'2007 (1)'!E70</f>
        <v>109.53423741574508</v>
      </c>
      <c r="F91" s="12">
        <f>100*F70/'2007 (1)'!F70</f>
        <v>114.24766537709479</v>
      </c>
      <c r="G91" s="12">
        <f>100*G70/'2007 (1)'!G70</f>
        <v>104.03885779572543</v>
      </c>
      <c r="H91" s="12">
        <f>100*H70/'2007 (1)'!H70</f>
        <v>106.17866208927734</v>
      </c>
      <c r="I91" s="12">
        <f>100*I70/'2007 (1)'!I70</f>
        <v>110.68479544541802</v>
      </c>
      <c r="J91" s="12">
        <f>100*J70/'2007 (1)'!J70</f>
        <v>107.04571664718561</v>
      </c>
      <c r="K91" s="12">
        <f>100*K70/'2007 (1)'!K70</f>
        <v>101.47032578292456</v>
      </c>
      <c r="L91" s="12">
        <f>100*L70/'2007 (1)'!L70</f>
        <v>103.39456757497035</v>
      </c>
      <c r="M91" s="12">
        <f>100*M70/'2007 (1)'!M70</f>
        <v>106.34249730980768</v>
      </c>
      <c r="N91" s="12">
        <f>100*N70/'2007 (1)'!N70</f>
        <v>101.89252031466511</v>
      </c>
      <c r="O91" s="12">
        <f>100*O70/'2007 (1)'!O70</f>
        <v>108.17494318650779</v>
      </c>
      <c r="P91" s="12">
        <f>100*P70/'2007 (1)'!P70</f>
        <v>120.16441041330782</v>
      </c>
      <c r="Q91" s="12">
        <f>100*Q70/'2007 (1)'!Q70</f>
        <v>104.00433946632813</v>
      </c>
      <c r="R91" s="12">
        <f>100*R70/'2007 (1)'!R70</f>
        <v>105.45627009261374</v>
      </c>
      <c r="S91" s="12">
        <f>100*S70/'2007 (1)'!S70</f>
        <v>103.36543216139655</v>
      </c>
      <c r="T91" s="12">
        <f>100*T70/'2007 (1)'!T70</f>
        <v>109.49061477850107</v>
      </c>
      <c r="U91" s="12">
        <f>100*U70/'2007 (1)'!U70</f>
        <v>104.69526221164188</v>
      </c>
    </row>
    <row r="92" spans="2:21" x14ac:dyDescent="0.25">
      <c r="B92" s="10" t="s">
        <v>46</v>
      </c>
      <c r="C92" s="12">
        <f>100*C71/'2007 (1)'!C71</f>
        <v>98.515655242564861</v>
      </c>
      <c r="D92" s="12">
        <f>100*D71/'2007 (1)'!D71</f>
        <v>106.49869073944039</v>
      </c>
      <c r="E92" s="12">
        <f>100*E71/'2007 (1)'!E71</f>
        <v>95.873818035245577</v>
      </c>
      <c r="F92" s="12">
        <f>100*F71/'2007 (1)'!F71</f>
        <v>154.15087515850971</v>
      </c>
      <c r="G92" s="12">
        <f>100*G71/'2007 (1)'!G71</f>
        <v>111.24205547922172</v>
      </c>
      <c r="H92" s="12">
        <f>100*H71/'2007 (1)'!H71</f>
        <v>114.57989915141205</v>
      </c>
      <c r="I92" s="12">
        <f>100*I71/'2007 (1)'!I71</f>
        <v>113.08493902137504</v>
      </c>
      <c r="J92" s="12">
        <f>100*J71/'2007 (1)'!J71</f>
        <v>112.09048550822595</v>
      </c>
      <c r="K92" s="12">
        <f>100*K71/'2007 (1)'!K71</f>
        <v>118.89232967151403</v>
      </c>
      <c r="L92" s="12">
        <f>100*L71/'2007 (1)'!L71</f>
        <v>122.65694563226137</v>
      </c>
      <c r="M92" s="12">
        <f>100*M71/'2007 (1)'!M71</f>
        <v>115.91352082383004</v>
      </c>
      <c r="N92" s="12">
        <f>100*N71/'2007 (1)'!N71</f>
        <v>114.55889727873735</v>
      </c>
      <c r="O92" s="12">
        <f>100*O71/'2007 (1)'!O71</f>
        <v>101.26920003946658</v>
      </c>
      <c r="P92" s="12">
        <f>100*P71/'2007 (1)'!P71</f>
        <v>130.65160590035646</v>
      </c>
      <c r="Q92" s="12">
        <f>100*Q71/'2007 (1)'!Q71</f>
        <v>118.35177310641998</v>
      </c>
      <c r="R92" s="12">
        <f>100*R71/'2007 (1)'!R71</f>
        <v>110.99597795929043</v>
      </c>
      <c r="S92" s="12">
        <f>100*S71/'2007 (1)'!S71</f>
        <v>115.66142578089689</v>
      </c>
      <c r="T92" s="12">
        <f>100*T71/'2007 (1)'!T71</f>
        <v>106.16488576870292</v>
      </c>
      <c r="U92" s="12">
        <f>100*U71/'2007 (1)'!U71</f>
        <v>115.570868833666</v>
      </c>
    </row>
    <row r="93" spans="2:21" x14ac:dyDescent="0.25">
      <c r="B93" s="10" t="s">
        <v>47</v>
      </c>
      <c r="C93" s="12">
        <f>100*C72/'2007 (1)'!C72</f>
        <v>108.89335851292903</v>
      </c>
      <c r="D93" s="12">
        <f>100*D72/'2007 (1)'!D72</f>
        <v>115.6343903879132</v>
      </c>
      <c r="E93" s="12">
        <f>100*E72/'2007 (1)'!E72</f>
        <v>123.98202072856638</v>
      </c>
      <c r="F93" s="12">
        <f>100*F72/'2007 (1)'!F72</f>
        <v>113.39718317522581</v>
      </c>
      <c r="G93" s="12">
        <f>100*G72/'2007 (1)'!G72</f>
        <v>119.223681243366</v>
      </c>
      <c r="H93" s="12">
        <f>100*H72/'2007 (1)'!H72</f>
        <v>120.56667011919147</v>
      </c>
      <c r="I93" s="12">
        <f>100*I72/'2007 (1)'!I72</f>
        <v>117.36195067370085</v>
      </c>
      <c r="J93" s="12">
        <f>100*J72/'2007 (1)'!J72</f>
        <v>98.536257001647499</v>
      </c>
      <c r="K93" s="12">
        <f>100*K72/'2007 (1)'!K72</f>
        <v>113.10636065082353</v>
      </c>
      <c r="L93" s="12">
        <f>100*L72/'2007 (1)'!L72</f>
        <v>114.25026509778554</v>
      </c>
      <c r="M93" s="12">
        <f>100*M72/'2007 (1)'!M72</f>
        <v>120.51179793687709</v>
      </c>
      <c r="N93" s="12">
        <f>100*N72/'2007 (1)'!N72</f>
        <v>117.43996804531589</v>
      </c>
      <c r="O93" s="12">
        <f>100*O72/'2007 (1)'!O72</f>
        <v>116.5138286674201</v>
      </c>
      <c r="P93" s="12">
        <f>100*P72/'2007 (1)'!P72</f>
        <v>134.02604563038378</v>
      </c>
      <c r="Q93" s="12">
        <f>100*Q72/'2007 (1)'!Q72</f>
        <v>119.87192440483587</v>
      </c>
      <c r="R93" s="12">
        <f>100*R72/'2007 (1)'!R72</f>
        <v>114.72046936259865</v>
      </c>
      <c r="S93" s="12">
        <f>100*S72/'2007 (1)'!S72</f>
        <v>116.27074742395911</v>
      </c>
      <c r="T93" s="12">
        <f>100*T72/'2007 (1)'!T72</f>
        <v>113.97275895976196</v>
      </c>
      <c r="U93" s="12">
        <f>100*U72/'2007 (1)'!U72</f>
        <v>114.96249581709314</v>
      </c>
    </row>
    <row r="94" spans="2:21" x14ac:dyDescent="0.25">
      <c r="B94" s="10" t="s">
        <v>48</v>
      </c>
      <c r="C94" s="12">
        <f>100*C73/'2007 (1)'!C73</f>
        <v>112.17687490468958</v>
      </c>
      <c r="D94" s="12">
        <f>100*D73/'2007 (1)'!D73</f>
        <v>98.434508105898288</v>
      </c>
      <c r="E94" s="12">
        <f>100*E73/'2007 (1)'!E73</f>
        <v>107.4495222319366</v>
      </c>
      <c r="F94" s="12">
        <f>100*F73/'2007 (1)'!F73</f>
        <v>140.13447571116922</v>
      </c>
      <c r="G94" s="12">
        <f>100*G73/'2007 (1)'!G73</f>
        <v>97.949794741674964</v>
      </c>
      <c r="H94" s="12">
        <f>100*H73/'2007 (1)'!H73</f>
        <v>101.12840746268176</v>
      </c>
      <c r="I94" s="12">
        <f>100*I73/'2007 (1)'!I73</f>
        <v>100.32050788522675</v>
      </c>
      <c r="J94" s="12">
        <f>100*J73/'2007 (1)'!J73</f>
        <v>100.99115840986181</v>
      </c>
      <c r="K94" s="12">
        <f>100*K73/'2007 (1)'!K73</f>
        <v>98.756802366249019</v>
      </c>
      <c r="L94" s="12">
        <f>100*L73/'2007 (1)'!L73</f>
        <v>100.49624865260115</v>
      </c>
      <c r="M94" s="12">
        <f>100*M73/'2007 (1)'!M73</f>
        <v>100.62715421667343</v>
      </c>
      <c r="N94" s="12">
        <f>100*N73/'2007 (1)'!N73</f>
        <v>93.879824445303043</v>
      </c>
      <c r="O94" s="12">
        <f>100*O73/'2007 (1)'!O73</f>
        <v>95.534512807214739</v>
      </c>
      <c r="P94" s="12">
        <f>100*P73/'2007 (1)'!P73</f>
        <v>116.04479470367167</v>
      </c>
      <c r="Q94" s="12">
        <f>100*Q73/'2007 (1)'!Q73</f>
        <v>98.348492174231424</v>
      </c>
      <c r="R94" s="12">
        <f>100*R73/'2007 (1)'!R73</f>
        <v>98.323455768403079</v>
      </c>
      <c r="S94" s="12">
        <f>100*S73/'2007 (1)'!S73</f>
        <v>97.030025725675458</v>
      </c>
      <c r="T94" s="12">
        <f>100*T73/'2007 (1)'!T73</f>
        <v>100.16036418398819</v>
      </c>
      <c r="U94" s="12">
        <f>100*U73/'2007 (1)'!U73</f>
        <v>98.461275446547759</v>
      </c>
    </row>
    <row r="95" spans="2:21" x14ac:dyDescent="0.25">
      <c r="B95" s="10" t="s">
        <v>49</v>
      </c>
      <c r="C95" s="12">
        <f>100*C74/'2007 (1)'!C74</f>
        <v>109.46754576566855</v>
      </c>
      <c r="D95" s="12">
        <f>100*D74/'2007 (1)'!D74</f>
        <v>90.858058727257429</v>
      </c>
      <c r="E95" s="12">
        <f>100*E74/'2007 (1)'!E74</f>
        <v>102.25612330440104</v>
      </c>
      <c r="F95" s="12">
        <f>100*F74/'2007 (1)'!F74</f>
        <v>127.34834383483891</v>
      </c>
      <c r="G95" s="12">
        <f>100*G74/'2007 (1)'!G74</f>
        <v>79.028598238726261</v>
      </c>
      <c r="H95" s="12">
        <f>100*H74/'2007 (1)'!H74</f>
        <v>94.970337821409061</v>
      </c>
      <c r="I95" s="12">
        <f>100*I74/'2007 (1)'!I74</f>
        <v>91.74272275807887</v>
      </c>
      <c r="J95" s="12">
        <f>100*J74/'2007 (1)'!J74</f>
        <v>95.999190589857946</v>
      </c>
      <c r="K95" s="12">
        <f>100*K74/'2007 (1)'!K74</f>
        <v>88.140119362704795</v>
      </c>
      <c r="L95" s="12">
        <f>100*L74/'2007 (1)'!L74</f>
        <v>96.038316145796685</v>
      </c>
      <c r="M95" s="12">
        <f>100*M74/'2007 (1)'!M74</f>
        <v>96.700187455624402</v>
      </c>
      <c r="N95" s="12">
        <f>100*N74/'2007 (1)'!N74</f>
        <v>82.649919842474716</v>
      </c>
      <c r="O95" s="12">
        <f>100*O74/'2007 (1)'!O74</f>
        <v>78.077776767998273</v>
      </c>
      <c r="P95" s="12">
        <f>100*P74/'2007 (1)'!P74</f>
        <v>93.565832331431054</v>
      </c>
      <c r="Q95" s="12">
        <f>100*Q74/'2007 (1)'!Q74</f>
        <v>94.3166977427869</v>
      </c>
      <c r="R95" s="12">
        <f>100*R74/'2007 (1)'!R74</f>
        <v>94.472905192319899</v>
      </c>
      <c r="S95" s="12">
        <f>100*S74/'2007 (1)'!S74</f>
        <v>78.601713896220346</v>
      </c>
      <c r="T95" s="12">
        <f>100*T74/'2007 (1)'!T74</f>
        <v>95.609404417719119</v>
      </c>
      <c r="U95" s="12">
        <f>100*U74/'2007 (1)'!U74</f>
        <v>99.521718212219497</v>
      </c>
    </row>
    <row r="96" spans="2:21" x14ac:dyDescent="0.25">
      <c r="B96" s="10" t="s">
        <v>50</v>
      </c>
      <c r="C96" s="12">
        <f>100*C75/'2007 (1)'!C75</f>
        <v>108.53763594980914</v>
      </c>
      <c r="D96" s="12">
        <f>100*D75/'2007 (1)'!D75</f>
        <v>108.35718946765674</v>
      </c>
      <c r="E96" s="12">
        <f>100*E75/'2007 (1)'!E75</f>
        <v>107.07325470995049</v>
      </c>
      <c r="F96" s="12">
        <f>100*F75/'2007 (1)'!F75</f>
        <v>145.60216838343632</v>
      </c>
      <c r="G96" s="12">
        <f>100*G75/'2007 (1)'!G75</f>
        <v>101.13868363271727</v>
      </c>
      <c r="H96" s="12">
        <f>100*H75/'2007 (1)'!H75</f>
        <v>103.00963083224883</v>
      </c>
      <c r="I96" s="12">
        <f>100*I75/'2007 (1)'!I75</f>
        <v>101.17558438167509</v>
      </c>
      <c r="J96" s="12">
        <f>100*J75/'2007 (1)'!J75</f>
        <v>103.17513890552577</v>
      </c>
      <c r="K96" s="12">
        <f>100*K75/'2007 (1)'!K75</f>
        <v>100.98846990167571</v>
      </c>
      <c r="L96" s="12">
        <f>100*L75/'2007 (1)'!L75</f>
        <v>101.76734806090165</v>
      </c>
      <c r="M96" s="12">
        <f>100*M75/'2007 (1)'!M75</f>
        <v>102.15366679082415</v>
      </c>
      <c r="N96" s="12">
        <f>100*N75/'2007 (1)'!N75</f>
        <v>98.074121563340015</v>
      </c>
      <c r="O96" s="12">
        <f>100*O75/'2007 (1)'!O75</f>
        <v>102.69212563785629</v>
      </c>
      <c r="P96" s="12">
        <f>100*P75/'2007 (1)'!P75</f>
        <v>116.22217957855743</v>
      </c>
      <c r="Q96" s="12">
        <f>100*Q75/'2007 (1)'!Q75</f>
        <v>100.76567307341385</v>
      </c>
      <c r="R96" s="12">
        <f>100*R75/'2007 (1)'!R75</f>
        <v>102.49682320449634</v>
      </c>
      <c r="S96" s="12">
        <f>100*S75/'2007 (1)'!S75</f>
        <v>101.67343121602987</v>
      </c>
      <c r="T96" s="12">
        <f>100*T75/'2007 (1)'!T75</f>
        <v>102.81214906123068</v>
      </c>
      <c r="U96" s="12">
        <f>100*U75/'2007 (1)'!U75</f>
        <v>101.522011509915</v>
      </c>
    </row>
    <row r="97" spans="2:21" x14ac:dyDescent="0.25">
      <c r="B97" s="10" t="s">
        <v>51</v>
      </c>
      <c r="C97" s="12">
        <f>100*C76/'2007 (1)'!C76</f>
        <v>106.41470362732241</v>
      </c>
      <c r="D97" s="12">
        <f>100*D76/'2007 (1)'!D76</f>
        <v>79.834797908541475</v>
      </c>
      <c r="E97" s="12">
        <f>100*E76/'2007 (1)'!E76</f>
        <v>123.09633017790949</v>
      </c>
      <c r="F97" s="12">
        <f>100*F76/'2007 (1)'!F76</f>
        <v>97.862660470013282</v>
      </c>
      <c r="G97" s="12">
        <f>100*G76/'2007 (1)'!G76</f>
        <v>110.78519116048957</v>
      </c>
      <c r="H97" s="12">
        <f>100*H76/'2007 (1)'!H76</f>
        <v>111.68641202595775</v>
      </c>
      <c r="I97" s="12">
        <f>100*I76/'2007 (1)'!I76</f>
        <v>114.72325765555578</v>
      </c>
      <c r="J97" s="12">
        <f>100*J76/'2007 (1)'!J76</f>
        <v>109.32806782298164</v>
      </c>
      <c r="K97" s="12">
        <f>100*K76/'2007 (1)'!K76</f>
        <v>115.58194307723265</v>
      </c>
      <c r="L97" s="12">
        <f>100*L76/'2007 (1)'!L76</f>
        <v>121.99541536151997</v>
      </c>
      <c r="M97" s="12">
        <f>100*M76/'2007 (1)'!M76</f>
        <v>113.3703009637568</v>
      </c>
      <c r="N97" s="12">
        <f>100*N76/'2007 (1)'!N76</f>
        <v>112.41396328259952</v>
      </c>
      <c r="O97" s="12">
        <f>100*O76/'2007 (1)'!O76</f>
        <v>110.45777183372176</v>
      </c>
      <c r="P97" s="12">
        <f>100*P76/'2007 (1)'!P76</f>
        <v>117.0465491710512</v>
      </c>
      <c r="Q97" s="12">
        <f>100*Q76/'2007 (1)'!Q76</f>
        <v>112.54221853843438</v>
      </c>
      <c r="R97" s="12">
        <f>100*R76/'2007 (1)'!R76</f>
        <v>108.93276973911604</v>
      </c>
      <c r="S97" s="12">
        <f>100*S76/'2007 (1)'!S76</f>
        <v>108.48769496227644</v>
      </c>
      <c r="T97" s="12">
        <f>100*T76/'2007 (1)'!T76</f>
        <v>109.36921413168378</v>
      </c>
      <c r="U97" s="12">
        <f>100*U76/'2007 (1)'!U76</f>
        <v>112.09466143325866</v>
      </c>
    </row>
    <row r="98" spans="2:21" x14ac:dyDescent="0.25">
      <c r="B98" s="10" t="s">
        <v>52</v>
      </c>
      <c r="C98" s="12">
        <f>100*C77/'2007 (1)'!C77</f>
        <v>111.41402650837621</v>
      </c>
      <c r="D98" s="12">
        <f>100*D77/'2007 (1)'!D77</f>
        <v>98.59672360625423</v>
      </c>
      <c r="E98" s="12">
        <f>100*E77/'2007 (1)'!E77</f>
        <v>105.86407182978415</v>
      </c>
      <c r="F98" s="12">
        <f>100*F77/'2007 (1)'!F77</f>
        <v>129.45587292974102</v>
      </c>
      <c r="G98" s="12">
        <f>100*G77/'2007 (1)'!G77</f>
        <v>100.4021412502984</v>
      </c>
      <c r="H98" s="12">
        <f>100*H77/'2007 (1)'!H77</f>
        <v>102.22955028773684</v>
      </c>
      <c r="I98" s="12">
        <f>100*I77/'2007 (1)'!I77</f>
        <v>100.48608027660033</v>
      </c>
      <c r="J98" s="12">
        <f>100*J77/'2007 (1)'!J77</f>
        <v>101.64578707882595</v>
      </c>
      <c r="K98" s="12">
        <f>100*K77/'2007 (1)'!K77</f>
        <v>101.07676651604896</v>
      </c>
      <c r="L98" s="12">
        <f>100*L77/'2007 (1)'!L77</f>
        <v>106.83524711762644</v>
      </c>
      <c r="M98" s="12">
        <f>100*M77/'2007 (1)'!M77</f>
        <v>103.39179231472298</v>
      </c>
      <c r="N98" s="12">
        <f>100*N77/'2007 (1)'!N77</f>
        <v>100.8196879715283</v>
      </c>
      <c r="O98" s="12">
        <f>100*O77/'2007 (1)'!O77</f>
        <v>108.29335916967835</v>
      </c>
      <c r="P98" s="12">
        <f>100*P77/'2007 (1)'!P77</f>
        <v>106.40449010901966</v>
      </c>
      <c r="Q98" s="12">
        <f>100*Q77/'2007 (1)'!Q77</f>
        <v>101.698912108481</v>
      </c>
      <c r="R98" s="12">
        <f>100*R77/'2007 (1)'!R77</f>
        <v>107.01896967370411</v>
      </c>
      <c r="S98" s="12">
        <f>100*S77/'2007 (1)'!S77</f>
        <v>104.28149524426115</v>
      </c>
      <c r="T98" s="12">
        <f>100*T77/'2007 (1)'!T77</f>
        <v>102.64234124500975</v>
      </c>
      <c r="U98" s="12">
        <f>100*U77/'2007 (1)'!U77</f>
        <v>102.33292121329181</v>
      </c>
    </row>
    <row r="99" spans="2:21" x14ac:dyDescent="0.25">
      <c r="B99" s="10" t="s">
        <v>53</v>
      </c>
      <c r="C99" s="12">
        <f>100*C78/'2007 (1)'!C78</f>
        <v>103.12881544824384</v>
      </c>
      <c r="D99" s="12">
        <f>100*D78/'2007 (1)'!D78</f>
        <v>99.577024007680009</v>
      </c>
      <c r="E99" s="12">
        <f>100*E78/'2007 (1)'!E78</f>
        <v>108.82447470091574</v>
      </c>
      <c r="F99" s="12">
        <f>100*F78/'2007 (1)'!F78</f>
        <v>147.60959688149754</v>
      </c>
      <c r="G99" s="12">
        <f>100*G78/'2007 (1)'!G78</f>
        <v>101.44098220877784</v>
      </c>
      <c r="H99" s="12">
        <f>100*H78/'2007 (1)'!H78</f>
        <v>103.40352934567582</v>
      </c>
      <c r="I99" s="12">
        <f>100*I78/'2007 (1)'!I78</f>
        <v>101.67948496485444</v>
      </c>
      <c r="J99" s="12">
        <f>100*J78/'2007 (1)'!J78</f>
        <v>102.97543301967457</v>
      </c>
      <c r="K99" s="12">
        <f>100*K78/'2007 (1)'!K78</f>
        <v>102.86089383347804</v>
      </c>
      <c r="L99" s="12">
        <f>100*L78/'2007 (1)'!L78</f>
        <v>108.01050982912282</v>
      </c>
      <c r="M99" s="12">
        <f>100*M78/'2007 (1)'!M78</f>
        <v>103.06209743528107</v>
      </c>
      <c r="N99" s="12">
        <f>100*N78/'2007 (1)'!N78</f>
        <v>100.76092722026235</v>
      </c>
      <c r="O99" s="12">
        <f>100*O78/'2007 (1)'!O78</f>
        <v>103.44164016390296</v>
      </c>
      <c r="P99" s="12">
        <f>100*P78/'2007 (1)'!P78</f>
        <v>117.34666742461943</v>
      </c>
      <c r="Q99" s="12">
        <f>100*Q78/'2007 (1)'!Q78</f>
        <v>102.42198653416695</v>
      </c>
      <c r="R99" s="12">
        <f>100*R78/'2007 (1)'!R78</f>
        <v>106.07779389175251</v>
      </c>
      <c r="S99" s="12">
        <f>100*S78/'2007 (1)'!S78</f>
        <v>103.32985826099173</v>
      </c>
      <c r="T99" s="12">
        <f>100*T78/'2007 (1)'!T78</f>
        <v>105.44591503891951</v>
      </c>
      <c r="U99" s="12">
        <f>100*U78/'2007 (1)'!U78</f>
        <v>105.38238074539987</v>
      </c>
    </row>
    <row r="100" spans="2:21" x14ac:dyDescent="0.25">
      <c r="B100" s="10" t="s">
        <v>54</v>
      </c>
      <c r="C100" s="12">
        <f>100*C79/'2007 (1)'!C79</f>
        <v>105.33016862310102</v>
      </c>
      <c r="D100" s="12">
        <f>100*D79/'2007 (1)'!D79</f>
        <v>106.98165431888525</v>
      </c>
      <c r="E100" s="12">
        <f>100*E79/'2007 (1)'!E79</f>
        <v>114.51121047778526</v>
      </c>
      <c r="F100" s="12">
        <f>100*F79/'2007 (1)'!F79</f>
        <v>186.41040020471652</v>
      </c>
      <c r="G100" s="12">
        <f>100*G79/'2007 (1)'!G79</f>
        <v>107.89826359852451</v>
      </c>
      <c r="H100" s="12">
        <f>100*H79/'2007 (1)'!H79</f>
        <v>110.2142000105012</v>
      </c>
      <c r="I100" s="12">
        <f>100*I79/'2007 (1)'!I79</f>
        <v>107.85003623335673</v>
      </c>
      <c r="J100" s="12">
        <f>100*J79/'2007 (1)'!J79</f>
        <v>109.97636516437949</v>
      </c>
      <c r="K100" s="12">
        <f>100*K79/'2007 (1)'!K79</f>
        <v>108.78443229836012</v>
      </c>
      <c r="L100" s="12">
        <f>100*L79/'2007 (1)'!L79</f>
        <v>111.00510837437595</v>
      </c>
      <c r="M100" s="12">
        <f>100*M79/'2007 (1)'!M79</f>
        <v>109.54063482171536</v>
      </c>
      <c r="N100" s="12">
        <f>100*N79/'2007 (1)'!N79</f>
        <v>107.49547097874236</v>
      </c>
      <c r="O100" s="12">
        <f>100*O79/'2007 (1)'!O79</f>
        <v>112.83986269592538</v>
      </c>
      <c r="P100" s="12">
        <f>100*P79/'2007 (1)'!P79</f>
        <v>126.71276725590349</v>
      </c>
      <c r="Q100" s="12">
        <f>100*Q79/'2007 (1)'!Q79</f>
        <v>109.47324469991028</v>
      </c>
      <c r="R100" s="12">
        <f>100*R79/'2007 (1)'!R79</f>
        <v>110.22887778956317</v>
      </c>
      <c r="S100" s="12">
        <f>100*S79/'2007 (1)'!S79</f>
        <v>109.34845859963325</v>
      </c>
      <c r="T100" s="12">
        <f>100*T79/'2007 (1)'!T79</f>
        <v>110.21902468782397</v>
      </c>
      <c r="U100" s="12">
        <f>100*U79/'2007 (1)'!U79</f>
        <v>109.93410052150057</v>
      </c>
    </row>
    <row r="101" spans="2:21" x14ac:dyDescent="0.25">
      <c r="B101" s="10" t="s">
        <v>55</v>
      </c>
      <c r="C101" s="12">
        <f>100*C80/'2007 (1)'!C80</f>
        <v>107.87863459618825</v>
      </c>
      <c r="D101" s="12">
        <f>100*D80/'2007 (1)'!D80</f>
        <v>97.89308129679408</v>
      </c>
      <c r="E101" s="12">
        <f>100*E80/'2007 (1)'!E80</f>
        <v>106.38575960723549</v>
      </c>
      <c r="F101" s="12">
        <f>100*F80/'2007 (1)'!F80</f>
        <v>135.48110354832684</v>
      </c>
      <c r="G101" s="12">
        <f>100*G80/'2007 (1)'!G80</f>
        <v>98.713404317911497</v>
      </c>
      <c r="H101" s="12">
        <f>100*H80/'2007 (1)'!H80</f>
        <v>100.64024111884898</v>
      </c>
      <c r="I101" s="12">
        <f>100*I80/'2007 (1)'!I80</f>
        <v>98.126749468536161</v>
      </c>
      <c r="J101" s="12">
        <f>100*J80/'2007 (1)'!J80</f>
        <v>99.795642518268409</v>
      </c>
      <c r="K101" s="12">
        <f>100*K80/'2007 (1)'!K80</f>
        <v>99.365031039717394</v>
      </c>
      <c r="L101" s="12">
        <f>100*L80/'2007 (1)'!L80</f>
        <v>100.42227570459598</v>
      </c>
      <c r="M101" s="12">
        <f>100*M80/'2007 (1)'!M80</f>
        <v>100.30462823193906</v>
      </c>
      <c r="N101" s="12">
        <f>100*N80/'2007 (1)'!N80</f>
        <v>98.531909731904406</v>
      </c>
      <c r="O101" s="12">
        <f>100*O80/'2007 (1)'!O80</f>
        <v>103.08290348997606</v>
      </c>
      <c r="P101" s="12">
        <f>100*P80/'2007 (1)'!P80</f>
        <v>115.16098536841814</v>
      </c>
      <c r="Q101" s="12">
        <f>100*Q80/'2007 (1)'!Q80</f>
        <v>101.21839154303208</v>
      </c>
      <c r="R101" s="12">
        <f>100*R80/'2007 (1)'!R80</f>
        <v>101.44532916550392</v>
      </c>
      <c r="S101" s="12">
        <f>100*S80/'2007 (1)'!S80</f>
        <v>102.84246160547849</v>
      </c>
      <c r="T101" s="12">
        <f>100*T80/'2007 (1)'!T80</f>
        <v>101.24917019257212</v>
      </c>
      <c r="U101" s="12">
        <f>100*U80/'2007 (1)'!U80</f>
        <v>101.16056417844675</v>
      </c>
    </row>
    <row r="102" spans="2:21" x14ac:dyDescent="0.25">
      <c r="B102" s="10" t="s">
        <v>56</v>
      </c>
      <c r="C102" s="12">
        <f>100*C81/'2007 (1)'!C81</f>
        <v>134.46512039456971</v>
      </c>
      <c r="D102" s="12">
        <f>100*D81/'2007 (1)'!D81</f>
        <v>126.34689960782282</v>
      </c>
      <c r="E102" s="12">
        <f>100*E81/'2007 (1)'!E81</f>
        <v>114.2730956020976</v>
      </c>
      <c r="F102" s="12">
        <f>100*F81/'2007 (1)'!F81</f>
        <v>149.6040962777885</v>
      </c>
      <c r="G102" s="12">
        <f>100*G81/'2007 (1)'!G81</f>
        <v>107.99674832239494</v>
      </c>
      <c r="H102" s="12">
        <f>100*H81/'2007 (1)'!H81</f>
        <v>114.29903468994036</v>
      </c>
      <c r="I102" s="12">
        <f>100*I81/'2007 (1)'!I81</f>
        <v>112.72171829386893</v>
      </c>
      <c r="J102" s="12">
        <f>100*J81/'2007 (1)'!J81</f>
        <v>107.15034600720972</v>
      </c>
      <c r="K102" s="12">
        <f>100*K81/'2007 (1)'!K81</f>
        <v>106.25845310475327</v>
      </c>
      <c r="L102" s="12">
        <f>100*L81/'2007 (1)'!L81</f>
        <v>119.39012692613666</v>
      </c>
      <c r="M102" s="12">
        <f>100*M81/'2007 (1)'!M81</f>
        <v>126.64206833418797</v>
      </c>
      <c r="N102" s="12">
        <f>100*N81/'2007 (1)'!N81</f>
        <v>99.628942017536161</v>
      </c>
      <c r="O102" s="12">
        <f>100*O81/'2007 (1)'!O81</f>
        <v>104.75357430133576</v>
      </c>
      <c r="P102" s="12">
        <f>100*P81/'2007 (1)'!P81</f>
        <v>389.05628069902872</v>
      </c>
      <c r="Q102" s="12">
        <f>100*Q81/'2007 (1)'!Q81</f>
        <v>117.43284339360775</v>
      </c>
      <c r="R102" s="12">
        <f>100*R81/'2007 (1)'!R81</f>
        <v>154.63726392878948</v>
      </c>
      <c r="S102" s="12">
        <f>100*S81/'2007 (1)'!S81</f>
        <v>98.854365145865756</v>
      </c>
      <c r="T102" s="12">
        <f>100*T81/'2007 (1)'!T81</f>
        <v>122.6266740666844</v>
      </c>
      <c r="U102" s="12">
        <f>100*U81/'2007 (1)'!U81</f>
        <v>123.73248628196971</v>
      </c>
    </row>
    <row r="103" spans="2:21" x14ac:dyDescent="0.25">
      <c r="B103" s="10" t="s">
        <v>57</v>
      </c>
      <c r="C103" s="12">
        <f>100*C82/'2007 (1)'!C82</f>
        <v>113.60696570295774</v>
      </c>
      <c r="D103" s="12">
        <f>100*D82/'2007 (1)'!D82</f>
        <v>103.0917698430457</v>
      </c>
      <c r="E103" s="12">
        <f>100*E82/'2007 (1)'!E82</f>
        <v>112.70219089735907</v>
      </c>
      <c r="F103" s="12">
        <f>100*F82/'2007 (1)'!F82</f>
        <v>140.11097249492246</v>
      </c>
      <c r="G103" s="12">
        <f>100*G82/'2007 (1)'!G82</f>
        <v>105.59041038025461</v>
      </c>
      <c r="H103" s="12">
        <f>100*H82/'2007 (1)'!H82</f>
        <v>107.17813695097477</v>
      </c>
      <c r="I103" s="12">
        <f>100*I82/'2007 (1)'!I82</f>
        <v>105.12664912508042</v>
      </c>
      <c r="J103" s="12">
        <f>100*J82/'2007 (1)'!J82</f>
        <v>100.53255021858133</v>
      </c>
      <c r="K103" s="12">
        <f>100*K82/'2007 (1)'!K82</f>
        <v>105.1069189082816</v>
      </c>
      <c r="L103" s="12">
        <f>100*L82/'2007 (1)'!L82</f>
        <v>107.45466280862608</v>
      </c>
      <c r="M103" s="12">
        <f>100*M82/'2007 (1)'!M82</f>
        <v>106.56694249642329</v>
      </c>
      <c r="N103" s="12">
        <f>100*N82/'2007 (1)'!N82</f>
        <v>103.98448757996968</v>
      </c>
      <c r="O103" s="12">
        <f>100*O82/'2007 (1)'!O82</f>
        <v>109.27140717925671</v>
      </c>
      <c r="P103" s="12">
        <f>100*P82/'2007 (1)'!P82</f>
        <v>110.13157680028266</v>
      </c>
      <c r="Q103" s="12">
        <f>100*Q82/'2007 (1)'!Q82</f>
        <v>105.24836734221377</v>
      </c>
      <c r="R103" s="12">
        <f>100*R82/'2007 (1)'!R82</f>
        <v>106.46043845406676</v>
      </c>
      <c r="S103" s="12">
        <f>100*S82/'2007 (1)'!S82</f>
        <v>105.50830986147857</v>
      </c>
      <c r="T103" s="12">
        <f>100*T82/'2007 (1)'!T82</f>
        <v>106.65624373927255</v>
      </c>
      <c r="U103" s="12">
        <f>100*U82/'2007 (1)'!U82</f>
        <v>106.7035383749413</v>
      </c>
    </row>
    <row r="104" spans="2:21" x14ac:dyDescent="0.25">
      <c r="B104" s="10" t="s">
        <v>58</v>
      </c>
      <c r="C104" s="12">
        <f>100*C83/'2007 (1)'!C83</f>
        <v>104.67662841021223</v>
      </c>
      <c r="D104" s="12">
        <f>100*D83/'2007 (1)'!D83</f>
        <v>103.1672650166194</v>
      </c>
      <c r="E104" s="12">
        <f>100*E83/'2007 (1)'!E83</f>
        <v>106.12171869159653</v>
      </c>
      <c r="F104" s="12">
        <f>100*F83/'2007 (1)'!F83</f>
        <v>144.26834275325831</v>
      </c>
      <c r="G104" s="12">
        <f>100*G83/'2007 (1)'!G83</f>
        <v>102.43912091626324</v>
      </c>
      <c r="H104" s="12">
        <f>100*H83/'2007 (1)'!H83</f>
        <v>102.24813203790553</v>
      </c>
      <c r="I104" s="12">
        <f>100*I83/'2007 (1)'!I83</f>
        <v>101.63792969402724</v>
      </c>
      <c r="J104" s="12">
        <f>100*J83/'2007 (1)'!J83</f>
        <v>103.30621355251938</v>
      </c>
      <c r="K104" s="12">
        <f>100*K83/'2007 (1)'!K83</f>
        <v>101.9623500724242</v>
      </c>
      <c r="L104" s="12">
        <f>100*L83/'2007 (1)'!L83</f>
        <v>105.09107659271984</v>
      </c>
      <c r="M104" s="12">
        <f>100*M83/'2007 (1)'!M83</f>
        <v>103.1679089128202</v>
      </c>
      <c r="N104" s="12">
        <f>100*N83/'2007 (1)'!N83</f>
        <v>99.928547520477721</v>
      </c>
      <c r="O104" s="12">
        <f>100*O83/'2007 (1)'!O83</f>
        <v>105.22328726468004</v>
      </c>
      <c r="P104" s="12">
        <f>100*P83/'2007 (1)'!P83</f>
        <v>120.6274119331235</v>
      </c>
      <c r="Q104" s="12">
        <f>100*Q83/'2007 (1)'!Q83</f>
        <v>102.69485501202105</v>
      </c>
      <c r="R104" s="12">
        <f>100*R83/'2007 (1)'!R83</f>
        <v>103.17871306302102</v>
      </c>
      <c r="S104" s="12">
        <f>100*S83/'2007 (1)'!S83</f>
        <v>102.2529538505681</v>
      </c>
      <c r="T104" s="12">
        <f>100*T83/'2007 (1)'!T83</f>
        <v>103.66609118117425</v>
      </c>
      <c r="U104" s="12">
        <f>100*U83/'2007 (1)'!U83</f>
        <v>103.57825210036648</v>
      </c>
    </row>
    <row r="105" spans="2:21" x14ac:dyDescent="0.25">
      <c r="B105" s="10" t="s">
        <v>59</v>
      </c>
      <c r="C105" s="12">
        <f>100*C84/'2007 (1)'!C84</f>
        <v>107.16578624016452</v>
      </c>
      <c r="D105" s="12">
        <f>100*D84/'2007 (1)'!D84</f>
        <v>115.79186841993891</v>
      </c>
      <c r="E105" s="12">
        <f>100*E84/'2007 (1)'!E84</f>
        <v>125.18770514700627</v>
      </c>
      <c r="F105" s="12">
        <f>100*F84/'2007 (1)'!F84</f>
        <v>166.01761857709207</v>
      </c>
      <c r="G105" s="12">
        <f>100*G84/'2007 (1)'!G84</f>
        <v>118.98637074427374</v>
      </c>
      <c r="H105" s="12">
        <f>100*H84/'2007 (1)'!H84</f>
        <v>120.52663228010493</v>
      </c>
      <c r="I105" s="12">
        <f>100*I84/'2007 (1)'!I84</f>
        <v>117.93889718617841</v>
      </c>
      <c r="J105" s="12">
        <f>100*J84/'2007 (1)'!J84</f>
        <v>119.42159081571982</v>
      </c>
      <c r="K105" s="12">
        <f>100*K84/'2007 (1)'!K84</f>
        <v>118.99915416948045</v>
      </c>
      <c r="L105" s="12">
        <f>100*L84/'2007 (1)'!L84</f>
        <v>119.30854788644986</v>
      </c>
      <c r="M105" s="12">
        <f>100*M84/'2007 (1)'!M84</f>
        <v>118.66134233542478</v>
      </c>
      <c r="N105" s="12">
        <f>100*N84/'2007 (1)'!N84</f>
        <v>116.71761189263162</v>
      </c>
      <c r="O105" s="12">
        <f>100*O84/'2007 (1)'!O84</f>
        <v>120.26705618313601</v>
      </c>
      <c r="P105" s="12">
        <f>100*P84/'2007 (1)'!P84</f>
        <v>133.5711475588019</v>
      </c>
      <c r="Q105" s="12">
        <f>100*Q84/'2007 (1)'!Q84</f>
        <v>119.15590527736954</v>
      </c>
      <c r="R105" s="12">
        <f>100*R84/'2007 (1)'!R84</f>
        <v>115.63653287192152</v>
      </c>
      <c r="S105" s="12">
        <f>100*S84/'2007 (1)'!S84</f>
        <v>117.97477950384122</v>
      </c>
      <c r="T105" s="12">
        <f>100*T84/'2007 (1)'!T84</f>
        <v>118.60211816777752</v>
      </c>
      <c r="U105" s="12">
        <f>100*U84/'2007 (1)'!U84</f>
        <v>117.93070801694068</v>
      </c>
    </row>
    <row r="106" spans="2:21" x14ac:dyDescent="0.25">
      <c r="B106" s="10" t="s">
        <v>60</v>
      </c>
      <c r="C106" s="12">
        <f>100*C85/'2007 (1)'!C85</f>
        <v>98.815110212211891</v>
      </c>
      <c r="D106" s="12">
        <f>100*D85/'2007 (1)'!D85</f>
        <v>96.816393833760458</v>
      </c>
      <c r="E106" s="12">
        <f>100*E85/'2007 (1)'!E85</f>
        <v>100.04388938327419</v>
      </c>
      <c r="F106" s="12">
        <f>100*F85/'2007 (1)'!F85</f>
        <v>135.77771519646464</v>
      </c>
      <c r="G106" s="12">
        <f>100*G85/'2007 (1)'!G85</f>
        <v>93.801373217856593</v>
      </c>
      <c r="H106" s="12">
        <f>100*H85/'2007 (1)'!H85</f>
        <v>94.659326769502684</v>
      </c>
      <c r="I106" s="12">
        <f>100*I85/'2007 (1)'!I85</f>
        <v>94.088059853448925</v>
      </c>
      <c r="J106" s="12">
        <f>100*J85/'2007 (1)'!J85</f>
        <v>101.02523406911357</v>
      </c>
      <c r="K106" s="12">
        <f>100*K85/'2007 (1)'!K85</f>
        <v>90.814467238990702</v>
      </c>
      <c r="L106" s="12">
        <f>100*L85/'2007 (1)'!L85</f>
        <v>96.976655334753062</v>
      </c>
      <c r="M106" s="12">
        <f>100*M85/'2007 (1)'!M85</f>
        <v>85.995171297672741</v>
      </c>
      <c r="N106" s="12">
        <f>100*N85/'2007 (1)'!N85</f>
        <v>92.658290146467664</v>
      </c>
      <c r="O106" s="12">
        <f>100*O85/'2007 (1)'!O85</f>
        <v>98.930643503346531</v>
      </c>
      <c r="P106" s="12">
        <f>100*P85/'2007 (1)'!P85</f>
        <v>103.81478402615593</v>
      </c>
      <c r="Q106" s="12">
        <f>100*Q85/'2007 (1)'!Q85</f>
        <v>95.04245810473536</v>
      </c>
      <c r="R106" s="12">
        <f>100*R85/'2007 (1)'!R85</f>
        <v>97.069481840683508</v>
      </c>
      <c r="S106" s="12">
        <f>100*S85/'2007 (1)'!S85</f>
        <v>132.48440307941939</v>
      </c>
      <c r="T106" s="12">
        <f>100*T85/'2007 (1)'!T85</f>
        <v>103.98287722101122</v>
      </c>
      <c r="U106" s="12">
        <f>100*U85/'2007 (1)'!U85</f>
        <v>106.1931876848458</v>
      </c>
    </row>
    <row r="107" spans="2:21" x14ac:dyDescent="0.25">
      <c r="B107" s="11" t="s">
        <v>61</v>
      </c>
      <c r="C107" s="12">
        <f>100*C86/'2007 (1)'!C86</f>
        <v>106.37680759223498</v>
      </c>
      <c r="D107" s="12">
        <f>100*D86/'2007 (1)'!D86</f>
        <v>105.93590245427316</v>
      </c>
      <c r="E107" s="12">
        <f>100*E86/'2007 (1)'!E86</f>
        <v>103.1338282963916</v>
      </c>
      <c r="F107" s="12">
        <f>100*F86/'2007 (1)'!F86</f>
        <v>120.44776185040676</v>
      </c>
      <c r="G107" s="12">
        <f>100*G86/'2007 (1)'!G86</f>
        <v>100.37072451472019</v>
      </c>
      <c r="H107" s="12">
        <f>100*H86/'2007 (1)'!H86</f>
        <v>100.36760596344153</v>
      </c>
      <c r="I107" s="12">
        <f>100*I86/'2007 (1)'!I86</f>
        <v>103.3013625988556</v>
      </c>
      <c r="J107" s="12">
        <f>100*J86/'2007 (1)'!J86</f>
        <v>104.58777021957137</v>
      </c>
      <c r="K107" s="12">
        <f>100*K86/'2007 (1)'!K86</f>
        <v>102.49269123218956</v>
      </c>
      <c r="L107" s="12">
        <f>100*L86/'2007 (1)'!L86</f>
        <v>108.69118032369758</v>
      </c>
      <c r="M107" s="12">
        <f>100*M86/'2007 (1)'!M86</f>
        <v>111.92009827745387</v>
      </c>
      <c r="N107" s="12">
        <f>100*N86/'2007 (1)'!N86</f>
        <v>100.44764912254306</v>
      </c>
      <c r="O107" s="12">
        <f>100*O86/'2007 (1)'!O86</f>
        <v>105.2645462235031</v>
      </c>
      <c r="P107" s="12">
        <f>100*P86/'2007 (1)'!P86</f>
        <v>159.24240673090509</v>
      </c>
      <c r="Q107" s="12">
        <f>100*Q86/'2007 (1)'!Q86</f>
        <v>104.05402035059953</v>
      </c>
      <c r="R107" s="12">
        <f>100*R86/'2007 (1)'!R86</f>
        <v>106.94900340021833</v>
      </c>
      <c r="S107" s="12">
        <f>100*S86/'2007 (1)'!S86</f>
        <v>107.02118208088278</v>
      </c>
      <c r="T107" s="12">
        <f>100*T86/'2007 (1)'!T86</f>
        <v>105.72572067685577</v>
      </c>
      <c r="U107" s="12">
        <f>100*U86/'2007 (1)'!U86</f>
        <v>107.3589840676385</v>
      </c>
    </row>
    <row r="108" spans="2:21" x14ac:dyDescent="0.25">
      <c r="B108" s="15" t="s">
        <v>63</v>
      </c>
      <c r="C108">
        <v>126.4311207236444</v>
      </c>
      <c r="D108">
        <v>164.65155923741429</v>
      </c>
      <c r="E108">
        <v>118.98837554546013</v>
      </c>
      <c r="F108">
        <v>370.83456092741568</v>
      </c>
      <c r="G108">
        <v>92.928694546347728</v>
      </c>
      <c r="H108">
        <v>110.5038667027125</v>
      </c>
      <c r="I108">
        <v>124.14365952265456</v>
      </c>
      <c r="J108">
        <v>139.02972482442618</v>
      </c>
      <c r="K108">
        <v>124.62590587124204</v>
      </c>
      <c r="L108">
        <v>159.10734724542871</v>
      </c>
      <c r="M108">
        <v>130.60708160461368</v>
      </c>
      <c r="N108">
        <v>107.97745455583733</v>
      </c>
      <c r="O108">
        <v>90.791594113002731</v>
      </c>
      <c r="P108">
        <v>143.11035370576928</v>
      </c>
      <c r="Q108">
        <v>125.17029452588105</v>
      </c>
      <c r="R108">
        <v>115.77094915017345</v>
      </c>
      <c r="S108">
        <v>126.34710177715374</v>
      </c>
      <c r="T108">
        <v>125.22430130943407</v>
      </c>
    </row>
    <row r="109" spans="2:21" ht="21" thickBot="1" x14ac:dyDescent="0.4">
      <c r="D109" s="168" t="s">
        <v>111</v>
      </c>
    </row>
    <row r="110" spans="2:21" ht="80.099999999999994" customHeight="1" x14ac:dyDescent="0.5">
      <c r="D110" s="75" t="s">
        <v>96</v>
      </c>
      <c r="E110" s="90" t="s">
        <v>69</v>
      </c>
      <c r="F110" s="87" t="s">
        <v>103</v>
      </c>
      <c r="G110" s="87" t="s">
        <v>100</v>
      </c>
      <c r="H110" s="87" t="s">
        <v>98</v>
      </c>
      <c r="I110" s="87" t="s">
        <v>104</v>
      </c>
      <c r="J110" s="87" t="s">
        <v>65</v>
      </c>
      <c r="K110" s="87" t="s">
        <v>83</v>
      </c>
      <c r="L110" s="88" t="s">
        <v>64</v>
      </c>
      <c r="N110" s="16" t="s">
        <v>69</v>
      </c>
      <c r="O110" s="16" t="s">
        <v>67</v>
      </c>
      <c r="P110" s="16" t="s">
        <v>71</v>
      </c>
      <c r="Q110" s="16" t="s">
        <v>70</v>
      </c>
      <c r="R110" s="16" t="s">
        <v>72</v>
      </c>
      <c r="S110" s="16" t="s">
        <v>65</v>
      </c>
      <c r="T110" s="16" t="s">
        <v>81</v>
      </c>
    </row>
    <row r="111" spans="2:21" ht="80.099999999999994" customHeight="1" thickBot="1" x14ac:dyDescent="0.55000000000000004">
      <c r="D111" s="76" t="s">
        <v>97</v>
      </c>
      <c r="E111" s="91"/>
      <c r="F111" s="43" t="s">
        <v>102</v>
      </c>
      <c r="G111" s="43" t="s">
        <v>101</v>
      </c>
      <c r="H111" s="43" t="s">
        <v>99</v>
      </c>
      <c r="I111" s="43" t="s">
        <v>105</v>
      </c>
      <c r="J111" s="43"/>
      <c r="K111" s="43"/>
      <c r="L111" s="89"/>
      <c r="N111" s="16"/>
      <c r="O111" s="16"/>
      <c r="P111" s="16"/>
      <c r="Q111" s="16"/>
      <c r="R111" s="16"/>
      <c r="S111" s="16"/>
      <c r="T111" s="16"/>
    </row>
    <row r="112" spans="2:21" ht="80.099999999999994" customHeight="1" x14ac:dyDescent="0.6">
      <c r="D112" s="133" t="s">
        <v>86</v>
      </c>
      <c r="E112" s="121">
        <f>(E90-100)/100</f>
        <v>4.9304603539611802E-2</v>
      </c>
      <c r="F112" s="122" t="s">
        <v>85</v>
      </c>
      <c r="G112" s="122">
        <f>(G90-100)/100</f>
        <v>0.13373786727502066</v>
      </c>
      <c r="H112" s="122" t="s">
        <v>85</v>
      </c>
      <c r="I112" s="122">
        <f>(I90-100)/100</f>
        <v>7.9489643223189854E-2</v>
      </c>
      <c r="J112" s="123">
        <f>((A48/'2007 (1)'!A48)/(A6/'2007 (1)'!A6)*100-100)/100</f>
        <v>5.4621798188593688E-2</v>
      </c>
      <c r="K112" s="123">
        <f>(U90-100)/100</f>
        <v>6.4697341610636408E-2</v>
      </c>
      <c r="L112" s="124">
        <f>(T90-100)/100</f>
        <v>5.1959703520746955E-2</v>
      </c>
      <c r="M112" t="str">
        <f t="shared" ref="M112:S117" si="13">D113</f>
        <v>énergie</v>
      </c>
      <c r="N112" s="19">
        <f t="shared" si="13"/>
        <v>9.5342374157450824E-2</v>
      </c>
      <c r="O112" s="19">
        <f t="shared" si="13"/>
        <v>0.1424766537709479</v>
      </c>
      <c r="P112" s="19">
        <f t="shared" si="13"/>
        <v>4.038857795725434E-2</v>
      </c>
      <c r="Q112" s="19">
        <f t="shared" si="13"/>
        <v>6.1786620892773383E-2</v>
      </c>
      <c r="R112" s="19">
        <f t="shared" si="13"/>
        <v>0.10684795445418019</v>
      </c>
      <c r="S112" s="19">
        <f t="shared" si="13"/>
        <v>0.10552529147512572</v>
      </c>
      <c r="T112" s="19">
        <f t="shared" ref="T112:T117" si="14">L113</f>
        <v>9.4906147785010692E-2</v>
      </c>
    </row>
    <row r="113" spans="4:24" ht="80.099999999999994" customHeight="1" x14ac:dyDescent="0.6">
      <c r="D113" s="77" t="s">
        <v>73</v>
      </c>
      <c r="E113" s="147">
        <f t="shared" ref="E113:I118" si="15">(E91-100)/100</f>
        <v>9.5342374157450824E-2</v>
      </c>
      <c r="F113" s="143">
        <f t="shared" si="15"/>
        <v>0.1424766537709479</v>
      </c>
      <c r="G113" s="143">
        <f t="shared" si="15"/>
        <v>4.038857795725434E-2</v>
      </c>
      <c r="H113" s="143">
        <f t="shared" si="15"/>
        <v>6.1786620892773383E-2</v>
      </c>
      <c r="I113" s="143">
        <f t="shared" si="15"/>
        <v>0.10684795445418019</v>
      </c>
      <c r="J113" s="144">
        <f>((A49/'2007 (1)'!A49)/(A7/'2007 (1)'!A7)*100-100)/100</f>
        <v>0.10552529147512572</v>
      </c>
      <c r="K113" s="144">
        <f t="shared" ref="K113:K118" si="16">(U91-100)/100</f>
        <v>4.6952622116418749E-2</v>
      </c>
      <c r="L113" s="145">
        <f t="shared" ref="L113:L118" si="17">(T91-100)/100</f>
        <v>9.4906147785010692E-2</v>
      </c>
      <c r="M113" t="str">
        <f t="shared" si="13"/>
        <v>IAA</v>
      </c>
      <c r="N113" s="19">
        <f t="shared" si="13"/>
        <v>-4.1261819647544232E-2</v>
      </c>
      <c r="O113" s="19">
        <f t="shared" si="13"/>
        <v>0.54150875158509704</v>
      </c>
      <c r="P113" s="19">
        <f t="shared" si="13"/>
        <v>0.11242055479221719</v>
      </c>
      <c r="Q113" s="19">
        <f t="shared" si="13"/>
        <v>0.14579899151412051</v>
      </c>
      <c r="R113" s="19">
        <f t="shared" si="13"/>
        <v>0.13084939021375036</v>
      </c>
      <c r="S113" s="19">
        <f t="shared" si="13"/>
        <v>-1.7104805811349735E-2</v>
      </c>
      <c r="T113" s="19">
        <f t="shared" si="14"/>
        <v>6.1648857687029164E-2</v>
      </c>
    </row>
    <row r="114" spans="4:24" ht="80.099999999999994" customHeight="1" x14ac:dyDescent="0.6">
      <c r="D114" s="77" t="s">
        <v>69</v>
      </c>
      <c r="E114" s="55">
        <f t="shared" si="15"/>
        <v>-4.1261819647544232E-2</v>
      </c>
      <c r="F114" s="56">
        <f t="shared" si="15"/>
        <v>0.54150875158509704</v>
      </c>
      <c r="G114" s="56">
        <f t="shared" si="15"/>
        <v>0.11242055479221719</v>
      </c>
      <c r="H114" s="56">
        <f t="shared" si="15"/>
        <v>0.14579899151412051</v>
      </c>
      <c r="I114" s="56">
        <f t="shared" si="15"/>
        <v>0.13084939021375036</v>
      </c>
      <c r="J114" s="57">
        <f>((A50/'2007 (1)'!A50)/(A8/'2007 (1)'!A8)*100-100)/100</f>
        <v>-1.7104805811349735E-2</v>
      </c>
      <c r="K114" s="57">
        <f t="shared" si="16"/>
        <v>0.15570868833665996</v>
      </c>
      <c r="L114" s="69">
        <f t="shared" si="17"/>
        <v>6.1648857687029164E-2</v>
      </c>
      <c r="M114" s="16" t="s">
        <v>67</v>
      </c>
      <c r="N114" s="19">
        <f t="shared" si="13"/>
        <v>0.23982020728566383</v>
      </c>
      <c r="O114" s="19">
        <f t="shared" si="13"/>
        <v>0.13397183175225805</v>
      </c>
      <c r="P114" s="19">
        <f t="shared" si="13"/>
        <v>0.19223681243366003</v>
      </c>
      <c r="Q114" s="19">
        <f t="shared" si="13"/>
        <v>0.20566670119191471</v>
      </c>
      <c r="R114" s="19">
        <f t="shared" si="13"/>
        <v>0.17361950673700846</v>
      </c>
      <c r="S114" s="19">
        <f t="shared" si="13"/>
        <v>0.16425709551276241</v>
      </c>
      <c r="T114" s="19">
        <f t="shared" si="14"/>
        <v>0.13972758959761961</v>
      </c>
    </row>
    <row r="115" spans="4:24" ht="80.099999999999994" customHeight="1" x14ac:dyDescent="0.6">
      <c r="D115" s="77" t="s">
        <v>91</v>
      </c>
      <c r="E115" s="59">
        <f t="shared" si="15"/>
        <v>0.23982020728566383</v>
      </c>
      <c r="F115" s="125">
        <f t="shared" si="15"/>
        <v>0.13397183175225805</v>
      </c>
      <c r="G115" s="143">
        <f t="shared" si="15"/>
        <v>0.19223681243366003</v>
      </c>
      <c r="H115" s="143">
        <f t="shared" si="15"/>
        <v>0.20566670119191471</v>
      </c>
      <c r="I115" s="125">
        <f t="shared" si="15"/>
        <v>0.17361950673700846</v>
      </c>
      <c r="J115" s="126">
        <f>((A51/'2007 (1)'!A51)/(A9/'2007 (1)'!A9)*100-100)/100</f>
        <v>0.16425709551276241</v>
      </c>
      <c r="K115" s="126">
        <f t="shared" si="16"/>
        <v>0.14962495817093141</v>
      </c>
      <c r="L115" s="127">
        <f t="shared" si="17"/>
        <v>0.13972758959761961</v>
      </c>
      <c r="M115" t="str">
        <f>D116</f>
        <v>biens électriques</v>
      </c>
      <c r="N115" s="19">
        <f t="shared" si="13"/>
        <v>7.4495222319365978E-2</v>
      </c>
      <c r="O115" s="19">
        <f t="shared" si="13"/>
        <v>0.40134475711169215</v>
      </c>
      <c r="P115" s="19">
        <f t="shared" si="13"/>
        <v>-2.0502052583250361E-2</v>
      </c>
      <c r="Q115" s="19">
        <f t="shared" si="13"/>
        <v>1.1284074626817641E-2</v>
      </c>
      <c r="R115" s="19">
        <f t="shared" si="13"/>
        <v>3.2050788522674624E-3</v>
      </c>
      <c r="S115" s="19">
        <f t="shared" si="13"/>
        <v>2.0869011969135444E-3</v>
      </c>
      <c r="T115" s="19">
        <f t="shared" si="14"/>
        <v>1.6036418398819308E-3</v>
      </c>
    </row>
    <row r="116" spans="4:24" ht="80.099999999999994" customHeight="1" x14ac:dyDescent="0.6">
      <c r="D116" s="77" t="s">
        <v>87</v>
      </c>
      <c r="E116" s="55">
        <f t="shared" si="15"/>
        <v>7.4495222319365978E-2</v>
      </c>
      <c r="F116" s="56">
        <f t="shared" si="15"/>
        <v>0.40134475711169215</v>
      </c>
      <c r="G116" s="56">
        <f t="shared" si="15"/>
        <v>-2.0502052583250361E-2</v>
      </c>
      <c r="H116" s="56">
        <f t="shared" si="15"/>
        <v>1.1284074626817641E-2</v>
      </c>
      <c r="I116" s="56">
        <f t="shared" si="15"/>
        <v>3.2050788522674624E-3</v>
      </c>
      <c r="J116" s="57">
        <f>((A52/'2007 (1)'!A52)/(A10/'2007 (1)'!A10)*100-100)/100</f>
        <v>2.0869011969135444E-3</v>
      </c>
      <c r="K116" s="57">
        <f t="shared" si="16"/>
        <v>-1.5387245534522406E-2</v>
      </c>
      <c r="L116" s="69">
        <f t="shared" si="17"/>
        <v>1.6036418398819308E-3</v>
      </c>
      <c r="M116" t="str">
        <f>D117</f>
        <v>mat. de transport</v>
      </c>
      <c r="N116" s="19">
        <f t="shared" si="13"/>
        <v>2.2561233044010434E-2</v>
      </c>
      <c r="O116" s="19">
        <f t="shared" si="13"/>
        <v>0.27348343834838912</v>
      </c>
      <c r="P116" s="19">
        <f t="shared" si="13"/>
        <v>-0.20971401761273739</v>
      </c>
      <c r="Q116" s="19">
        <f t="shared" si="13"/>
        <v>-5.0296621785909393E-2</v>
      </c>
      <c r="R116" s="19">
        <f t="shared" si="13"/>
        <v>-8.2572772419211307E-2</v>
      </c>
      <c r="S116" s="19">
        <f t="shared" si="13"/>
        <v>-5.9195053893968751E-2</v>
      </c>
      <c r="T116" s="19">
        <f t="shared" si="14"/>
        <v>-4.3905955822808804E-2</v>
      </c>
    </row>
    <row r="117" spans="4:24" ht="80.099999999999994" customHeight="1" x14ac:dyDescent="0.6">
      <c r="D117" s="77" t="s">
        <v>89</v>
      </c>
      <c r="E117" s="55">
        <f t="shared" si="15"/>
        <v>2.2561233044010434E-2</v>
      </c>
      <c r="F117" s="56">
        <f t="shared" si="15"/>
        <v>0.27348343834838912</v>
      </c>
      <c r="G117" s="56">
        <f t="shared" si="15"/>
        <v>-0.20971401761273739</v>
      </c>
      <c r="H117" s="56">
        <f t="shared" si="15"/>
        <v>-5.0296621785909393E-2</v>
      </c>
      <c r="I117" s="56">
        <f t="shared" si="15"/>
        <v>-8.2572772419211307E-2</v>
      </c>
      <c r="J117" s="57">
        <f>((A53/'2007 (1)'!A53)/(A11/'2007 (1)'!A11)*100-100)/100</f>
        <v>-5.9195053893968751E-2</v>
      </c>
      <c r="K117" s="57">
        <f t="shared" si="16"/>
        <v>-4.78281787780503E-3</v>
      </c>
      <c r="L117" s="69">
        <f t="shared" si="17"/>
        <v>-4.3905955822808804E-2</v>
      </c>
      <c r="M117" t="str">
        <f>D118</f>
        <v>autres produits ind.</v>
      </c>
      <c r="N117" s="19">
        <f t="shared" si="13"/>
        <v>7.0732547099504897E-2</v>
      </c>
      <c r="O117" s="19">
        <f t="shared" si="13"/>
        <v>0.4560216838343632</v>
      </c>
      <c r="P117" s="19">
        <f t="shared" si="13"/>
        <v>1.1386836327172745E-2</v>
      </c>
      <c r="Q117" s="19">
        <f t="shared" si="13"/>
        <v>3.0096308322488313E-2</v>
      </c>
      <c r="R117" s="19">
        <f t="shared" si="13"/>
        <v>1.175584381675094E-2</v>
      </c>
      <c r="S117" s="19">
        <f t="shared" si="13"/>
        <v>2.7393790106059013E-2</v>
      </c>
      <c r="T117" s="19">
        <f t="shared" si="14"/>
        <v>2.8121490612306843E-2</v>
      </c>
    </row>
    <row r="118" spans="4:24" ht="80.099999999999994" customHeight="1" thickBot="1" x14ac:dyDescent="0.65">
      <c r="D118" s="78" t="s">
        <v>88</v>
      </c>
      <c r="E118" s="63">
        <f t="shared" si="15"/>
        <v>7.0732547099504897E-2</v>
      </c>
      <c r="F118" s="64">
        <f t="shared" si="15"/>
        <v>0.4560216838343632</v>
      </c>
      <c r="G118" s="128">
        <f t="shared" si="15"/>
        <v>1.1386836327172745E-2</v>
      </c>
      <c r="H118" s="128">
        <f t="shared" si="15"/>
        <v>3.0096308322488313E-2</v>
      </c>
      <c r="I118" s="128">
        <f t="shared" si="15"/>
        <v>1.175584381675094E-2</v>
      </c>
      <c r="J118" s="129">
        <f>((A54/'2007 (1)'!A54)/(A12/'2007 (1)'!A12)*100-100)/100</f>
        <v>2.7393790106059013E-2</v>
      </c>
      <c r="K118" s="129">
        <f t="shared" si="16"/>
        <v>1.5220115099150035E-2</v>
      </c>
      <c r="L118" s="130">
        <f t="shared" si="17"/>
        <v>2.8121490612306843E-2</v>
      </c>
      <c r="M118" t="str">
        <f t="shared" ref="M118:S118" si="18">D122</f>
        <v>Information et comm;</v>
      </c>
      <c r="N118" s="19">
        <f t="shared" si="18"/>
        <v>6.3857596072354847E-2</v>
      </c>
      <c r="O118" s="19">
        <f t="shared" si="18"/>
        <v>0.35481103548326842</v>
      </c>
      <c r="P118" s="19">
        <f t="shared" si="18"/>
        <v>-1.2865956820885031E-2</v>
      </c>
      <c r="Q118" s="19">
        <f t="shared" si="18"/>
        <v>6.4024111884897648E-3</v>
      </c>
      <c r="R118" s="19">
        <f t="shared" si="18"/>
        <v>-1.8732505314638388E-2</v>
      </c>
      <c r="S118" s="19">
        <f t="shared" si="18"/>
        <v>1.321112285837117E-2</v>
      </c>
      <c r="T118" s="19">
        <f>L122</f>
        <v>1.249170192572123E-2</v>
      </c>
    </row>
    <row r="119" spans="4:24" ht="80.099999999999994" customHeight="1" x14ac:dyDescent="0.6">
      <c r="D119" s="79" t="s">
        <v>75</v>
      </c>
      <c r="E119" s="142">
        <f>(E98-100)/100</f>
        <v>5.8640718297841517E-2</v>
      </c>
      <c r="F119" s="60">
        <f>(F98-100)/100</f>
        <v>0.29455872929741017</v>
      </c>
      <c r="G119" s="66">
        <f>(G98-100)/100</f>
        <v>4.0214125029839924E-3</v>
      </c>
      <c r="H119" s="125">
        <f>(H98-100)/100</f>
        <v>2.2295502877368419E-2</v>
      </c>
      <c r="I119" s="125">
        <f>(I98-100)/100</f>
        <v>4.8608027660033311E-3</v>
      </c>
      <c r="J119" s="126">
        <f>((A56/'2007 (1)'!A56)/(A14/'2007 (1)'!A14)*100-100)/100</f>
        <v>2.9744630159031827E-2</v>
      </c>
      <c r="K119" s="126">
        <f>(U98-100)/100</f>
        <v>2.3329212132918116E-2</v>
      </c>
      <c r="L119" s="127">
        <f>(T98-100)/100</f>
        <v>2.642341245009746E-2</v>
      </c>
      <c r="M119" t="str">
        <f t="shared" ref="M119:S120" si="19">D124</f>
        <v>Activités immobilières</v>
      </c>
      <c r="N119" s="19">
        <f t="shared" si="19"/>
        <v>0.12702190897359075</v>
      </c>
      <c r="O119" s="19">
        <f t="shared" si="19"/>
        <v>0.40110972494922464</v>
      </c>
      <c r="P119" s="19">
        <f t="shared" si="19"/>
        <v>5.5904103802546103E-2</v>
      </c>
      <c r="Q119" s="19">
        <f t="shared" si="19"/>
        <v>7.1781369509747742E-2</v>
      </c>
      <c r="R119" s="19">
        <f t="shared" si="19"/>
        <v>5.1266491250804194E-2</v>
      </c>
      <c r="S119" s="19">
        <f t="shared" si="19"/>
        <v>7.5512632423982359E-2</v>
      </c>
      <c r="T119" s="19">
        <f>L124</f>
        <v>6.6562437392725549E-2</v>
      </c>
    </row>
    <row r="120" spans="4:24" ht="80.099999999999994" customHeight="1" x14ac:dyDescent="0.6">
      <c r="D120" s="79" t="s">
        <v>76</v>
      </c>
      <c r="E120" s="142">
        <f t="shared" ref="E120:I128" si="20">(E99-100)/100</f>
        <v>8.8244747009157437E-2</v>
      </c>
      <c r="F120" s="56">
        <f t="shared" si="20"/>
        <v>0.4760959688149754</v>
      </c>
      <c r="G120" s="56">
        <f t="shared" si="20"/>
        <v>1.4409822087778395E-2</v>
      </c>
      <c r="H120" s="56">
        <f t="shared" si="20"/>
        <v>3.4035293456758209E-2</v>
      </c>
      <c r="I120" s="56">
        <f t="shared" si="20"/>
        <v>1.6794849648544385E-2</v>
      </c>
      <c r="J120" s="57">
        <f>((A57/'2007 (1)'!A57)/(A15/'2007 (1)'!A15)*100-100)/100</f>
        <v>6.2916073637742334E-2</v>
      </c>
      <c r="K120" s="57">
        <f t="shared" ref="K120:K128" si="21">(U99-100)/100</f>
        <v>5.3823807453998708E-2</v>
      </c>
      <c r="L120" s="69">
        <f t="shared" ref="L120:L128" si="22">(T99-100)/100</f>
        <v>5.4459150389195091E-2</v>
      </c>
      <c r="M120" t="str">
        <f t="shared" si="19"/>
        <v>SRE</v>
      </c>
      <c r="N120" s="19">
        <f t="shared" si="19"/>
        <v>6.1217186915965269E-2</v>
      </c>
      <c r="O120" s="19">
        <f t="shared" si="19"/>
        <v>0.44268342753258311</v>
      </c>
      <c r="P120" s="19">
        <f t="shared" si="19"/>
        <v>2.4391209162632349E-2</v>
      </c>
      <c r="Q120" s="19">
        <f t="shared" si="19"/>
        <v>2.2481320379055349E-2</v>
      </c>
      <c r="R120" s="19">
        <f t="shared" si="19"/>
        <v>1.6379296940272355E-2</v>
      </c>
      <c r="S120" s="19">
        <f t="shared" si="19"/>
        <v>4.0615443577220557E-2</v>
      </c>
      <c r="T120" s="19">
        <f>L125</f>
        <v>3.6660911811742525E-2</v>
      </c>
    </row>
    <row r="121" spans="4:24" ht="80.099999999999994" customHeight="1" x14ac:dyDescent="0.6">
      <c r="D121" s="79" t="s">
        <v>77</v>
      </c>
      <c r="E121" s="142">
        <f t="shared" si="20"/>
        <v>0.14511210477785255</v>
      </c>
      <c r="F121" s="60">
        <f t="shared" si="20"/>
        <v>0.8641040020471652</v>
      </c>
      <c r="G121" s="56">
        <f t="shared" si="20"/>
        <v>7.8982635985245075E-2</v>
      </c>
      <c r="H121" s="60">
        <f t="shared" si="20"/>
        <v>0.10214200010501201</v>
      </c>
      <c r="I121" s="60">
        <f t="shared" si="20"/>
        <v>7.8500362333567331E-2</v>
      </c>
      <c r="J121" s="126">
        <f>((A58/'2007 (1)'!A58)/(A16/'2007 (1)'!A16)*100-100)/100</f>
        <v>0.1246450377005965</v>
      </c>
      <c r="K121" s="126">
        <f t="shared" si="21"/>
        <v>9.9341005215005676E-2</v>
      </c>
      <c r="L121" s="127">
        <f t="shared" si="22"/>
        <v>0.10219024687823974</v>
      </c>
      <c r="M121" t="s">
        <v>80</v>
      </c>
      <c r="N121" s="19">
        <f t="shared" ref="N121:T121" si="23">E128</f>
        <v>3.1338282963915984E-2</v>
      </c>
      <c r="O121" s="19">
        <f t="shared" si="23"/>
        <v>0.20447761850406765</v>
      </c>
      <c r="P121" s="19">
        <f t="shared" si="23"/>
        <v>3.7072451472019451E-3</v>
      </c>
      <c r="Q121" s="19">
        <f t="shared" si="23"/>
        <v>3.6760596344153386E-3</v>
      </c>
      <c r="R121" s="19">
        <f t="shared" si="23"/>
        <v>3.301362598855604E-2</v>
      </c>
      <c r="S121" s="19">
        <f t="shared" si="23"/>
        <v>4.1580106876863143E-2</v>
      </c>
      <c r="T121" s="19">
        <f t="shared" si="23"/>
        <v>7.3589840676385021E-2</v>
      </c>
    </row>
    <row r="122" spans="4:24" ht="80.099999999999994" customHeight="1" x14ac:dyDescent="0.6">
      <c r="D122" s="79" t="s">
        <v>94</v>
      </c>
      <c r="E122" s="142">
        <f t="shared" si="20"/>
        <v>6.3857596072354847E-2</v>
      </c>
      <c r="F122" s="60">
        <f t="shared" si="20"/>
        <v>0.35481103548326842</v>
      </c>
      <c r="G122" s="56">
        <f t="shared" si="20"/>
        <v>-1.2865956820885031E-2</v>
      </c>
      <c r="H122" s="125">
        <f t="shared" si="20"/>
        <v>6.4024111884897648E-3</v>
      </c>
      <c r="I122" s="125">
        <f t="shared" si="20"/>
        <v>-1.8732505314638388E-2</v>
      </c>
      <c r="J122" s="126">
        <f>((A59/'2007 (1)'!A59)/(A17/'2007 (1)'!A17)*100-100)/100</f>
        <v>1.321112285837117E-2</v>
      </c>
      <c r="K122" s="126">
        <f t="shared" si="21"/>
        <v>1.160564178446748E-2</v>
      </c>
      <c r="L122" s="127">
        <f t="shared" si="22"/>
        <v>1.249170192572123E-2</v>
      </c>
    </row>
    <row r="123" spans="4:24" ht="80.099999999999994" customHeight="1" x14ac:dyDescent="0.6">
      <c r="D123" s="79" t="s">
        <v>78</v>
      </c>
      <c r="E123" s="142">
        <f t="shared" si="20"/>
        <v>0.14273095602097599</v>
      </c>
      <c r="F123" s="60">
        <f t="shared" si="20"/>
        <v>0.49604096277788501</v>
      </c>
      <c r="G123" s="56">
        <f t="shared" si="20"/>
        <v>7.9967483223949365E-2</v>
      </c>
      <c r="H123" s="125">
        <f t="shared" si="20"/>
        <v>0.14299034689940357</v>
      </c>
      <c r="I123" s="125">
        <f t="shared" si="20"/>
        <v>0.12721718293868933</v>
      </c>
      <c r="J123" s="126">
        <f>((A60/'2007 (1)'!A60)/(A18/'2007 (1)'!A18)*100-100)/100</f>
        <v>0.16094182197039572</v>
      </c>
      <c r="K123" s="126">
        <f t="shared" si="21"/>
        <v>0.23732486281969714</v>
      </c>
      <c r="L123" s="127">
        <f t="shared" si="22"/>
        <v>0.22626674066684402</v>
      </c>
    </row>
    <row r="124" spans="4:24" ht="80.099999999999994" customHeight="1" x14ac:dyDescent="0.6">
      <c r="D124" s="79" t="s">
        <v>68</v>
      </c>
      <c r="E124" s="142">
        <f t="shared" si="20"/>
        <v>0.12702190897359075</v>
      </c>
      <c r="F124" s="60">
        <f t="shared" si="20"/>
        <v>0.40110972494922464</v>
      </c>
      <c r="G124" s="125">
        <f t="shared" si="20"/>
        <v>5.5904103802546103E-2</v>
      </c>
      <c r="H124" s="125">
        <f t="shared" si="20"/>
        <v>7.1781369509747742E-2</v>
      </c>
      <c r="I124" s="125">
        <f t="shared" si="20"/>
        <v>5.1266491250804194E-2</v>
      </c>
      <c r="J124" s="126">
        <f>((A61/'2007 (1)'!A61)/(A19/'2007 (1)'!A19)*100-100)/100</f>
        <v>7.5512632423982359E-2</v>
      </c>
      <c r="K124" s="126">
        <f t="shared" si="21"/>
        <v>6.7035383749413036E-2</v>
      </c>
      <c r="L124" s="127">
        <f t="shared" si="22"/>
        <v>6.6562437392725549E-2</v>
      </c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</row>
    <row r="125" spans="4:24" ht="80.099999999999994" customHeight="1" x14ac:dyDescent="0.6">
      <c r="D125" s="79" t="s">
        <v>79</v>
      </c>
      <c r="E125" s="142">
        <f t="shared" si="20"/>
        <v>6.1217186915965269E-2</v>
      </c>
      <c r="F125" s="60">
        <f t="shared" si="20"/>
        <v>0.44268342753258311</v>
      </c>
      <c r="G125" s="125">
        <f t="shared" si="20"/>
        <v>2.4391209162632349E-2</v>
      </c>
      <c r="H125" s="125">
        <f t="shared" si="20"/>
        <v>2.2481320379055349E-2</v>
      </c>
      <c r="I125" s="125">
        <f t="shared" si="20"/>
        <v>1.6379296940272355E-2</v>
      </c>
      <c r="J125" s="126">
        <f>((A62/'2007 (1)'!A62)/(A20/'2007 (1)'!A20)*100-100)/100</f>
        <v>4.0615443577220557E-2</v>
      </c>
      <c r="K125" s="126">
        <f t="shared" si="21"/>
        <v>3.5782521003664837E-2</v>
      </c>
      <c r="L125" s="127">
        <f t="shared" si="22"/>
        <v>3.6660911811742525E-2</v>
      </c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</row>
    <row r="126" spans="4:24" ht="80.099999999999994" customHeight="1" x14ac:dyDescent="0.6">
      <c r="D126" s="79" t="s">
        <v>93</v>
      </c>
      <c r="E126" s="142">
        <f t="shared" si="20"/>
        <v>0.25187705147006267</v>
      </c>
      <c r="F126" s="60">
        <f t="shared" si="20"/>
        <v>0.66017618577092063</v>
      </c>
      <c r="G126" s="125">
        <f t="shared" si="20"/>
        <v>0.18986370744273742</v>
      </c>
      <c r="H126" s="125">
        <f t="shared" si="20"/>
        <v>0.20526632280104934</v>
      </c>
      <c r="I126" s="125">
        <f t="shared" si="20"/>
        <v>0.1793889718617841</v>
      </c>
      <c r="J126" s="126">
        <f>((A63/'2007 (1)'!A63)/(A21/'2007 (1)'!A21)*100-100)/100</f>
        <v>0.20521877037840966</v>
      </c>
      <c r="K126" s="126">
        <f t="shared" si="21"/>
        <v>0.17930708016940686</v>
      </c>
      <c r="L126" s="127">
        <f t="shared" si="22"/>
        <v>0.18602118167777518</v>
      </c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</row>
    <row r="127" spans="4:24" ht="80.099999999999994" customHeight="1" x14ac:dyDescent="0.6">
      <c r="D127" s="79" t="s">
        <v>92</v>
      </c>
      <c r="E127" s="68">
        <f t="shared" si="20"/>
        <v>4.3889383274191117E-4</v>
      </c>
      <c r="F127" s="56">
        <f t="shared" si="20"/>
        <v>0.35777715196464643</v>
      </c>
      <c r="G127" s="56">
        <f t="shared" si="20"/>
        <v>-6.1986267821434071E-2</v>
      </c>
      <c r="H127" s="56">
        <f t="shared" si="20"/>
        <v>-5.3406732304973163E-2</v>
      </c>
      <c r="I127" s="56">
        <f t="shared" si="20"/>
        <v>-5.911940146551075E-2</v>
      </c>
      <c r="J127" s="57">
        <f>((A64/'2007 (1)'!A64)/(A22/'2007 (1)'!A22)*100-100)/100</f>
        <v>-2.6207211814556926E-2</v>
      </c>
      <c r="K127" s="57">
        <f t="shared" si="21"/>
        <v>6.193187684845796E-2</v>
      </c>
      <c r="L127" s="69">
        <f t="shared" si="22"/>
        <v>3.9828772210112218E-2</v>
      </c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</row>
    <row r="128" spans="4:24" ht="80.099999999999994" customHeight="1" thickBot="1" x14ac:dyDescent="0.65">
      <c r="D128" s="120" t="s">
        <v>64</v>
      </c>
      <c r="E128" s="70">
        <f t="shared" si="20"/>
        <v>3.1338282963915984E-2</v>
      </c>
      <c r="F128" s="71">
        <f t="shared" si="20"/>
        <v>0.20447761850406765</v>
      </c>
      <c r="G128" s="72">
        <f t="shared" si="20"/>
        <v>3.7072451472019451E-3</v>
      </c>
      <c r="H128" s="72">
        <f t="shared" si="20"/>
        <v>3.6760596344153386E-3</v>
      </c>
      <c r="I128" s="72">
        <f t="shared" si="20"/>
        <v>3.301362598855604E-2</v>
      </c>
      <c r="J128" s="131">
        <f>((A65/'2007 (1)'!A65)/(A23/'2007 (1)'!A23)*100-100)/100</f>
        <v>4.1580106876863143E-2</v>
      </c>
      <c r="K128" s="131">
        <f t="shared" si="21"/>
        <v>7.3589840676385021E-2</v>
      </c>
      <c r="L128" s="132">
        <f t="shared" si="22"/>
        <v>5.7257206768557722E-2</v>
      </c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</row>
    <row r="129" spans="4:24" ht="13.8" thickTop="1" x14ac:dyDescent="0.25"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</row>
    <row r="130" spans="4:24" x14ac:dyDescent="0.25">
      <c r="E130" s="18"/>
      <c r="F130" s="18"/>
      <c r="G130" s="18"/>
      <c r="H130" s="18"/>
      <c r="I130" s="18"/>
      <c r="J130" s="18"/>
      <c r="K130" s="18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1"/>
      <c r="W130" s="19"/>
      <c r="X130" s="19"/>
    </row>
    <row r="131" spans="4:24" x14ac:dyDescent="0.25">
      <c r="D131" s="16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</row>
    <row r="132" spans="4:24" x14ac:dyDescent="0.25">
      <c r="D132" s="16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53"/>
      <c r="P132" s="19"/>
      <c r="Q132" s="19"/>
      <c r="R132" s="19"/>
      <c r="S132" s="19"/>
      <c r="T132" s="19"/>
      <c r="U132" s="19"/>
      <c r="V132" s="19"/>
    </row>
    <row r="133" spans="4:24" x14ac:dyDescent="0.25">
      <c r="D133" s="16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</row>
    <row r="134" spans="4:24" x14ac:dyDescent="0.25">
      <c r="D134" s="16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53"/>
      <c r="Q134" s="19"/>
      <c r="R134" s="19"/>
      <c r="S134" s="19"/>
      <c r="T134" s="19"/>
      <c r="U134" s="19"/>
      <c r="V134" s="19"/>
    </row>
    <row r="135" spans="4:24" x14ac:dyDescent="0.25">
      <c r="D135" s="16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</row>
    <row r="136" spans="4:24" x14ac:dyDescent="0.25">
      <c r="D136" s="16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</row>
    <row r="137" spans="4:24" x14ac:dyDescent="0.25">
      <c r="D137" s="16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</row>
  </sheetData>
  <sheetProtection selectLockedCells="1" selectUnlockedCells="1"/>
  <phoneticPr fontId="9" type="noConversion"/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 alignWithMargins="0">
    <oddHeader>&amp;C&amp;A</oddHeader>
    <oddFooter>&amp;CPage 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37"/>
  <sheetViews>
    <sheetView topLeftCell="B97" workbookViewId="0">
      <selection activeCell="D108" sqref="D108"/>
    </sheetView>
  </sheetViews>
  <sheetFormatPr baseColWidth="10" defaultColWidth="11.5546875" defaultRowHeight="13.2" x14ac:dyDescent="0.25"/>
  <cols>
    <col min="4" max="4" width="45.88671875" customWidth="1"/>
    <col min="5" max="12" width="30.6640625" customWidth="1"/>
  </cols>
  <sheetData>
    <row r="2" spans="1:21" x14ac:dyDescent="0.25">
      <c r="B2" t="s">
        <v>0</v>
      </c>
    </row>
    <row r="3" spans="1:21" x14ac:dyDescent="0.25">
      <c r="B3" t="s">
        <v>1</v>
      </c>
    </row>
    <row r="4" spans="1:21" x14ac:dyDescent="0.25">
      <c r="D4">
        <f t="shared" ref="D4:I4" si="0">SUM(D8:D12)</f>
        <v>17789.058119970952</v>
      </c>
      <c r="E4">
        <f t="shared" si="0"/>
        <v>46489.089055052682</v>
      </c>
      <c r="F4">
        <f t="shared" si="0"/>
        <v>10028.363507209846</v>
      </c>
      <c r="G4">
        <f t="shared" si="0"/>
        <v>38115.222358360741</v>
      </c>
      <c r="H4">
        <f t="shared" si="0"/>
        <v>65738.768203932064</v>
      </c>
      <c r="I4">
        <f t="shared" si="0"/>
        <v>158418.29513972744</v>
      </c>
    </row>
    <row r="5" spans="1:21" x14ac:dyDescent="0.25">
      <c r="B5" t="s">
        <v>2</v>
      </c>
      <c r="C5" t="s">
        <v>3</v>
      </c>
      <c r="D5" t="s">
        <v>9</v>
      </c>
      <c r="E5" t="s">
        <v>4</v>
      </c>
      <c r="F5" t="s">
        <v>5</v>
      </c>
      <c r="G5" t="s">
        <v>6</v>
      </c>
      <c r="H5" t="s">
        <v>7</v>
      </c>
      <c r="I5" t="s">
        <v>8</v>
      </c>
      <c r="J5" t="s">
        <v>10</v>
      </c>
      <c r="K5" t="s">
        <v>11</v>
      </c>
      <c r="L5" t="s">
        <v>12</v>
      </c>
      <c r="M5" t="s">
        <v>13</v>
      </c>
      <c r="N5" t="s">
        <v>14</v>
      </c>
      <c r="O5" t="s">
        <v>15</v>
      </c>
      <c r="P5" t="s">
        <v>16</v>
      </c>
      <c r="Q5" t="s">
        <v>17</v>
      </c>
      <c r="R5" t="s">
        <v>18</v>
      </c>
      <c r="S5" t="s">
        <v>19</v>
      </c>
      <c r="T5" t="s">
        <v>20</v>
      </c>
      <c r="U5" t="s">
        <v>82</v>
      </c>
    </row>
    <row r="6" spans="1:21" x14ac:dyDescent="0.25">
      <c r="A6" s="17">
        <f>SUM(D6:I6)</f>
        <v>44593.843490084459</v>
      </c>
      <c r="B6" t="s">
        <v>21</v>
      </c>
      <c r="C6">
        <f>'2010'!C6/SUM('2010'!C$6:C$22)*'2010'!C$23</f>
        <v>15187.804301393</v>
      </c>
      <c r="D6">
        <f>'2010'!D6/SUM('2010'!D$6:D$22)*'2010'!D$23</f>
        <v>35.009307491377335</v>
      </c>
      <c r="E6">
        <f>'2010'!E6/SUM('2010'!E$6:E$22)*'2010'!E$23</f>
        <v>41229.397156002473</v>
      </c>
      <c r="F6">
        <f>'2010'!F6/SUM('2010'!F$6:F$22)*'2010'!F$23</f>
        <v>0</v>
      </c>
      <c r="G6">
        <f>'2010'!G6/SUM('2010'!G$6:G$22)*'2010'!G$23</f>
        <v>1.1188886727195821</v>
      </c>
      <c r="H6">
        <f>'2010'!H6/SUM('2010'!H$6:H$22)*'2010'!H$23</f>
        <v>0</v>
      </c>
      <c r="I6">
        <f>'2010'!I6/SUM('2010'!I$6:I$22)*'2010'!I$23</f>
        <v>3328.318137917895</v>
      </c>
      <c r="J6">
        <f>'2010'!J6/SUM('2010'!J$6:J$22)*'2010'!J$23</f>
        <v>466.79094631552817</v>
      </c>
      <c r="K6">
        <f>'2010'!K6/SUM('2010'!K$6:K$22)*'2010'!K$23</f>
        <v>1.5721851877471476</v>
      </c>
      <c r="L6">
        <f>'2010'!L6/SUM('2010'!L$6:L$22)*'2010'!L$23</f>
        <v>0</v>
      </c>
      <c r="M6">
        <f>'2010'!M6/SUM('2010'!M$6:M$22)*'2010'!M$23</f>
        <v>2021.2197628246222</v>
      </c>
      <c r="N6">
        <f>'2010'!N6/SUM('2010'!N$6:N$22)*'2010'!N$23</f>
        <v>13.949219075997302</v>
      </c>
      <c r="O6">
        <f>'2010'!O6/SUM('2010'!O$6:O$22)*'2010'!O$23</f>
        <v>2.4548966397963166</v>
      </c>
      <c r="P6">
        <f>'2010'!P6/SUM('2010'!P$6:P$22)*'2010'!P$23</f>
        <v>0</v>
      </c>
      <c r="Q6">
        <f>'2010'!Q6/SUM('2010'!Q$6:Q$22)*'2010'!Q$23</f>
        <v>57.516168755442997</v>
      </c>
      <c r="R6">
        <f>'2010'!R6/SUM('2010'!R$6:R$22)*'2010'!R$23</f>
        <v>193.9158289313273</v>
      </c>
      <c r="S6">
        <f>'2010'!S6/SUM('2010'!S$6:S$22)*'2010'!S$23</f>
        <v>71.585135710153338</v>
      </c>
      <c r="T6">
        <f t="shared" ref="T6:T22" si="1">SUM(C6:S6)</f>
        <v>62610.651934918082</v>
      </c>
      <c r="U6">
        <f>SUM(K6:S6)</f>
        <v>2362.2131971250865</v>
      </c>
    </row>
    <row r="7" spans="1:21" x14ac:dyDescent="0.25">
      <c r="A7" s="17">
        <f>SUM(D7:I7)</f>
        <v>142388.71172531167</v>
      </c>
      <c r="B7" t="s">
        <v>27</v>
      </c>
      <c r="C7">
        <f>'2010'!C7/SUM('2010'!C$6:C$22)*'2010'!C$23</f>
        <v>1921.0317591882861</v>
      </c>
      <c r="D7">
        <f>'2010'!D7/SUM('2010'!D$6:D$22)*'2010'!D$23</f>
        <v>72490.376089588768</v>
      </c>
      <c r="E7">
        <f>'2010'!E7/SUM('2010'!E$6:E$22)*'2010'!E$23</f>
        <v>5473.2989570720774</v>
      </c>
      <c r="F7">
        <f>'2010'!F7/SUM('2010'!F$6:F$22)*'2010'!F$23</f>
        <v>37734.112655355973</v>
      </c>
      <c r="G7">
        <f>'2010'!G7/SUM('2010'!G$6:G$22)*'2010'!G$23</f>
        <v>1359.4197671219872</v>
      </c>
      <c r="H7">
        <f>'2010'!H7/SUM('2010'!H$6:H$22)*'2010'!H$23</f>
        <v>1469.0328662889103</v>
      </c>
      <c r="I7">
        <f>'2010'!I7/SUM('2010'!I$6:I$22)*'2010'!I$23</f>
        <v>23862.471389883947</v>
      </c>
      <c r="J7">
        <f>'2010'!J7/SUM('2010'!J$6:J$22)*'2010'!J$23</f>
        <v>3638.8328276765096</v>
      </c>
      <c r="K7">
        <f>'2010'!K7/SUM('2010'!K$6:K$22)*'2010'!K$23</f>
        <v>5335.8563323563121</v>
      </c>
      <c r="L7">
        <f>'2010'!L7/SUM('2010'!L$6:L$22)*'2010'!L$23</f>
        <v>2036.0593899305093</v>
      </c>
      <c r="M7">
        <f>'2010'!M7/SUM('2010'!M$6:M$22)*'2010'!M$23</f>
        <v>2074.1451794204054</v>
      </c>
      <c r="N7">
        <f>'2010'!N7/SUM('2010'!N$6:N$22)*'2010'!N$23</f>
        <v>4122.3634222975552</v>
      </c>
      <c r="O7">
        <f>'2010'!O7/SUM('2010'!O$6:O$22)*'2010'!O$23</f>
        <v>800.45597264773232</v>
      </c>
      <c r="P7">
        <f>'2010'!P7/SUM('2010'!P$6:P$22)*'2010'!P$23</f>
        <v>1652.2691229550505</v>
      </c>
      <c r="Q7">
        <f>'2010'!Q7/SUM('2010'!Q$6:Q$22)*'2010'!Q$23</f>
        <v>4854.0487738365746</v>
      </c>
      <c r="R7">
        <f>'2010'!R7/SUM('2010'!R$6:R$22)*'2010'!R$23</f>
        <v>10812.308869046312</v>
      </c>
      <c r="S7">
        <f>'2010'!S7/SUM('2010'!S$6:S$22)*'2010'!S$23</f>
        <v>2001.1172550160509</v>
      </c>
      <c r="T7">
        <f t="shared" si="1"/>
        <v>181637.20062968298</v>
      </c>
      <c r="U7">
        <f t="shared" ref="U7:U22" si="2">SUM(K7:S7)</f>
        <v>33688.624317506503</v>
      </c>
    </row>
    <row r="8" spans="1:21" x14ac:dyDescent="0.25">
      <c r="A8" s="17">
        <f t="shared" ref="A8:A23" si="3">SUM(D8:I8)</f>
        <v>39090.360725749495</v>
      </c>
      <c r="B8" t="s">
        <v>22</v>
      </c>
      <c r="C8">
        <f>'2010'!C8/SUM('2010'!C$6:C$22)*'2010'!C$23</f>
        <v>8952.7496596425663</v>
      </c>
      <c r="D8">
        <f>'2010'!D8/SUM('2010'!D$6:D$22)*'2010'!D$23</f>
        <v>337.60332196983444</v>
      </c>
      <c r="E8">
        <f>'2010'!E8/SUM('2010'!E$6:E$22)*'2010'!E$23</f>
        <v>33663.400015647654</v>
      </c>
      <c r="F8">
        <f>'2010'!F8/SUM('2010'!F$6:F$22)*'2010'!F$23</f>
        <v>135.51356149830306</v>
      </c>
      <c r="G8">
        <f>'2010'!G8/SUM('2010'!G$6:G$22)*'2010'!G$23</f>
        <v>199.67167769327045</v>
      </c>
      <c r="H8">
        <f>'2010'!H8/SUM('2010'!H$6:H$22)*'2010'!H$23</f>
        <v>140.31937742307426</v>
      </c>
      <c r="I8">
        <f>'2010'!I8/SUM('2010'!I$6:I$22)*'2010'!I$23</f>
        <v>4613.8527715173568</v>
      </c>
      <c r="J8">
        <f>'2010'!J8/SUM('2010'!J$6:J$22)*'2010'!J$23</f>
        <v>649.50828868477743</v>
      </c>
      <c r="K8">
        <f>'2010'!K8/SUM('2010'!K$6:K$22)*'2010'!K$23</f>
        <v>2865.4827482410597</v>
      </c>
      <c r="L8">
        <f>'2010'!L8/SUM('2010'!L$6:L$22)*'2010'!L$23</f>
        <v>755.51876715952244</v>
      </c>
      <c r="M8">
        <f>'2010'!M8/SUM('2010'!M$6:M$22)*'2010'!M$23</f>
        <v>27632.598623307065</v>
      </c>
      <c r="N8">
        <f>'2010'!N8/SUM('2010'!N$6:N$22)*'2010'!N$23</f>
        <v>1161.836244069475</v>
      </c>
      <c r="O8">
        <f>'2010'!O8/SUM('2010'!O$6:O$22)*'2010'!O$23</f>
        <v>101.93808607934706</v>
      </c>
      <c r="P8">
        <f>'2010'!P8/SUM('2010'!P$6:P$22)*'2010'!P$23</f>
        <v>166.19008563279795</v>
      </c>
      <c r="Q8">
        <f>'2010'!Q8/SUM('2010'!Q$6:Q$22)*'2010'!Q$23</f>
        <v>3552.8978925840092</v>
      </c>
      <c r="R8">
        <f>'2010'!R8/SUM('2010'!R$6:R$22)*'2010'!R$23</f>
        <v>8233.4917138390301</v>
      </c>
      <c r="S8">
        <f>'2010'!S8/SUM('2010'!S$6:S$22)*'2010'!S$23</f>
        <v>1972.1067513538812</v>
      </c>
      <c r="T8">
        <f t="shared" si="1"/>
        <v>95134.679586343016</v>
      </c>
      <c r="U8">
        <f t="shared" si="2"/>
        <v>46442.060912266192</v>
      </c>
    </row>
    <row r="9" spans="1:21" x14ac:dyDescent="0.25">
      <c r="A9" s="17">
        <f t="shared" si="3"/>
        <v>19066.897177430572</v>
      </c>
      <c r="B9" t="s">
        <v>23</v>
      </c>
      <c r="C9">
        <f>'2010'!C9/SUM('2010'!C$6:C$22)*'2010'!C$23</f>
        <v>3774.9669544958001</v>
      </c>
      <c r="D9">
        <f>'2010'!D9/SUM('2010'!D$6:D$22)*'2010'!D$23</f>
        <v>2252.7154397108034</v>
      </c>
      <c r="E9">
        <f>'2010'!E9/SUM('2010'!E$6:E$22)*'2010'!E$23</f>
        <v>1228.6649222237388</v>
      </c>
      <c r="F9">
        <f>'2010'!F9/SUM('2010'!F$6:F$22)*'2010'!F$23</f>
        <v>4385.8479737691032</v>
      </c>
      <c r="G9">
        <f>'2010'!G9/SUM('2010'!G$6:G$22)*'2010'!G$23</f>
        <v>354.01837406396277</v>
      </c>
      <c r="H9">
        <f>'2010'!H9/SUM('2010'!H$6:H$22)*'2010'!H$23</f>
        <v>328.8254091885841</v>
      </c>
      <c r="I9">
        <f>'2010'!I9/SUM('2010'!I$6:I$22)*'2010'!I$23</f>
        <v>10516.82505847438</v>
      </c>
      <c r="J9">
        <f>'2010'!J9/SUM('2010'!J$6:J$22)*'2010'!J$23</f>
        <v>3747.4709760025848</v>
      </c>
      <c r="K9">
        <f>'2010'!K9/SUM('2010'!K$6:K$22)*'2010'!K$23</f>
        <v>6380.9088558804679</v>
      </c>
      <c r="L9">
        <f>'2010'!L9/SUM('2010'!L$6:L$22)*'2010'!L$23</f>
        <v>17302.008632582711</v>
      </c>
      <c r="M9">
        <f>'2010'!M9/SUM('2010'!M$6:M$22)*'2010'!M$23</f>
        <v>289.44741605892278</v>
      </c>
      <c r="N9">
        <f>'2010'!N9/SUM('2010'!N$6:N$22)*'2010'!N$23</f>
        <v>1535.8908397211105</v>
      </c>
      <c r="O9">
        <f>'2010'!O9/SUM('2010'!O$6:O$22)*'2010'!O$23</f>
        <v>542.55211590425256</v>
      </c>
      <c r="P9">
        <f>'2010'!P9/SUM('2010'!P$6:P$22)*'2010'!P$23</f>
        <v>192.77527670489658</v>
      </c>
      <c r="Q9">
        <f>'2010'!Q9/SUM('2010'!Q$6:Q$22)*'2010'!Q$23</f>
        <v>3774.8359347941414</v>
      </c>
      <c r="R9">
        <f>'2010'!R9/SUM('2010'!R$6:R$22)*'2010'!R$23</f>
        <v>2648.5203086563615</v>
      </c>
      <c r="S9">
        <f>'2010'!S9/SUM('2010'!S$6:S$22)*'2010'!S$23</f>
        <v>1009.9200670694535</v>
      </c>
      <c r="T9">
        <f t="shared" si="1"/>
        <v>60266.194555301285</v>
      </c>
      <c r="U9">
        <f t="shared" si="2"/>
        <v>33676.859447372313</v>
      </c>
    </row>
    <row r="10" spans="1:21" x14ac:dyDescent="0.25">
      <c r="A10" s="17">
        <f t="shared" si="3"/>
        <v>52275.780679467098</v>
      </c>
      <c r="B10" t="s">
        <v>24</v>
      </c>
      <c r="C10">
        <f>'2010'!C10/SUM('2010'!C$6:C$22)*'2010'!C$23</f>
        <v>407.38552740568275</v>
      </c>
      <c r="D10">
        <f>'2010'!D10/SUM('2010'!D$6:D$22)*'2010'!D$23</f>
        <v>4028.3703160136829</v>
      </c>
      <c r="E10">
        <f>'2010'!E10/SUM('2010'!E$6:E$22)*'2010'!E$23</f>
        <v>1453.6442546724013</v>
      </c>
      <c r="F10">
        <f>'2010'!F10/SUM('2010'!F$6:F$22)*'2010'!F$23</f>
        <v>1026.8754346547425</v>
      </c>
      <c r="G10">
        <f>'2010'!G10/SUM('2010'!G$6:G$22)*'2010'!G$23</f>
        <v>16692.220584586565</v>
      </c>
      <c r="H10">
        <f>'2010'!H10/SUM('2010'!H$6:H$22)*'2010'!H$23</f>
        <v>14401.688803129311</v>
      </c>
      <c r="I10">
        <f>'2010'!I10/SUM('2010'!I$6:I$22)*'2010'!I$23</f>
        <v>14672.981286410393</v>
      </c>
      <c r="J10">
        <f>'2010'!J10/SUM('2010'!J$6:J$22)*'2010'!J$23</f>
        <v>15074.355790817606</v>
      </c>
      <c r="K10">
        <f>'2010'!K10/SUM('2010'!K$6:K$22)*'2010'!K$23</f>
        <v>5020.1174854157562</v>
      </c>
      <c r="L10">
        <f>'2010'!L10/SUM('2010'!L$6:L$22)*'2010'!L$23</f>
        <v>1997.5864933205673</v>
      </c>
      <c r="M10">
        <f>'2010'!M10/SUM('2010'!M$6:M$22)*'2010'!M$23</f>
        <v>383.0578114564068</v>
      </c>
      <c r="N10">
        <f>'2010'!N10/SUM('2010'!N$6:N$22)*'2010'!N$23</f>
        <v>5579.1488193616515</v>
      </c>
      <c r="O10">
        <f>'2010'!O10/SUM('2010'!O$6:O$22)*'2010'!O$23</f>
        <v>348.75499092521005</v>
      </c>
      <c r="P10">
        <f>'2010'!P10/SUM('2010'!P$6:P$22)*'2010'!P$23</f>
        <v>603.42458058283262</v>
      </c>
      <c r="Q10">
        <f>'2010'!Q10/SUM('2010'!Q$6:Q$22)*'2010'!Q$23</f>
        <v>6421.1494614685826</v>
      </c>
      <c r="R10">
        <f>'2010'!R10/SUM('2010'!R$6:R$22)*'2010'!R$23</f>
        <v>3239.0866859110542</v>
      </c>
      <c r="S10">
        <f>'2010'!S10/SUM('2010'!S$6:S$22)*'2010'!S$23</f>
        <v>2074.9033249209651</v>
      </c>
      <c r="T10">
        <f t="shared" si="1"/>
        <v>93424.751651053433</v>
      </c>
      <c r="U10">
        <f t="shared" si="2"/>
        <v>25667.229653363025</v>
      </c>
    </row>
    <row r="11" spans="1:21" x14ac:dyDescent="0.25">
      <c r="A11" s="17">
        <f t="shared" si="3"/>
        <v>27973.191852090407</v>
      </c>
      <c r="B11" t="s">
        <v>25</v>
      </c>
      <c r="C11">
        <f>'2010'!C11/SUM('2010'!C$6:C$22)*'2010'!C$23</f>
        <v>233.5566675255362</v>
      </c>
      <c r="D11">
        <f>'2010'!D11/SUM('2010'!D$6:D$22)*'2010'!D$23</f>
        <v>362.46283023134947</v>
      </c>
      <c r="E11">
        <f>'2010'!E11/SUM('2010'!E$6:E$22)*'2010'!E$23</f>
        <v>196.23413659725787</v>
      </c>
      <c r="F11">
        <f>'2010'!F11/SUM('2010'!F$6:F$22)*'2010'!F$23</f>
        <v>49.344014313740551</v>
      </c>
      <c r="G11">
        <f>'2010'!G11/SUM('2010'!G$6:G$22)*'2010'!G$23</f>
        <v>767.42775847897849</v>
      </c>
      <c r="H11">
        <f>'2010'!H11/SUM('2010'!H$6:H$22)*'2010'!H$23</f>
        <v>26016.612767597853</v>
      </c>
      <c r="I11">
        <f>'2010'!I11/SUM('2010'!I$6:I$22)*'2010'!I$23</f>
        <v>581.11034487122674</v>
      </c>
      <c r="J11">
        <f>'2010'!J11/SUM('2010'!J$6:J$22)*'2010'!J$23</f>
        <v>153.13967874709616</v>
      </c>
      <c r="K11">
        <f>'2010'!K11/SUM('2010'!K$6:K$22)*'2010'!K$23</f>
        <v>4418.8517833272081</v>
      </c>
      <c r="L11">
        <f>'2010'!L11/SUM('2010'!L$6:L$22)*'2010'!L$23</f>
        <v>1597.5965448074201</v>
      </c>
      <c r="M11">
        <f>'2010'!M11/SUM('2010'!M$6:M$22)*'2010'!M$23</f>
        <v>13.787964595128569</v>
      </c>
      <c r="N11">
        <f>'2010'!N11/SUM('2010'!N$6:N$22)*'2010'!N$23</f>
        <v>221.24179869248081</v>
      </c>
      <c r="O11">
        <f>'2010'!O11/SUM('2010'!O$6:O$22)*'2010'!O$23</f>
        <v>38.929072324574918</v>
      </c>
      <c r="P11">
        <f>'2010'!P11/SUM('2010'!P$6:P$22)*'2010'!P$23</f>
        <v>13.629053375458199</v>
      </c>
      <c r="Q11">
        <f>'2010'!Q11/SUM('2010'!Q$6:Q$22)*'2010'!Q$23</f>
        <v>539.40650235487828</v>
      </c>
      <c r="R11">
        <f>'2010'!R11/SUM('2010'!R$6:R$22)*'2010'!R$23</f>
        <v>3282.6923083135048</v>
      </c>
      <c r="S11">
        <f>'2010'!S11/SUM('2010'!S$6:S$22)*'2010'!S$23</f>
        <v>275.42550267111869</v>
      </c>
      <c r="T11">
        <f t="shared" si="1"/>
        <v>38761.448728824798</v>
      </c>
      <c r="U11">
        <f t="shared" si="2"/>
        <v>10401.560530461773</v>
      </c>
    </row>
    <row r="12" spans="1:21" x14ac:dyDescent="0.25">
      <c r="A12" s="17">
        <f t="shared" si="3"/>
        <v>198172.5659495162</v>
      </c>
      <c r="B12" t="s">
        <v>26</v>
      </c>
      <c r="C12">
        <f>'2010'!C12/SUM('2010'!C$6:C$22)*'2010'!C$23</f>
        <v>14266.111496768357</v>
      </c>
      <c r="D12">
        <f>'2010'!D12/SUM('2010'!D$6:D$22)*'2010'!D$23</f>
        <v>10807.906212045282</v>
      </c>
      <c r="E12">
        <f>'2010'!E12/SUM('2010'!E$6:E$22)*'2010'!E$23</f>
        <v>9947.1457259116269</v>
      </c>
      <c r="F12">
        <f>'2010'!F12/SUM('2010'!F$6:F$22)*'2010'!F$23</f>
        <v>4430.7825229739565</v>
      </c>
      <c r="G12">
        <f>'2010'!G12/SUM('2010'!G$6:G$22)*'2010'!G$23</f>
        <v>20101.883963537966</v>
      </c>
      <c r="H12">
        <f>'2010'!H12/SUM('2010'!H$6:H$22)*'2010'!H$23</f>
        <v>24851.321846593244</v>
      </c>
      <c r="I12">
        <f>'2010'!I12/SUM('2010'!I$6:I$22)*'2010'!I$23</f>
        <v>128033.5256784541</v>
      </c>
      <c r="J12">
        <f>'2010'!J12/SUM('2010'!J$6:J$22)*'2010'!J$23</f>
        <v>58961.837110688619</v>
      </c>
      <c r="K12">
        <f>'2010'!K12/SUM('2010'!K$6:K$22)*'2010'!K$23</f>
        <v>16012.215455203426</v>
      </c>
      <c r="L12">
        <f>'2010'!L12/SUM('2010'!L$6:L$22)*'2010'!L$23</f>
        <v>3642.2577614396309</v>
      </c>
      <c r="M12">
        <f>'2010'!M12/SUM('2010'!M$6:M$22)*'2010'!M$23</f>
        <v>1798.6055364831436</v>
      </c>
      <c r="N12">
        <f>'2010'!N12/SUM('2010'!N$6:N$22)*'2010'!N$23</f>
        <v>12437.195569630831</v>
      </c>
      <c r="O12">
        <f>'2010'!O12/SUM('2010'!O$6:O$22)*'2010'!O$23</f>
        <v>2166.6259112036491</v>
      </c>
      <c r="P12">
        <f>'2010'!P12/SUM('2010'!P$6:P$22)*'2010'!P$23</f>
        <v>2554.1669594051396</v>
      </c>
      <c r="Q12">
        <f>'2010'!Q12/SUM('2010'!Q$6:Q$22)*'2010'!Q$23</f>
        <v>13747.793740290192</v>
      </c>
      <c r="R12">
        <f>'2010'!R12/SUM('2010'!R$6:R$22)*'2010'!R$23</f>
        <v>20740.035139505282</v>
      </c>
      <c r="S12">
        <f>'2010'!S12/SUM('2010'!S$6:S$22)*'2010'!S$23</f>
        <v>4413.7892864959431</v>
      </c>
      <c r="T12">
        <f t="shared" si="1"/>
        <v>348913.1999166304</v>
      </c>
      <c r="U12">
        <f t="shared" si="2"/>
        <v>77512.685359657247</v>
      </c>
    </row>
    <row r="13" spans="1:21" x14ac:dyDescent="0.25">
      <c r="A13" s="17">
        <f t="shared" si="3"/>
        <v>4602.4539431960766</v>
      </c>
      <c r="B13" t="s">
        <v>28</v>
      </c>
      <c r="C13">
        <f>'2010'!C13/SUM('2010'!C$6:C$22)*'2010'!C$23</f>
        <v>377.28231350227185</v>
      </c>
      <c r="D13">
        <f>'2010'!D13/SUM('2010'!D$6:D$22)*'2010'!D$23</f>
        <v>2054.1193680801962</v>
      </c>
      <c r="E13">
        <f>'2010'!E13/SUM('2010'!E$6:E$22)*'2010'!E$23</f>
        <v>154.61900067900356</v>
      </c>
      <c r="F13">
        <f>'2010'!F13/SUM('2010'!F$6:F$22)*'2010'!F$23</f>
        <v>457.01456175038277</v>
      </c>
      <c r="G13">
        <f>'2010'!G13/SUM('2010'!G$6:G$22)*'2010'!G$23</f>
        <v>624.33987937752693</v>
      </c>
      <c r="H13">
        <f>'2010'!H13/SUM('2010'!H$6:H$22)*'2010'!H$23</f>
        <v>360.70981226946515</v>
      </c>
      <c r="I13">
        <f>'2010'!I13/SUM('2010'!I$6:I$22)*'2010'!I$23</f>
        <v>951.65132103950202</v>
      </c>
      <c r="J13">
        <f>'2010'!J13/SUM('2010'!J$6:J$22)*'2010'!J$23</f>
        <v>41507.57468207756</v>
      </c>
      <c r="K13">
        <f>'2010'!K13/SUM('2010'!K$6:K$22)*'2010'!K$23</f>
        <v>513.49370737132631</v>
      </c>
      <c r="L13">
        <f>'2010'!L13/SUM('2010'!L$6:L$22)*'2010'!L$23</f>
        <v>520.28534335313475</v>
      </c>
      <c r="M13">
        <f>'2010'!M13/SUM('2010'!M$6:M$22)*'2010'!M$23</f>
        <v>84.465011205494349</v>
      </c>
      <c r="N13">
        <f>'2010'!N13/SUM('2010'!N$6:N$22)*'2010'!N$23</f>
        <v>1269.8479010778233</v>
      </c>
      <c r="O13">
        <f>'2010'!O13/SUM('2010'!O$6:O$22)*'2010'!O$23</f>
        <v>1400.2790308925992</v>
      </c>
      <c r="P13">
        <f>'2010'!P13/SUM('2010'!P$6:P$22)*'2010'!P$23</f>
        <v>4239.9713876075411</v>
      </c>
      <c r="Q13">
        <f>'2010'!Q13/SUM('2010'!Q$6:Q$22)*'2010'!Q$23</f>
        <v>2663.0465934969316</v>
      </c>
      <c r="R13">
        <f>'2010'!R13/SUM('2010'!R$6:R$22)*'2010'!R$23</f>
        <v>7072.1116777823663</v>
      </c>
      <c r="S13">
        <f>'2010'!S13/SUM('2010'!S$6:S$22)*'2010'!S$23</f>
        <v>1299.1387546262931</v>
      </c>
      <c r="T13">
        <f t="shared" si="1"/>
        <v>65549.950346189435</v>
      </c>
      <c r="U13">
        <f t="shared" si="2"/>
        <v>19062.63940741351</v>
      </c>
    </row>
    <row r="14" spans="1:21" x14ac:dyDescent="0.25">
      <c r="A14" s="17">
        <f t="shared" si="3"/>
        <v>5102.056102330278</v>
      </c>
      <c r="B14" t="s">
        <v>29</v>
      </c>
      <c r="C14">
        <f>'2010'!C14/SUM('2010'!C$6:C$22)*'2010'!C$23</f>
        <v>293.97249165298462</v>
      </c>
      <c r="D14">
        <f>'2010'!D14/SUM('2010'!D$6:D$22)*'2010'!D$23</f>
        <v>395.36217945917906</v>
      </c>
      <c r="E14">
        <f>'2010'!E14/SUM('2010'!E$6:E$22)*'2010'!E$23</f>
        <v>833.33111543792279</v>
      </c>
      <c r="F14">
        <f>'2010'!F14/SUM('2010'!F$6:F$22)*'2010'!F$23</f>
        <v>583.23925003744671</v>
      </c>
      <c r="G14">
        <f>'2010'!G14/SUM('2010'!G$6:G$22)*'2010'!G$23</f>
        <v>467.4457132609104</v>
      </c>
      <c r="H14">
        <f>'2010'!H14/SUM('2010'!H$6:H$22)*'2010'!H$23</f>
        <v>662.79152828418614</v>
      </c>
      <c r="I14">
        <f>'2010'!I14/SUM('2010'!I$6:I$22)*'2010'!I$23</f>
        <v>2159.8863158506329</v>
      </c>
      <c r="J14">
        <f>'2010'!J14/SUM('2010'!J$6:J$22)*'2010'!J$23</f>
        <v>613.36892491513288</v>
      </c>
      <c r="K14">
        <f>'2010'!K14/SUM('2010'!K$6:K$22)*'2010'!K$23</f>
        <v>14736.542391081714</v>
      </c>
      <c r="L14">
        <f>'2010'!L14/SUM('2010'!L$6:L$22)*'2010'!L$23</f>
        <v>2138.4601813759186</v>
      </c>
      <c r="M14">
        <f>'2010'!M14/SUM('2010'!M$6:M$22)*'2010'!M$23</f>
        <v>210.37378854739615</v>
      </c>
      <c r="N14">
        <f>'2010'!N14/SUM('2010'!N$6:N$22)*'2010'!N$23</f>
        <v>942.83949136562023</v>
      </c>
      <c r="O14">
        <f>'2010'!O14/SUM('2010'!O$6:O$22)*'2010'!O$23</f>
        <v>198.28778956403579</v>
      </c>
      <c r="P14">
        <f>'2010'!P14/SUM('2010'!P$6:P$22)*'2010'!P$23</f>
        <v>185.74481438889012</v>
      </c>
      <c r="Q14">
        <f>'2010'!Q14/SUM('2010'!Q$6:Q$22)*'2010'!Q$23</f>
        <v>1491.3620691648564</v>
      </c>
      <c r="R14">
        <f>'2010'!R14/SUM('2010'!R$6:R$22)*'2010'!R$23</f>
        <v>686.54663191815075</v>
      </c>
      <c r="S14">
        <f>'2010'!S14/SUM('2010'!S$6:S$22)*'2010'!S$23</f>
        <v>431.64203560788349</v>
      </c>
      <c r="T14">
        <f t="shared" si="1"/>
        <v>27031.19671191286</v>
      </c>
      <c r="U14">
        <f t="shared" si="2"/>
        <v>21021.799193014467</v>
      </c>
    </row>
    <row r="15" spans="1:21" x14ac:dyDescent="0.25">
      <c r="A15" s="17">
        <f t="shared" si="3"/>
        <v>13427.599692295555</v>
      </c>
      <c r="B15" t="s">
        <v>30</v>
      </c>
      <c r="C15">
        <f>'2010'!C15/SUM('2010'!C$6:C$22)*'2010'!C$23</f>
        <v>76.968104710310968</v>
      </c>
      <c r="D15">
        <f>'2010'!D15/SUM('2010'!D$6:D$22)*'2010'!D$23</f>
        <v>1302.0642442572841</v>
      </c>
      <c r="E15">
        <f>'2010'!E15/SUM('2010'!E$6:E$22)*'2010'!E$23</f>
        <v>2611.8789540632783</v>
      </c>
      <c r="F15">
        <f>'2010'!F15/SUM('2010'!F$6:F$22)*'2010'!F$23</f>
        <v>1330.6185890261324</v>
      </c>
      <c r="G15">
        <f>'2010'!G15/SUM('2010'!G$6:G$22)*'2010'!G$23</f>
        <v>1039.018003626787</v>
      </c>
      <c r="H15">
        <f>'2010'!H15/SUM('2010'!H$6:H$22)*'2010'!H$23</f>
        <v>1136.4569391720545</v>
      </c>
      <c r="I15">
        <f>'2010'!I15/SUM('2010'!I$6:I$22)*'2010'!I$23</f>
        <v>6007.5629621500193</v>
      </c>
      <c r="J15">
        <f>'2010'!J15/SUM('2010'!J$6:J$22)*'2010'!J$23</f>
        <v>2710.2022179311366</v>
      </c>
      <c r="K15">
        <f>'2010'!K15/SUM('2010'!K$6:K$22)*'2010'!K$23</f>
        <v>29831.082364723683</v>
      </c>
      <c r="L15">
        <f>'2010'!L15/SUM('2010'!L$6:L$22)*'2010'!L$23</f>
        <v>38294.86182888288</v>
      </c>
      <c r="M15">
        <f>'2010'!M15/SUM('2010'!M$6:M$22)*'2010'!M$23</f>
        <v>1420.3800022635523</v>
      </c>
      <c r="N15">
        <f>'2010'!N15/SUM('2010'!N$6:N$22)*'2010'!N$23</f>
        <v>4361.4458531129849</v>
      </c>
      <c r="O15">
        <f>'2010'!O15/SUM('2010'!O$6:O$22)*'2010'!O$23</f>
        <v>2212.9895282300463</v>
      </c>
      <c r="P15">
        <f>'2010'!P15/SUM('2010'!P$6:P$22)*'2010'!P$23</f>
        <v>881.92127995503643</v>
      </c>
      <c r="Q15">
        <f>'2010'!Q15/SUM('2010'!Q$6:Q$22)*'2010'!Q$23</f>
        <v>8171.1943480164955</v>
      </c>
      <c r="R15">
        <f>'2010'!R15/SUM('2010'!R$6:R$22)*'2010'!R$23</f>
        <v>8306.3972019463508</v>
      </c>
      <c r="S15">
        <f>'2010'!S15/SUM('2010'!S$6:S$22)*'2010'!S$23</f>
        <v>1658.4586901330172</v>
      </c>
      <c r="T15">
        <f t="shared" si="1"/>
        <v>111353.50111220103</v>
      </c>
      <c r="U15">
        <f t="shared" si="2"/>
        <v>95138.731097264026</v>
      </c>
    </row>
    <row r="16" spans="1:21" x14ac:dyDescent="0.25">
      <c r="A16" s="17">
        <f t="shared" si="3"/>
        <v>2875.0872859046813</v>
      </c>
      <c r="B16" t="s">
        <v>31</v>
      </c>
      <c r="C16">
        <f>'2010'!C16/SUM('2010'!C$6:C$22)*'2010'!C$23</f>
        <v>46.176874324841314</v>
      </c>
      <c r="D16">
        <f>'2010'!D16/SUM('2010'!D$6:D$22)*'2010'!D$23</f>
        <v>415.94177238041715</v>
      </c>
      <c r="E16">
        <f>'2010'!E16/SUM('2010'!E$6:E$22)*'2010'!E$23</f>
        <v>420.88398260510888</v>
      </c>
      <c r="F16">
        <f>'2010'!F16/SUM('2010'!F$6:F$22)*'2010'!F$23</f>
        <v>172.49907496264478</v>
      </c>
      <c r="G16">
        <f>'2010'!G16/SUM('2010'!G$6:G$22)*'2010'!G$23</f>
        <v>278.63324973948096</v>
      </c>
      <c r="H16">
        <f>'2010'!H16/SUM('2010'!H$6:H$22)*'2010'!H$23</f>
        <v>303.46190661232492</v>
      </c>
      <c r="I16">
        <f>'2010'!I16/SUM('2010'!I$6:I$22)*'2010'!I$23</f>
        <v>1283.6672996047048</v>
      </c>
      <c r="J16">
        <f>'2010'!J16/SUM('2010'!J$6:J$22)*'2010'!J$23</f>
        <v>397.75305848323177</v>
      </c>
      <c r="K16">
        <f>'2010'!K16/SUM('2010'!K$6:K$22)*'2010'!K$23</f>
        <v>6881.1441352990732</v>
      </c>
      <c r="L16">
        <f>'2010'!L16/SUM('2010'!L$6:L$22)*'2010'!L$23</f>
        <v>1587.62283189136</v>
      </c>
      <c r="M16">
        <f>'2010'!M16/SUM('2010'!M$6:M$22)*'2010'!M$23</f>
        <v>2640.679765217636</v>
      </c>
      <c r="N16">
        <f>'2010'!N16/SUM('2010'!N$6:N$22)*'2010'!N$23</f>
        <v>1821.0615701874933</v>
      </c>
      <c r="O16">
        <f>'2010'!O16/SUM('2010'!O$6:O$22)*'2010'!O$23</f>
        <v>916.87395720002428</v>
      </c>
      <c r="P16">
        <f>'2010'!P16/SUM('2010'!P$6:P$22)*'2010'!P$23</f>
        <v>556.17987381926946</v>
      </c>
      <c r="Q16">
        <f>'2010'!Q16/SUM('2010'!Q$6:Q$22)*'2010'!Q$23</f>
        <v>5166.5592882561377</v>
      </c>
      <c r="R16">
        <f>'2010'!R16/SUM('2010'!R$6:R$22)*'2010'!R$23</f>
        <v>3536.9736419708047</v>
      </c>
      <c r="S16">
        <f>'2010'!S16/SUM('2010'!S$6:S$22)*'2010'!S$23</f>
        <v>819.70358236384288</v>
      </c>
      <c r="T16">
        <f t="shared" si="1"/>
        <v>27245.815864918397</v>
      </c>
      <c r="U16">
        <f t="shared" si="2"/>
        <v>23926.798646205643</v>
      </c>
    </row>
    <row r="17" spans="1:21" x14ac:dyDescent="0.25">
      <c r="A17" s="17">
        <f t="shared" si="3"/>
        <v>6133.5497450698876</v>
      </c>
      <c r="B17" t="s">
        <v>32</v>
      </c>
      <c r="C17">
        <f>'2010'!C17/SUM('2010'!C$6:C$22)*'2010'!C$23</f>
        <v>238.81151804792694</v>
      </c>
      <c r="D17">
        <f>'2010'!D17/SUM('2010'!D$6:D$22)*'2010'!D$23</f>
        <v>1361.8830609991921</v>
      </c>
      <c r="E17">
        <f>'2010'!E17/SUM('2010'!E$6:E$22)*'2010'!E$23</f>
        <v>901.88426400191861</v>
      </c>
      <c r="F17">
        <f>'2010'!F17/SUM('2010'!F$6:F$22)*'2010'!F$23</f>
        <v>395.62200898718788</v>
      </c>
      <c r="G17">
        <f>'2010'!G17/SUM('2010'!G$6:G$22)*'2010'!G$23</f>
        <v>844.0116920956599</v>
      </c>
      <c r="H17">
        <f>'2010'!H17/SUM('2010'!H$6:H$22)*'2010'!H$23</f>
        <v>551.6661824147792</v>
      </c>
      <c r="I17">
        <f>'2010'!I17/SUM('2010'!I$6:I$22)*'2010'!I$23</f>
        <v>2078.4825365711495</v>
      </c>
      <c r="J17">
        <f>'2010'!J17/SUM('2010'!J$6:J$22)*'2010'!J$23</f>
        <v>1557.7236087944336</v>
      </c>
      <c r="K17">
        <f>'2010'!K17/SUM('2010'!K$6:K$22)*'2010'!K$23</f>
        <v>9191.4252060607378</v>
      </c>
      <c r="L17">
        <f>'2010'!L17/SUM('2010'!L$6:L$22)*'2010'!L$23</f>
        <v>1698.0446514951673</v>
      </c>
      <c r="M17">
        <f>'2010'!M17/SUM('2010'!M$6:M$22)*'2010'!M$23</f>
        <v>765.43670792912883</v>
      </c>
      <c r="N17">
        <f>'2010'!N17/SUM('2010'!N$6:N$22)*'2010'!N$23</f>
        <v>24947.000915524917</v>
      </c>
      <c r="O17">
        <f>'2010'!O17/SUM('2010'!O$6:O$22)*'2010'!O$23</f>
        <v>13279.593725649409</v>
      </c>
      <c r="P17">
        <f>'2010'!P17/SUM('2010'!P$6:P$22)*'2010'!P$23</f>
        <v>1206.3972028739224</v>
      </c>
      <c r="Q17">
        <f>'2010'!Q17/SUM('2010'!Q$6:Q$22)*'2010'!Q$23</f>
        <v>14926.385402719245</v>
      </c>
      <c r="R17">
        <f>'2010'!R17/SUM('2010'!R$6:R$22)*'2010'!R$23</f>
        <v>6458.6201757779991</v>
      </c>
      <c r="S17">
        <f>'2010'!S17/SUM('2010'!S$6:S$22)*'2010'!S$23</f>
        <v>2512.4211577003834</v>
      </c>
      <c r="T17">
        <f t="shared" si="1"/>
        <v>82915.410017643153</v>
      </c>
      <c r="U17">
        <f t="shared" si="2"/>
        <v>74985.325145730909</v>
      </c>
    </row>
    <row r="18" spans="1:21" x14ac:dyDescent="0.25">
      <c r="A18" s="17">
        <f t="shared" si="3"/>
        <v>11382.319956357245</v>
      </c>
      <c r="B18" t="s">
        <v>33</v>
      </c>
      <c r="C18">
        <f>'2010'!C18/SUM('2010'!C$6:C$22)*'2010'!C$23</f>
        <v>2346.4353414212173</v>
      </c>
      <c r="D18">
        <f>'2010'!D18/SUM('2010'!D$6:D$22)*'2010'!D$23</f>
        <v>2059.0892697720601</v>
      </c>
      <c r="E18">
        <f>'2010'!E18/SUM('2010'!E$6:E$22)*'2010'!E$23</f>
        <v>2838.3259988391924</v>
      </c>
      <c r="F18">
        <f>'2010'!F18/SUM('2010'!F$6:F$22)*'2010'!F$23</f>
        <v>573.00049205218431</v>
      </c>
      <c r="G18">
        <f>'2010'!G18/SUM('2010'!G$6:G$22)*'2010'!G$23</f>
        <v>971.33522900468722</v>
      </c>
      <c r="H18">
        <f>'2010'!H18/SUM('2010'!H$6:H$22)*'2010'!H$23</f>
        <v>851.09753242685474</v>
      </c>
      <c r="I18">
        <f>'2010'!I18/SUM('2010'!I$6:I$22)*'2010'!I$23</f>
        <v>4089.4714342622665</v>
      </c>
      <c r="J18">
        <f>'2010'!J18/SUM('2010'!J$6:J$22)*'2010'!J$23</f>
        <v>4780.1785522641912</v>
      </c>
      <c r="K18">
        <f>'2010'!K18/SUM('2010'!K$6:K$22)*'2010'!K$23</f>
        <v>13839.265261287397</v>
      </c>
      <c r="L18">
        <f>'2010'!L18/SUM('2010'!L$6:L$22)*'2010'!L$23</f>
        <v>6300.9532173287444</v>
      </c>
      <c r="M18">
        <f>'2010'!M18/SUM('2010'!M$6:M$22)*'2010'!M$23</f>
        <v>1719.5518770593724</v>
      </c>
      <c r="N18">
        <f>'2010'!N18/SUM('2010'!N$6:N$22)*'2010'!N$23</f>
        <v>3622.4166255859345</v>
      </c>
      <c r="O18">
        <f>'2010'!O18/SUM('2010'!O$6:O$22)*'2010'!O$23</f>
        <v>68533.279638411346</v>
      </c>
      <c r="P18">
        <f>'2010'!P18/SUM('2010'!P$6:P$22)*'2010'!P$23</f>
        <v>22245.125988146356</v>
      </c>
      <c r="Q18">
        <f>'2010'!Q18/SUM('2010'!Q$6:Q$22)*'2010'!Q$23</f>
        <v>13432.034571917637</v>
      </c>
      <c r="R18">
        <f>'2010'!R18/SUM('2010'!R$6:R$22)*'2010'!R$23</f>
        <v>7585.023933604738</v>
      </c>
      <c r="S18">
        <f>'2010'!S18/SUM('2010'!S$6:S$22)*'2010'!S$23</f>
        <v>1848.1274310345018</v>
      </c>
      <c r="T18">
        <f t="shared" si="1"/>
        <v>157634.71239441866</v>
      </c>
      <c r="U18">
        <f t="shared" si="2"/>
        <v>139125.77854437602</v>
      </c>
    </row>
    <row r="19" spans="1:21" x14ac:dyDescent="0.25">
      <c r="A19" s="17">
        <f t="shared" si="3"/>
        <v>4188.7235144587521</v>
      </c>
      <c r="B19" t="s">
        <v>34</v>
      </c>
      <c r="C19">
        <f>'2010'!C19/SUM('2010'!C$6:C$22)*'2010'!C$23</f>
        <v>21.069258356378686</v>
      </c>
      <c r="D19">
        <f>'2010'!D19/SUM('2010'!D$6:D$22)*'2010'!D$23</f>
        <v>456.35097305812519</v>
      </c>
      <c r="E19">
        <f>'2010'!E19/SUM('2010'!E$6:E$22)*'2010'!E$23</f>
        <v>669.93579410821258</v>
      </c>
      <c r="F19">
        <f>'2010'!F19/SUM('2010'!F$6:F$22)*'2010'!F$23</f>
        <v>203.16535498295727</v>
      </c>
      <c r="G19">
        <f>'2010'!G19/SUM('2010'!G$6:G$22)*'2010'!G$23</f>
        <v>342.67963617524202</v>
      </c>
      <c r="H19">
        <f>'2010'!H19/SUM('2010'!H$6:H$22)*'2010'!H$23</f>
        <v>379.81245025079591</v>
      </c>
      <c r="I19">
        <f>'2010'!I19/SUM('2010'!I$6:I$22)*'2010'!I$23</f>
        <v>2136.7793058834195</v>
      </c>
      <c r="J19">
        <f>'2010'!J19/SUM('2010'!J$6:J$22)*'2010'!J$23</f>
        <v>819.87243031903881</v>
      </c>
      <c r="K19">
        <f>'2010'!K19/SUM('2010'!K$6:K$22)*'2010'!K$23</f>
        <v>16986.079032869657</v>
      </c>
      <c r="L19">
        <f>'2010'!L19/SUM('2010'!L$6:L$22)*'2010'!L$23</f>
        <v>2516.6902120511168</v>
      </c>
      <c r="M19">
        <f>'2010'!M19/SUM('2010'!M$6:M$22)*'2010'!M$23</f>
        <v>1890.5785486846819</v>
      </c>
      <c r="N19">
        <f>'2010'!N19/SUM('2010'!N$6:N$22)*'2010'!N$23</f>
        <v>3681.4962580244037</v>
      </c>
      <c r="O19">
        <f>'2010'!O19/SUM('2010'!O$6:O$22)*'2010'!O$23</f>
        <v>6416.461144131039</v>
      </c>
      <c r="P19">
        <f>'2010'!P19/SUM('2010'!P$6:P$22)*'2010'!P$23</f>
        <v>10190.092690066056</v>
      </c>
      <c r="Q19">
        <f>'2010'!Q19/SUM('2010'!Q$6:Q$22)*'2010'!Q$23</f>
        <v>13785.847972902629</v>
      </c>
      <c r="R19">
        <f>'2010'!R19/SUM('2010'!R$6:R$22)*'2010'!R$23</f>
        <v>4584.5860006361272</v>
      </c>
      <c r="S19">
        <f>'2010'!S19/SUM('2010'!S$6:S$22)*'2010'!S$23</f>
        <v>1236.9748123471086</v>
      </c>
      <c r="T19">
        <f t="shared" si="1"/>
        <v>66318.47187484699</v>
      </c>
      <c r="U19">
        <f t="shared" si="2"/>
        <v>61288.806671712817</v>
      </c>
    </row>
    <row r="20" spans="1:21" x14ac:dyDescent="0.25">
      <c r="A20" s="17">
        <f t="shared" si="3"/>
        <v>65419.513111578024</v>
      </c>
      <c r="B20" t="s">
        <v>35</v>
      </c>
      <c r="C20">
        <f>'2010'!C20/SUM('2010'!C$6:C$22)*'2010'!C$23</f>
        <v>2480.7680667298473</v>
      </c>
      <c r="D20">
        <f>'2010'!D20/SUM('2010'!D$6:D$22)*'2010'!D$23</f>
        <v>10108.830040261591</v>
      </c>
      <c r="E20">
        <f>'2010'!E20/SUM('2010'!E$6:E$22)*'2010'!E$23</f>
        <v>13192.866732157858</v>
      </c>
      <c r="F20">
        <f>'2010'!F20/SUM('2010'!F$6:F$22)*'2010'!F$23</f>
        <v>2719.3701262224954</v>
      </c>
      <c r="G20">
        <f>'2010'!G20/SUM('2010'!G$6:G$22)*'2010'!G$23</f>
        <v>5839.589873775285</v>
      </c>
      <c r="H20">
        <f>'2010'!H20/SUM('2010'!H$6:H$22)*'2010'!H$23</f>
        <v>6417.5062263752434</v>
      </c>
      <c r="I20">
        <f>'2010'!I20/SUM('2010'!I$6:I$22)*'2010'!I$23</f>
        <v>27141.35011278556</v>
      </c>
      <c r="J20">
        <f>'2010'!J20/SUM('2010'!J$6:J$22)*'2010'!J$23</f>
        <v>26761.95406709427</v>
      </c>
      <c r="K20">
        <f>'2010'!K20/SUM('2010'!K$6:K$22)*'2010'!K$23</f>
        <v>46515.311855464286</v>
      </c>
      <c r="L20">
        <f>'2010'!L20/SUM('2010'!L$6:L$22)*'2010'!L$23</f>
        <v>16352.673386015218</v>
      </c>
      <c r="M20">
        <f>'2010'!M20/SUM('2010'!M$6:M$22)*'2010'!M$23</f>
        <v>5587.9894860077475</v>
      </c>
      <c r="N20">
        <f>'2010'!N20/SUM('2010'!N$6:N$22)*'2010'!N$23</f>
        <v>17672.942154572222</v>
      </c>
      <c r="O20">
        <f>'2010'!O20/SUM('2010'!O$6:O$22)*'2010'!O$23</f>
        <v>25171.262737642268</v>
      </c>
      <c r="P20">
        <f>'2010'!P20/SUM('2010'!P$6:P$22)*'2010'!P$23</f>
        <v>10436.681134041182</v>
      </c>
      <c r="Q20">
        <f>'2010'!Q20/SUM('2010'!Q$6:Q$22)*'2010'!Q$23</f>
        <v>110280.83624752249</v>
      </c>
      <c r="R20">
        <f>'2010'!R20/SUM('2010'!R$6:R$22)*'2010'!R$23</f>
        <v>32119.257004265168</v>
      </c>
      <c r="S20">
        <f>'2010'!S20/SUM('2010'!S$6:S$22)*'2010'!S$23</f>
        <v>8497.966269625309</v>
      </c>
      <c r="T20">
        <f t="shared" si="1"/>
        <v>367297.15552055807</v>
      </c>
      <c r="U20">
        <f t="shared" si="2"/>
        <v>272634.92027515586</v>
      </c>
    </row>
    <row r="21" spans="1:21" x14ac:dyDescent="0.25">
      <c r="A21" s="17">
        <f t="shared" si="3"/>
        <v>4510.9436307215055</v>
      </c>
      <c r="B21" t="s">
        <v>36</v>
      </c>
      <c r="C21">
        <f>'2010'!C21/SUM('2010'!C$6:C$22)*'2010'!C$23</f>
        <v>151.87215997444571</v>
      </c>
      <c r="D21">
        <f>'2010'!D21/SUM('2010'!D$6:D$22)*'2010'!D$23</f>
        <v>814.49388874041006</v>
      </c>
      <c r="E21">
        <f>'2010'!E21/SUM('2010'!E$6:E$22)*'2010'!E$23</f>
        <v>500.10051052627728</v>
      </c>
      <c r="F21">
        <f>'2010'!F21/SUM('2010'!F$6:F$22)*'2010'!F$23</f>
        <v>263.46803995279907</v>
      </c>
      <c r="G21">
        <f>'2010'!G21/SUM('2010'!G$6:G$22)*'2010'!G$23</f>
        <v>516.93655687388195</v>
      </c>
      <c r="H21">
        <f>'2010'!H21/SUM('2010'!H$6:H$22)*'2010'!H$23</f>
        <v>698.61647553503792</v>
      </c>
      <c r="I21">
        <f>'2010'!I21/SUM('2010'!I$6:I$22)*'2010'!I$23</f>
        <v>1717.3281590930994</v>
      </c>
      <c r="J21">
        <f>'2010'!J21/SUM('2010'!J$6:J$22)*'2010'!J$23</f>
        <v>783.96312615822387</v>
      </c>
      <c r="K21">
        <f>'2010'!K21/SUM('2010'!K$6:K$22)*'2010'!K$23</f>
        <v>2137.8413960291418</v>
      </c>
      <c r="L21">
        <f>'2010'!L21/SUM('2010'!L$6:L$22)*'2010'!L$23</f>
        <v>2190.8622292571849</v>
      </c>
      <c r="M21">
        <f>'2010'!M21/SUM('2010'!M$6:M$22)*'2010'!M$23</f>
        <v>289.20779900585757</v>
      </c>
      <c r="N21">
        <f>'2010'!N21/SUM('2010'!N$6:N$22)*'2010'!N$23</f>
        <v>1474.1071741141184</v>
      </c>
      <c r="O21">
        <f>'2010'!O21/SUM('2010'!O$6:O$22)*'2010'!O$23</f>
        <v>1179.7474827508966</v>
      </c>
      <c r="P21">
        <f>'2010'!P21/SUM('2010'!P$6:P$22)*'2010'!P$23</f>
        <v>120.00999173422993</v>
      </c>
      <c r="Q21">
        <f>'2010'!Q21/SUM('2010'!Q$6:Q$22)*'2010'!Q$23</f>
        <v>2443.4275904163201</v>
      </c>
      <c r="R21">
        <f>'2010'!R21/SUM('2010'!R$6:R$22)*'2010'!R$23</f>
        <v>6220.9989632399147</v>
      </c>
      <c r="S21">
        <f>'2010'!S21/SUM('2010'!S$6:S$22)*'2010'!S$23</f>
        <v>308.17062317960284</v>
      </c>
      <c r="T21">
        <f t="shared" si="1"/>
        <v>21811.15216658144</v>
      </c>
      <c r="U21">
        <f t="shared" si="2"/>
        <v>16364.373249727267</v>
      </c>
    </row>
    <row r="22" spans="1:21" x14ac:dyDescent="0.25">
      <c r="A22" s="17">
        <f t="shared" si="3"/>
        <v>3477.0314184381359</v>
      </c>
      <c r="B22" t="s">
        <v>37</v>
      </c>
      <c r="C22">
        <f>'2010'!C22/SUM('2010'!C$6:C$22)*'2010'!C$23</f>
        <v>73.707504860554323</v>
      </c>
      <c r="D22">
        <f>'2010'!D22/SUM('2010'!D$6:D$22)*'2010'!D$23</f>
        <v>420.31168594046625</v>
      </c>
      <c r="E22">
        <f>'2010'!E22/SUM('2010'!E$6:E$22)*'2010'!E$23</f>
        <v>629.71847945400714</v>
      </c>
      <c r="F22">
        <f>'2010'!F22/SUM('2010'!F$6:F$22)*'2010'!F$23</f>
        <v>277.48633945996505</v>
      </c>
      <c r="G22">
        <f>'2010'!G22/SUM('2010'!G$6:G$22)*'2010'!G$23</f>
        <v>333.0991519150806</v>
      </c>
      <c r="H22">
        <f>'2010'!H22/SUM('2010'!H$6:H$22)*'2010'!H$23</f>
        <v>650.8298764382846</v>
      </c>
      <c r="I22">
        <f>'2010'!I22/SUM('2010'!I$6:I$22)*'2010'!I$23</f>
        <v>1165.585885230332</v>
      </c>
      <c r="J22">
        <f>'2010'!J22/SUM('2010'!J$6:J$22)*'2010'!J$23</f>
        <v>593.25371303006364</v>
      </c>
      <c r="K22">
        <f>'2010'!K22/SUM('2010'!K$6:K$22)*'2010'!K$23</f>
        <v>2172.6698042010185</v>
      </c>
      <c r="L22">
        <f>'2010'!L22/SUM('2010'!L$6:L$22)*'2010'!L$23</f>
        <v>784.43852910890087</v>
      </c>
      <c r="M22">
        <f>'2010'!M22/SUM('2010'!M$6:M$22)*'2010'!M$23</f>
        <v>535.16471993344067</v>
      </c>
      <c r="N22">
        <f>'2010'!N22/SUM('2010'!N$6:N$22)*'2010'!N$23</f>
        <v>994.20614358538705</v>
      </c>
      <c r="O22">
        <f>'2010'!O22/SUM('2010'!O$6:O$22)*'2010'!O$23</f>
        <v>671.56391980379237</v>
      </c>
      <c r="P22">
        <f>'2010'!P22/SUM('2010'!P$6:P$22)*'2010'!P$23</f>
        <v>187.07055871133707</v>
      </c>
      <c r="Q22">
        <f>'2010'!Q22/SUM('2010'!Q$6:Q$22)*'2010'!Q$23</f>
        <v>2395.5174415034185</v>
      </c>
      <c r="R22">
        <f>'2010'!R22/SUM('2010'!R$6:R$22)*'2010'!R$23</f>
        <v>1026.0739146555102</v>
      </c>
      <c r="S22">
        <f>'2010'!S22/SUM('2010'!S$6:S$22)*'2010'!S$23</f>
        <v>5443.139320144488</v>
      </c>
      <c r="T22">
        <f t="shared" si="1"/>
        <v>18353.836987976043</v>
      </c>
      <c r="U22">
        <f t="shared" si="2"/>
        <v>14209.844351647293</v>
      </c>
    </row>
    <row r="23" spans="1:21" x14ac:dyDescent="0.25">
      <c r="A23" s="17">
        <f t="shared" si="3"/>
        <v>644680.63</v>
      </c>
      <c r="B23" t="s">
        <v>38</v>
      </c>
      <c r="C23">
        <f>'2010'!C23</f>
        <v>50850.67</v>
      </c>
      <c r="D23">
        <f>'2010'!D23</f>
        <v>109702.89</v>
      </c>
      <c r="E23">
        <f>'2010'!E23</f>
        <v>115945.33</v>
      </c>
      <c r="F23">
        <f>'2010'!F23</f>
        <v>54737.96</v>
      </c>
      <c r="G23">
        <f>'2010'!G23</f>
        <v>50732.85</v>
      </c>
      <c r="H23">
        <f>'2010'!H23</f>
        <v>79220.75</v>
      </c>
      <c r="I23">
        <f>'2010'!I23</f>
        <v>234340.85</v>
      </c>
      <c r="J23">
        <f>'2010'!J23</f>
        <v>163217.78</v>
      </c>
      <c r="K23">
        <f>'2010'!K23</f>
        <v>182839.86</v>
      </c>
      <c r="L23">
        <f>'2010'!L23</f>
        <v>99715.92</v>
      </c>
      <c r="M23">
        <f>'2010'!M23</f>
        <v>49356.69</v>
      </c>
      <c r="N23">
        <f>'2010'!N23</f>
        <v>85858.99</v>
      </c>
      <c r="O23">
        <f>'2010'!O23</f>
        <v>123982.05</v>
      </c>
      <c r="P23">
        <f>'2010'!P23</f>
        <v>55431.65</v>
      </c>
      <c r="Q23">
        <f>'2010'!Q23</f>
        <v>207703.86</v>
      </c>
      <c r="R23">
        <f>'2010'!R23</f>
        <v>126746.64</v>
      </c>
      <c r="S23">
        <f>'2010'!S23</f>
        <v>35874.589999999997</v>
      </c>
      <c r="T23">
        <f>'2010'!T23</f>
        <v>1827268.92</v>
      </c>
      <c r="U23">
        <f>SUM(K23:S23)</f>
        <v>967510.25</v>
      </c>
    </row>
    <row r="24" spans="1:21" x14ac:dyDescent="0.25">
      <c r="E24">
        <v>156.40482299999999</v>
      </c>
      <c r="F24">
        <v>55.064099999999996</v>
      </c>
      <c r="G24">
        <v>78.758013000000005</v>
      </c>
      <c r="H24">
        <v>107.520386</v>
      </c>
      <c r="I24">
        <v>347.03984600000001</v>
      </c>
    </row>
    <row r="25" spans="1:21" x14ac:dyDescent="0.25">
      <c r="E25">
        <f>E24*1000</f>
        <v>156404.823</v>
      </c>
      <c r="F25">
        <f>F24*1000</f>
        <v>55064.1</v>
      </c>
      <c r="G25">
        <f>G24*1000</f>
        <v>78758.013000000006</v>
      </c>
      <c r="H25">
        <f>H24*1000</f>
        <v>107520.386</v>
      </c>
      <c r="I25">
        <f>I24*1000</f>
        <v>347039.84600000002</v>
      </c>
    </row>
    <row r="26" spans="1:21" x14ac:dyDescent="0.25">
      <c r="B26" s="1" t="s">
        <v>43</v>
      </c>
      <c r="C26" s="2" t="s">
        <v>44</v>
      </c>
      <c r="D26" s="3" t="s">
        <v>45</v>
      </c>
      <c r="E26" s="3" t="s">
        <v>46</v>
      </c>
      <c r="F26" s="3" t="s">
        <v>47</v>
      </c>
      <c r="G26" s="3" t="s">
        <v>48</v>
      </c>
      <c r="H26" s="3" t="s">
        <v>49</v>
      </c>
      <c r="I26" s="3" t="s">
        <v>50</v>
      </c>
      <c r="J26" s="3" t="s">
        <v>51</v>
      </c>
      <c r="K26" s="3" t="s">
        <v>52</v>
      </c>
      <c r="L26" s="3" t="s">
        <v>53</v>
      </c>
      <c r="M26" s="3" t="s">
        <v>54</v>
      </c>
      <c r="N26" s="3" t="s">
        <v>55</v>
      </c>
      <c r="O26" s="3" t="s">
        <v>56</v>
      </c>
      <c r="P26" s="3" t="s">
        <v>57</v>
      </c>
      <c r="Q26" s="3" t="s">
        <v>58</v>
      </c>
      <c r="R26" s="3" t="s">
        <v>59</v>
      </c>
      <c r="S26" s="3" t="s">
        <v>60</v>
      </c>
      <c r="T26" s="4" t="s">
        <v>61</v>
      </c>
    </row>
    <row r="27" spans="1:21" x14ac:dyDescent="0.25">
      <c r="B27" s="10" t="s">
        <v>44</v>
      </c>
      <c r="C27" s="5">
        <f>'2010'!C27</f>
        <v>15.282299999999999</v>
      </c>
      <c r="D27" s="5">
        <f>'2010'!D27</f>
        <v>3.32E-2</v>
      </c>
      <c r="E27" s="5">
        <f>'2010'!E27</f>
        <v>35.307300000000005</v>
      </c>
      <c r="F27" s="5">
        <f>'2010'!F27</f>
        <v>0</v>
      </c>
      <c r="G27" s="5">
        <f>'2010'!G27</f>
        <v>1.1999999999999999E-3</v>
      </c>
      <c r="H27" s="5">
        <f>'2010'!H27</f>
        <v>0</v>
      </c>
      <c r="I27" s="5">
        <f>'2010'!I27</f>
        <v>2.6487000000000003</v>
      </c>
      <c r="J27" s="5">
        <f>'2010'!J27</f>
        <v>0.50490000000000002</v>
      </c>
      <c r="K27" s="5">
        <f>'2010'!K27</f>
        <v>1.5E-3</v>
      </c>
      <c r="L27" s="5">
        <f>'2010'!L27</f>
        <v>0</v>
      </c>
      <c r="M27" s="5">
        <f>'2010'!M27</f>
        <v>1.9195</v>
      </c>
      <c r="N27" s="5">
        <f>'2010'!N27</f>
        <v>1.6500000000000001E-2</v>
      </c>
      <c r="O27" s="5">
        <f>'2010'!O27</f>
        <v>2E-3</v>
      </c>
      <c r="P27" s="5">
        <f>'2010'!P27</f>
        <v>0</v>
      </c>
      <c r="Q27" s="5">
        <f>'2010'!Q27</f>
        <v>4.02E-2</v>
      </c>
      <c r="R27" s="5">
        <f>'2010'!R27</f>
        <v>0.15959999999999999</v>
      </c>
      <c r="S27" s="5">
        <f>'2010'!S27</f>
        <v>6.6099999999999992E-2</v>
      </c>
      <c r="T27" s="5">
        <f>'2010'!T27</f>
        <v>55.982599999999998</v>
      </c>
    </row>
    <row r="28" spans="1:21" x14ac:dyDescent="0.25">
      <c r="B28" s="10" t="s">
        <v>45</v>
      </c>
      <c r="C28" s="5">
        <f>'2010'!C28</f>
        <v>1.6494000000000002</v>
      </c>
      <c r="D28" s="5">
        <f>'2010'!D28</f>
        <v>67.710599999999985</v>
      </c>
      <c r="E28" s="5">
        <f>'2010'!E28</f>
        <v>4.4413999999999998</v>
      </c>
      <c r="F28" s="5">
        <f>'2010'!F28</f>
        <v>29.502500000000001</v>
      </c>
      <c r="G28" s="5">
        <f>'2010'!G28</f>
        <v>1.1211</v>
      </c>
      <c r="H28" s="5">
        <f>'2010'!H28</f>
        <v>1.1818</v>
      </c>
      <c r="I28" s="5">
        <f>'2010'!I28</f>
        <v>21.938200000000002</v>
      </c>
      <c r="J28" s="5">
        <f>'2010'!J28</f>
        <v>3.4055999999999997</v>
      </c>
      <c r="K28" s="5">
        <f>'2010'!K28</f>
        <v>4.8469000000000007</v>
      </c>
      <c r="L28" s="5">
        <f>'2010'!L28</f>
        <v>1.8479000000000001</v>
      </c>
      <c r="M28" s="5">
        <f>'2010'!M28</f>
        <v>1.6405999999999998</v>
      </c>
      <c r="N28" s="5">
        <f>'2010'!N28</f>
        <v>3.8966000000000003</v>
      </c>
      <c r="O28" s="5">
        <f>'2010'!O28</f>
        <v>0.76029999999999998</v>
      </c>
      <c r="P28" s="5">
        <f>'2010'!P28</f>
        <v>1.4165000000000001</v>
      </c>
      <c r="Q28" s="5">
        <f>'2010'!Q28</f>
        <v>4.2876000000000003</v>
      </c>
      <c r="R28" s="5">
        <f>'2010'!R28</f>
        <v>10.165799999999999</v>
      </c>
      <c r="S28" s="5">
        <f>'2010'!S28</f>
        <v>1.8540999999999999</v>
      </c>
      <c r="T28" s="5">
        <f>'2010'!T28</f>
        <v>161.667</v>
      </c>
    </row>
    <row r="29" spans="1:21" x14ac:dyDescent="0.25">
      <c r="B29" s="10" t="s">
        <v>46</v>
      </c>
      <c r="C29" s="5">
        <f>'2010'!C29</f>
        <v>7.3819999999999997</v>
      </c>
      <c r="D29" s="5">
        <f>'2010'!D29</f>
        <v>0.26469999999999999</v>
      </c>
      <c r="E29" s="5">
        <f>'2010'!E29</f>
        <v>30.010900000000003</v>
      </c>
      <c r="F29" s="5">
        <f>'2010'!F29</f>
        <v>0.1154</v>
      </c>
      <c r="G29" s="5">
        <f>'2010'!G29</f>
        <v>0.1678</v>
      </c>
      <c r="H29" s="5">
        <f>'2010'!H29</f>
        <v>0.12790000000000001</v>
      </c>
      <c r="I29" s="5">
        <f>'2010'!I29</f>
        <v>4.1093999999999999</v>
      </c>
      <c r="J29" s="5">
        <f>'2010'!J29</f>
        <v>0.56140000000000001</v>
      </c>
      <c r="K29" s="5">
        <f>'2010'!K29</f>
        <v>2.5416999999999996</v>
      </c>
      <c r="L29" s="5">
        <f>'2010'!L29</f>
        <v>0.66600000000000004</v>
      </c>
      <c r="M29" s="5">
        <f>'2010'!M29</f>
        <v>23.180599999999998</v>
      </c>
      <c r="N29" s="5">
        <f>'2010'!N29</f>
        <v>1.2609999999999999</v>
      </c>
      <c r="O29" s="5">
        <f>'2010'!O29</f>
        <v>8.9700000000000002E-2</v>
      </c>
      <c r="P29" s="5">
        <f>'2010'!P29</f>
        <v>0.14780000000000001</v>
      </c>
      <c r="Q29" s="5">
        <f>'2010'!Q29</f>
        <v>3.1543999999999994</v>
      </c>
      <c r="R29" s="5">
        <f>'2010'!R29</f>
        <v>7.0430000000000001</v>
      </c>
      <c r="S29" s="5">
        <f>'2010'!S29</f>
        <v>1.7284999999999999</v>
      </c>
      <c r="T29" s="5">
        <f>'2010'!T29</f>
        <v>82.5518</v>
      </c>
    </row>
    <row r="30" spans="1:21" x14ac:dyDescent="0.25">
      <c r="B30" s="10" t="s">
        <v>47</v>
      </c>
      <c r="C30" s="5">
        <f>'2010'!C30</f>
        <v>3.0362</v>
      </c>
      <c r="D30" s="5">
        <f>'2010'!D30</f>
        <v>1.6631999999999998</v>
      </c>
      <c r="E30" s="5">
        <f>'2010'!E30</f>
        <v>0.9917999999999999</v>
      </c>
      <c r="F30" s="5">
        <f>'2010'!F30</f>
        <v>3.6345000000000001</v>
      </c>
      <c r="G30" s="5">
        <f>'2010'!G30</f>
        <v>0.28320000000000001</v>
      </c>
      <c r="H30" s="5">
        <f>'2010'!H30</f>
        <v>0.26330000000000003</v>
      </c>
      <c r="I30" s="5">
        <f>'2010'!I30</f>
        <v>9.5731999999999982</v>
      </c>
      <c r="J30" s="5">
        <f>'2010'!J30</f>
        <v>2.9953000000000003</v>
      </c>
      <c r="K30" s="5">
        <f>'2010'!K30</f>
        <v>5.3426</v>
      </c>
      <c r="L30" s="5">
        <f>'2010'!L30</f>
        <v>15.296700000000001</v>
      </c>
      <c r="M30" s="5">
        <f>'2010'!M30</f>
        <v>0.2324</v>
      </c>
      <c r="N30" s="5">
        <f>'2010'!N30</f>
        <v>1.3271999999999999</v>
      </c>
      <c r="O30" s="5">
        <f>'2010'!O30</f>
        <v>0.46279999999999999</v>
      </c>
      <c r="P30" s="5">
        <f>'2010'!P30</f>
        <v>0.1515</v>
      </c>
      <c r="Q30" s="5">
        <f>'2010'!Q30</f>
        <v>3.0225</v>
      </c>
      <c r="R30" s="5">
        <f>'2010'!R30</f>
        <v>2.2315999999999998</v>
      </c>
      <c r="S30" s="5">
        <f>'2010'!S30</f>
        <v>0.8415999999999999</v>
      </c>
      <c r="T30" s="5">
        <f>'2010'!T30</f>
        <v>51.349699999999999</v>
      </c>
    </row>
    <row r="31" spans="1:21" x14ac:dyDescent="0.25">
      <c r="B31" s="10" t="s">
        <v>48</v>
      </c>
      <c r="C31" s="5">
        <f>'2010'!C31</f>
        <v>0.3785</v>
      </c>
      <c r="D31" s="5">
        <f>'2010'!D31</f>
        <v>3.7443999999999997</v>
      </c>
      <c r="E31" s="5">
        <f>'2010'!E31</f>
        <v>1.4125999999999999</v>
      </c>
      <c r="F31" s="5">
        <f>'2010'!F31</f>
        <v>1.0269000000000001</v>
      </c>
      <c r="G31" s="5">
        <f>'2010'!G31</f>
        <v>17.502099999999999</v>
      </c>
      <c r="H31" s="5">
        <f>'2010'!H31</f>
        <v>14.784900000000002</v>
      </c>
      <c r="I31" s="5">
        <f>'2010'!I31</f>
        <v>14.517099999999999</v>
      </c>
      <c r="J31" s="5">
        <f>'2010'!J31</f>
        <v>14.983900000000002</v>
      </c>
      <c r="K31" s="5">
        <f>'2010'!K31</f>
        <v>5.1282000000000005</v>
      </c>
      <c r="L31" s="5">
        <f>'2010'!L31</f>
        <v>2.036</v>
      </c>
      <c r="M31" s="5">
        <f>'2010'!M31</f>
        <v>0.3866</v>
      </c>
      <c r="N31" s="5">
        <f>'2010'!N31</f>
        <v>6.5413000000000006</v>
      </c>
      <c r="O31" s="5">
        <f>'2010'!O31</f>
        <v>0.40489999999999998</v>
      </c>
      <c r="P31" s="5">
        <f>'2010'!P31</f>
        <v>0.59009999999999996</v>
      </c>
      <c r="Q31" s="5">
        <f>'2010'!Q31</f>
        <v>6.7572999999999999</v>
      </c>
      <c r="R31" s="5">
        <f>'2010'!R31</f>
        <v>3.6417999999999999</v>
      </c>
      <c r="S31" s="5">
        <f>'2010'!S31</f>
        <v>2.2672000000000003</v>
      </c>
      <c r="T31" s="5">
        <f>'2010'!T31</f>
        <v>96.103999999999999</v>
      </c>
    </row>
    <row r="32" spans="1:21" x14ac:dyDescent="0.25">
      <c r="B32" s="10" t="s">
        <v>49</v>
      </c>
      <c r="C32" s="5">
        <f>'2010'!C32</f>
        <v>0.21490000000000001</v>
      </c>
      <c r="D32" s="5">
        <f>'2010'!D32</f>
        <v>0.38280000000000003</v>
      </c>
      <c r="E32" s="5">
        <f>'2010'!E32</f>
        <v>0.20610000000000001</v>
      </c>
      <c r="F32" s="5">
        <f>'2010'!F32</f>
        <v>6.9500000000000006E-2</v>
      </c>
      <c r="G32" s="5">
        <f>'2010'!G32</f>
        <v>0.87139999999999995</v>
      </c>
      <c r="H32" s="5">
        <f>'2010'!H32</f>
        <v>25.273400000000002</v>
      </c>
      <c r="I32" s="5">
        <f>'2010'!I32</f>
        <v>0.70940000000000003</v>
      </c>
      <c r="J32" s="5">
        <f>'2010'!J32</f>
        <v>0.1643</v>
      </c>
      <c r="K32" s="5">
        <f>'2010'!K32</f>
        <v>5.2584</v>
      </c>
      <c r="L32" s="5">
        <f>'2010'!L32</f>
        <v>1.2734000000000001</v>
      </c>
      <c r="M32" s="5">
        <f>'2010'!M32</f>
        <v>2.3800000000000002E-2</v>
      </c>
      <c r="N32" s="5">
        <f>'2010'!N32</f>
        <v>0.26450000000000001</v>
      </c>
      <c r="O32" s="5">
        <f>'2010'!O32</f>
        <v>4.2999999999999997E-2</v>
      </c>
      <c r="P32" s="5">
        <f>'2010'!P32</f>
        <v>1.6399999999999998E-2</v>
      </c>
      <c r="Q32" s="5">
        <f>'2010'!Q32</f>
        <v>0.60670000000000002</v>
      </c>
      <c r="R32" s="5">
        <f>'2010'!R32</f>
        <v>3.3193000000000001</v>
      </c>
      <c r="S32" s="5">
        <f>'2010'!S32</f>
        <v>0.31739999999999996</v>
      </c>
      <c r="T32" s="5">
        <f>'2010'!T32</f>
        <v>39.014499999999998</v>
      </c>
    </row>
    <row r="33" spans="1:21" x14ac:dyDescent="0.25">
      <c r="B33" s="10" t="s">
        <v>50</v>
      </c>
      <c r="C33" s="5">
        <f>'2010'!C33</f>
        <v>12.9382</v>
      </c>
      <c r="D33" s="5">
        <f>'2010'!D33</f>
        <v>10.382800000000001</v>
      </c>
      <c r="E33" s="5">
        <f>'2010'!E33</f>
        <v>9.5927999999999987</v>
      </c>
      <c r="F33" s="5">
        <f>'2010'!F33</f>
        <v>4.2747999999999999</v>
      </c>
      <c r="G33" s="5">
        <f>'2010'!G33</f>
        <v>19.848599999999998</v>
      </c>
      <c r="H33" s="5">
        <f>'2010'!H33</f>
        <v>23.970300000000002</v>
      </c>
      <c r="I33" s="5">
        <f>'2010'!I33</f>
        <v>125.49769999999999</v>
      </c>
      <c r="J33" s="5">
        <f>'2010'!J33</f>
        <v>57.546699999999994</v>
      </c>
      <c r="K33" s="5">
        <f>'2010'!K33</f>
        <v>15.500400000000001</v>
      </c>
      <c r="L33" s="5">
        <f>'2010'!L33</f>
        <v>3.4309000000000003</v>
      </c>
      <c r="M33" s="5">
        <f>'2010'!M33</f>
        <v>1.6954999999999998</v>
      </c>
      <c r="N33" s="5">
        <f>'2010'!N33</f>
        <v>12.283400000000002</v>
      </c>
      <c r="O33" s="5">
        <f>'2010'!O33</f>
        <v>2.1459000000000001</v>
      </c>
      <c r="P33" s="5">
        <f>'2010'!P33</f>
        <v>2.3848000000000003</v>
      </c>
      <c r="Q33" s="5">
        <f>'2010'!Q33</f>
        <v>13.531300000000002</v>
      </c>
      <c r="R33" s="5">
        <f>'2010'!R33</f>
        <v>20.6616</v>
      </c>
      <c r="S33" s="5">
        <f>'2010'!S33</f>
        <v>4.6615999999999991</v>
      </c>
      <c r="T33" s="5">
        <f>'2010'!T33</f>
        <v>340.34729999999996</v>
      </c>
    </row>
    <row r="34" spans="1:21" x14ac:dyDescent="0.25">
      <c r="B34" s="10" t="s">
        <v>51</v>
      </c>
      <c r="C34" s="5">
        <f>'2010'!C34</f>
        <v>0.35310000000000002</v>
      </c>
      <c r="D34" s="5">
        <f>'2010'!D34</f>
        <v>1.8501999999999998</v>
      </c>
      <c r="E34" s="5">
        <f>'2010'!E34</f>
        <v>0.1429</v>
      </c>
      <c r="F34" s="5">
        <f>'2010'!F34</f>
        <v>0.42180000000000001</v>
      </c>
      <c r="G34" s="5">
        <f>'2010'!G34</f>
        <v>0.57229999999999992</v>
      </c>
      <c r="H34" s="5">
        <f>'2010'!H34</f>
        <v>0.3301</v>
      </c>
      <c r="I34" s="5">
        <f>'2010'!I34</f>
        <v>0.87269999999999992</v>
      </c>
      <c r="J34" s="5">
        <f>'2010'!J34</f>
        <v>38.811900000000001</v>
      </c>
      <c r="K34" s="5">
        <f>'2010'!K34</f>
        <v>0.46910000000000002</v>
      </c>
      <c r="L34" s="5">
        <f>'2010'!L34</f>
        <v>0.48099999999999998</v>
      </c>
      <c r="M34" s="5">
        <f>'2010'!M34</f>
        <v>7.7799999999999994E-2</v>
      </c>
      <c r="N34" s="5">
        <f>'2010'!N34</f>
        <v>1.2726999999999997</v>
      </c>
      <c r="O34" s="5">
        <f>'2010'!O34</f>
        <v>1.3102</v>
      </c>
      <c r="P34" s="5">
        <f>'2010'!P34</f>
        <v>3.9664000000000001</v>
      </c>
      <c r="Q34" s="5">
        <f>'2010'!Q34</f>
        <v>2.4674999999999998</v>
      </c>
      <c r="R34" s="5">
        <f>'2010'!R34</f>
        <v>6.6162999999999998</v>
      </c>
      <c r="S34" s="5">
        <f>'2010'!S34</f>
        <v>1.23</v>
      </c>
      <c r="T34" s="5">
        <f>'2010'!T34</f>
        <v>61.245699999999999</v>
      </c>
    </row>
    <row r="35" spans="1:21" x14ac:dyDescent="0.25">
      <c r="B35" s="10" t="s">
        <v>52</v>
      </c>
      <c r="C35" s="5">
        <f>'2010'!C35</f>
        <v>0.26439999999999997</v>
      </c>
      <c r="D35" s="5">
        <f>'2010'!D35</f>
        <v>0.47310000000000002</v>
      </c>
      <c r="E35" s="5">
        <f>'2010'!E35</f>
        <v>1.0175000000000001</v>
      </c>
      <c r="F35" s="5">
        <f>'2010'!F35</f>
        <v>0.45319999999999999</v>
      </c>
      <c r="G35" s="5">
        <f>'2010'!G35</f>
        <v>0.59950000000000003</v>
      </c>
      <c r="H35" s="5">
        <f>'2010'!H35</f>
        <v>0.84139999999999993</v>
      </c>
      <c r="I35" s="5">
        <f>'2010'!I35</f>
        <v>2.8068</v>
      </c>
      <c r="J35" s="5">
        <f>'2010'!J35</f>
        <v>0.77549999999999997</v>
      </c>
      <c r="K35" s="5">
        <f>'2010'!K35</f>
        <v>15.655200000000001</v>
      </c>
      <c r="L35" s="5">
        <f>'2010'!L35</f>
        <v>2.1854</v>
      </c>
      <c r="M35" s="5">
        <f>'2010'!M35</f>
        <v>0.25850000000000001</v>
      </c>
      <c r="N35" s="5">
        <f>'2010'!N35</f>
        <v>1.1428</v>
      </c>
      <c r="O35" s="5">
        <f>'2010'!O35</f>
        <v>0.2072</v>
      </c>
      <c r="P35" s="5">
        <f>'2010'!P35</f>
        <v>0.23330000000000001</v>
      </c>
      <c r="Q35" s="5">
        <f>'2010'!Q35</f>
        <v>1.8857000000000002</v>
      </c>
      <c r="R35" s="5">
        <f>'2010'!R35</f>
        <v>0.747</v>
      </c>
      <c r="S35" s="5">
        <f>'2010'!S35</f>
        <v>0.48349999999999999</v>
      </c>
      <c r="T35" s="5">
        <f>'2010'!T35</f>
        <v>30.030099999999997</v>
      </c>
    </row>
    <row r="36" spans="1:21" x14ac:dyDescent="0.25">
      <c r="B36" s="10" t="s">
        <v>53</v>
      </c>
      <c r="C36" s="5">
        <f>'2010'!C36</f>
        <v>8.09E-2</v>
      </c>
      <c r="D36" s="5">
        <f>'2010'!D36</f>
        <v>1.1146999999999998</v>
      </c>
      <c r="E36" s="5">
        <f>'2010'!E36</f>
        <v>2.4033000000000002</v>
      </c>
      <c r="F36" s="5">
        <f>'2010'!F36</f>
        <v>1.1447000000000001</v>
      </c>
      <c r="G36" s="5">
        <f>'2010'!G36</f>
        <v>0.94450000000000001</v>
      </c>
      <c r="H36" s="5">
        <f>'2010'!H36</f>
        <v>1.034</v>
      </c>
      <c r="I36" s="5">
        <f>'2010'!I36</f>
        <v>5.4425999999999997</v>
      </c>
      <c r="J36" s="5">
        <f>'2010'!J36</f>
        <v>2.4600999999999997</v>
      </c>
      <c r="K36" s="5">
        <f>'2010'!K36</f>
        <v>27.627500000000001</v>
      </c>
      <c r="L36" s="5">
        <f>'2010'!L36</f>
        <v>34.710999999999999</v>
      </c>
      <c r="M36" s="5">
        <f>'2010'!M36</f>
        <v>1.2959000000000001</v>
      </c>
      <c r="N36" s="5">
        <f>'2010'!N36</f>
        <v>4.1989000000000001</v>
      </c>
      <c r="O36" s="5">
        <f>'2010'!O36</f>
        <v>2.0809000000000002</v>
      </c>
      <c r="P36" s="5">
        <f>'2010'!P36</f>
        <v>0.78660000000000008</v>
      </c>
      <c r="Q36" s="5">
        <f>'2010'!Q36</f>
        <v>7.4146999999999998</v>
      </c>
      <c r="R36" s="5">
        <f>'2010'!R36</f>
        <v>7.6931000000000003</v>
      </c>
      <c r="S36" s="5">
        <f>'2010'!S36</f>
        <v>1.5387999999999999</v>
      </c>
      <c r="T36" s="5">
        <f>'2010'!T36</f>
        <v>101.9727</v>
      </c>
    </row>
    <row r="37" spans="1:21" x14ac:dyDescent="0.25">
      <c r="B37" s="10" t="s">
        <v>54</v>
      </c>
      <c r="C37" s="5">
        <f>'2010'!C37</f>
        <v>4.0600000000000004E-2</v>
      </c>
      <c r="D37" s="5">
        <f>'2010'!D37</f>
        <v>0.376</v>
      </c>
      <c r="E37" s="5">
        <f>'2010'!E37</f>
        <v>0.39389999999999997</v>
      </c>
      <c r="F37" s="5">
        <f>'2010'!F37</f>
        <v>0.14940000000000001</v>
      </c>
      <c r="G37" s="5">
        <f>'2010'!G37</f>
        <v>0.25880000000000003</v>
      </c>
      <c r="H37" s="5">
        <f>'2010'!H37</f>
        <v>0.28160000000000002</v>
      </c>
      <c r="I37" s="5">
        <f>'2010'!I37</f>
        <v>1.1896</v>
      </c>
      <c r="J37" s="5">
        <f>'2010'!J37</f>
        <v>0.36939999999999995</v>
      </c>
      <c r="K37" s="5">
        <f>'2010'!K37</f>
        <v>6.3951000000000002</v>
      </c>
      <c r="L37" s="5">
        <f>'2010'!L37</f>
        <v>1.4655</v>
      </c>
      <c r="M37" s="5">
        <f>'2010'!M37</f>
        <v>2.4588000000000001</v>
      </c>
      <c r="N37" s="5">
        <f>'2010'!N37</f>
        <v>1.742</v>
      </c>
      <c r="O37" s="5">
        <f>'2010'!O37</f>
        <v>0.85699999999999998</v>
      </c>
      <c r="P37" s="5">
        <f>'2010'!P37</f>
        <v>0.50870000000000004</v>
      </c>
      <c r="Q37" s="5">
        <f>'2010'!Q37</f>
        <v>4.8013000000000003</v>
      </c>
      <c r="R37" s="5">
        <f>'2010'!R37</f>
        <v>3.3030999999999997</v>
      </c>
      <c r="S37" s="5">
        <f>'2010'!S37</f>
        <v>0.77400000000000002</v>
      </c>
      <c r="T37" s="5">
        <f>'2010'!T37</f>
        <v>25.364699999999999</v>
      </c>
    </row>
    <row r="38" spans="1:21" x14ac:dyDescent="0.25">
      <c r="B38" s="10" t="s">
        <v>55</v>
      </c>
      <c r="C38" s="5">
        <f>'2010'!C38</f>
        <v>0.22559999999999999</v>
      </c>
      <c r="D38" s="5">
        <f>'2010'!D38</f>
        <v>1.2325999999999999</v>
      </c>
      <c r="E38" s="5">
        <f>'2010'!E38</f>
        <v>0.94099999999999995</v>
      </c>
      <c r="F38" s="5">
        <f>'2010'!F38</f>
        <v>0.42969999999999997</v>
      </c>
      <c r="G38" s="5">
        <f>'2010'!G38</f>
        <v>0.87209999999999988</v>
      </c>
      <c r="H38" s="5">
        <f>'2010'!H38</f>
        <v>0.57620000000000005</v>
      </c>
      <c r="I38" s="5">
        <f>'2010'!I38</f>
        <v>2.1669999999999998</v>
      </c>
      <c r="J38" s="5">
        <f>'2010'!J38</f>
        <v>1.6428</v>
      </c>
      <c r="K38" s="5">
        <f>'2010'!K38</f>
        <v>9.8986000000000001</v>
      </c>
      <c r="L38" s="5">
        <f>'2010'!L38</f>
        <v>1.8119000000000001</v>
      </c>
      <c r="M38" s="5">
        <f>'2010'!M38</f>
        <v>0.83699999999999997</v>
      </c>
      <c r="N38" s="5">
        <f>'2010'!N38</f>
        <v>29.692</v>
      </c>
      <c r="O38" s="5">
        <f>'2010'!O38</f>
        <v>14.4284</v>
      </c>
      <c r="P38" s="5">
        <f>'2010'!P38</f>
        <v>1.2430000000000001</v>
      </c>
      <c r="Q38" s="5">
        <f>'2010'!Q38</f>
        <v>15.428099999999999</v>
      </c>
      <c r="R38" s="5">
        <f>'2010'!R38</f>
        <v>6.8567999999999998</v>
      </c>
      <c r="S38" s="5">
        <f>'2010'!S38</f>
        <v>2.6422999999999996</v>
      </c>
      <c r="T38" s="5">
        <f>'2010'!T38</f>
        <v>90.924600000000012</v>
      </c>
    </row>
    <row r="39" spans="1:21" x14ac:dyDescent="0.25">
      <c r="B39" s="10" t="s">
        <v>56</v>
      </c>
      <c r="C39" s="5">
        <f>'2010'!C39</f>
        <v>2.2330999999999999</v>
      </c>
      <c r="D39" s="5">
        <f>'2010'!D39</f>
        <v>1.8480999999999999</v>
      </c>
      <c r="E39" s="5">
        <f>'2010'!E39</f>
        <v>2.6883000000000004</v>
      </c>
      <c r="F39" s="5">
        <f>'2010'!F39</f>
        <v>0.49880000000000002</v>
      </c>
      <c r="G39" s="5">
        <f>'2010'!G39</f>
        <v>0.96779999999999999</v>
      </c>
      <c r="H39" s="5">
        <f>'2010'!H39</f>
        <v>0.83010000000000006</v>
      </c>
      <c r="I39" s="5">
        <f>'2010'!I39</f>
        <v>3.9695</v>
      </c>
      <c r="J39" s="5">
        <f>'2010'!J39</f>
        <v>4.5648</v>
      </c>
      <c r="K39" s="5">
        <f>'2010'!K39</f>
        <v>13.1371</v>
      </c>
      <c r="L39" s="5">
        <f>'2010'!L39</f>
        <v>6.2191000000000001</v>
      </c>
      <c r="M39" s="5">
        <f>'2010'!M39</f>
        <v>1.6395999999999999</v>
      </c>
      <c r="N39" s="5">
        <f>'2010'!N39</f>
        <v>3.7518000000000002</v>
      </c>
      <c r="O39" s="5">
        <f>'2010'!O39</f>
        <v>63.719699999999996</v>
      </c>
      <c r="P39" s="5">
        <f>'2010'!P39</f>
        <v>20.507400000000001</v>
      </c>
      <c r="Q39" s="5">
        <f>'2010'!Q39</f>
        <v>12.845499999999999</v>
      </c>
      <c r="R39" s="5">
        <f>'2010'!R39</f>
        <v>6.8464000000000009</v>
      </c>
      <c r="S39" s="5">
        <f>'2010'!S39</f>
        <v>1.9883000000000002</v>
      </c>
      <c r="T39" s="5">
        <f>'2010'!T39</f>
        <v>148.25570000000002</v>
      </c>
    </row>
    <row r="40" spans="1:21" x14ac:dyDescent="0.25">
      <c r="B40" s="10" t="s">
        <v>57</v>
      </c>
      <c r="C40" s="5">
        <f>'2010'!C40</f>
        <v>2.1000000000000001E-2</v>
      </c>
      <c r="D40" s="5">
        <f>'2010'!D40</f>
        <v>0.42820000000000003</v>
      </c>
      <c r="E40" s="5">
        <f>'2010'!E40</f>
        <v>0.67330000000000001</v>
      </c>
      <c r="F40" s="5">
        <f>'2010'!F40</f>
        <v>0.1948</v>
      </c>
      <c r="G40" s="5">
        <f>'2010'!G40</f>
        <v>0.34100000000000003</v>
      </c>
      <c r="H40" s="5">
        <f>'2010'!H40</f>
        <v>0.3775</v>
      </c>
      <c r="I40" s="5">
        <f>'2010'!I40</f>
        <v>2.1657999999999999</v>
      </c>
      <c r="J40" s="5">
        <f>'2010'!J40</f>
        <v>0.81579999999999997</v>
      </c>
      <c r="K40" s="5">
        <f>'2010'!K40</f>
        <v>16.9115</v>
      </c>
      <c r="L40" s="5">
        <f>'2010'!L40</f>
        <v>2.4958</v>
      </c>
      <c r="M40" s="5">
        <f>'2010'!M40</f>
        <v>1.8925000000000001</v>
      </c>
      <c r="N40" s="5">
        <f>'2010'!N40</f>
        <v>3.8538999999999994</v>
      </c>
      <c r="O40" s="5">
        <f>'2010'!O40</f>
        <v>6.4169</v>
      </c>
      <c r="P40" s="5">
        <f>'2010'!P40</f>
        <v>9.866299999999999</v>
      </c>
      <c r="Q40" s="5">
        <f>'2010'!Q40</f>
        <v>13.7271</v>
      </c>
      <c r="R40" s="5">
        <f>'2010'!R40</f>
        <v>4.6075999999999997</v>
      </c>
      <c r="S40" s="5">
        <f>'2010'!S40</f>
        <v>1.2970999999999999</v>
      </c>
      <c r="T40" s="5">
        <f>'2010'!T40</f>
        <v>66.085999999999999</v>
      </c>
    </row>
    <row r="41" spans="1:21" x14ac:dyDescent="0.25">
      <c r="B41" s="10" t="s">
        <v>58</v>
      </c>
      <c r="C41" s="5">
        <f>'2010'!C41</f>
        <v>2.4525000000000001</v>
      </c>
      <c r="D41" s="5">
        <f>'2010'!D41</f>
        <v>9.3432000000000013</v>
      </c>
      <c r="E41" s="5">
        <f>'2010'!E41</f>
        <v>12.882</v>
      </c>
      <c r="F41" s="5">
        <f>'2010'!F41</f>
        <v>2.5136000000000003</v>
      </c>
      <c r="G41" s="5">
        <f>'2010'!G41</f>
        <v>5.6231</v>
      </c>
      <c r="H41" s="5">
        <f>'2010'!H41</f>
        <v>6.2326000000000006</v>
      </c>
      <c r="I41" s="5">
        <f>'2010'!I41</f>
        <v>26.388199999999998</v>
      </c>
      <c r="J41" s="5">
        <f>'2010'!J41</f>
        <v>25.919300000000003</v>
      </c>
      <c r="K41" s="5">
        <f>'2010'!K41</f>
        <v>44.785899999999998</v>
      </c>
      <c r="L41" s="5">
        <f>'2010'!L41</f>
        <v>15.680399999999999</v>
      </c>
      <c r="M41" s="5">
        <f>'2010'!M41</f>
        <v>5.4318999999999997</v>
      </c>
      <c r="N41" s="5">
        <f>'2010'!N41</f>
        <v>17.855400000000003</v>
      </c>
      <c r="O41" s="5">
        <f>'2010'!O41</f>
        <v>24.27</v>
      </c>
      <c r="P41" s="5">
        <f>'2010'!P41</f>
        <v>9.9342000000000006</v>
      </c>
      <c r="Q41" s="5">
        <f>'2010'!Q41</f>
        <v>106.27600000000001</v>
      </c>
      <c r="R41" s="5">
        <f>'2010'!R41</f>
        <v>30.857500000000002</v>
      </c>
      <c r="S41" s="5">
        <f>'2010'!S41</f>
        <v>8.3365999999999989</v>
      </c>
      <c r="T41" s="5">
        <f>'2010'!T41</f>
        <v>354.78250000000003</v>
      </c>
    </row>
    <row r="42" spans="1:21" x14ac:dyDescent="0.25">
      <c r="B42" s="10" t="s">
        <v>59</v>
      </c>
      <c r="C42" s="5">
        <f>'2010'!C42</f>
        <v>0.15180000000000002</v>
      </c>
      <c r="D42" s="5">
        <f>'2010'!D42</f>
        <v>0.68370000000000009</v>
      </c>
      <c r="E42" s="5">
        <f>'2010'!E42</f>
        <v>0.4793</v>
      </c>
      <c r="F42" s="5">
        <f>'2010'!F42</f>
        <v>0.21179999999999999</v>
      </c>
      <c r="G42" s="5">
        <f>'2010'!G42</f>
        <v>0.49570000000000003</v>
      </c>
      <c r="H42" s="5">
        <f>'2010'!H42</f>
        <v>0.67059999999999997</v>
      </c>
      <c r="I42" s="5">
        <f>'2010'!I42</f>
        <v>1.6469000000000003</v>
      </c>
      <c r="J42" s="5">
        <f>'2010'!J42</f>
        <v>0.74990000000000001</v>
      </c>
      <c r="K42" s="5">
        <f>'2010'!K42</f>
        <v>2.0467</v>
      </c>
      <c r="L42" s="5">
        <f>'2010'!L42</f>
        <v>2.0979000000000001</v>
      </c>
      <c r="M42" s="5">
        <f>'2010'!M42</f>
        <v>0.27660000000000001</v>
      </c>
      <c r="N42" s="5">
        <f>'2010'!N42</f>
        <v>1.4554</v>
      </c>
      <c r="O42" s="5">
        <f>'2010'!O42</f>
        <v>1.1187</v>
      </c>
      <c r="P42" s="5">
        <f>'2010'!P42</f>
        <v>0.1133</v>
      </c>
      <c r="Q42" s="5">
        <f>'2010'!Q42</f>
        <v>2.3405</v>
      </c>
      <c r="R42" s="5">
        <f>'2010'!R42</f>
        <v>5.9447999999999999</v>
      </c>
      <c r="S42" s="5">
        <f>'2010'!S42</f>
        <v>0.29920000000000002</v>
      </c>
      <c r="T42" s="5">
        <f>'2010'!T42</f>
        <v>20.782899999999998</v>
      </c>
    </row>
    <row r="43" spans="1:21" x14ac:dyDescent="0.25">
      <c r="B43" s="10" t="s">
        <v>60</v>
      </c>
      <c r="C43" s="5">
        <f>'2010'!C43</f>
        <v>6.9699999999999998E-2</v>
      </c>
      <c r="D43" s="5">
        <f>'2010'!D43</f>
        <v>0.37660000000000005</v>
      </c>
      <c r="E43" s="5">
        <f>'2010'!E43</f>
        <v>0.60099999999999998</v>
      </c>
      <c r="F43" s="5">
        <f>'2010'!F43</f>
        <v>0.2351</v>
      </c>
      <c r="G43" s="5">
        <f>'2010'!G43</f>
        <v>0.31490000000000001</v>
      </c>
      <c r="H43" s="5">
        <f>'2010'!H43</f>
        <v>0.61540000000000006</v>
      </c>
      <c r="I43" s="5">
        <f>'2010'!I43</f>
        <v>1.0980999999999999</v>
      </c>
      <c r="J43" s="5">
        <f>'2010'!J43</f>
        <v>0.56599999999999995</v>
      </c>
      <c r="K43" s="5">
        <f>'2010'!K43</f>
        <v>2.0430000000000001</v>
      </c>
      <c r="L43" s="5">
        <f>'2010'!L43</f>
        <v>0.74280000000000002</v>
      </c>
      <c r="M43" s="5">
        <f>'2010'!M43</f>
        <v>0.50029999999999997</v>
      </c>
      <c r="N43" s="5">
        <f>'2010'!N43</f>
        <v>0.96329999999999993</v>
      </c>
      <c r="O43" s="5">
        <f>'2010'!O43</f>
        <v>0.6401</v>
      </c>
      <c r="P43" s="5">
        <f>'2010'!P43</f>
        <v>0.17160000000000003</v>
      </c>
      <c r="Q43" s="5">
        <f>'2010'!Q43</f>
        <v>2.266</v>
      </c>
      <c r="R43" s="5">
        <f>'2010'!R43</f>
        <v>0.94660000000000011</v>
      </c>
      <c r="S43" s="5">
        <f>'2010'!S43</f>
        <v>5.0557999999999996</v>
      </c>
      <c r="T43" s="5">
        <f>'2010'!T43</f>
        <v>17.2059</v>
      </c>
    </row>
    <row r="44" spans="1:21" ht="13.5" customHeight="1" x14ac:dyDescent="0.25">
      <c r="B44" s="11" t="s">
        <v>61</v>
      </c>
      <c r="C44" s="5">
        <f>'2010'!C44</f>
        <v>46.774500000000003</v>
      </c>
      <c r="D44" s="5">
        <f>'2010'!D44</f>
        <v>101.9081</v>
      </c>
      <c r="E44" s="5">
        <f>'2010'!E44</f>
        <v>104.1853</v>
      </c>
      <c r="F44" s="5">
        <f>'2010'!F44</f>
        <v>44.876800000000003</v>
      </c>
      <c r="G44" s="5">
        <f>'2010'!G44</f>
        <v>50.785400000000003</v>
      </c>
      <c r="H44" s="5">
        <f>'2010'!H44</f>
        <v>77.390699999999995</v>
      </c>
      <c r="I44" s="5">
        <f>'2010'!I44</f>
        <v>226.74010000000004</v>
      </c>
      <c r="J44" s="5">
        <f>'2010'!J44</f>
        <v>156.83779999999999</v>
      </c>
      <c r="K44" s="5">
        <f>'2010'!K44</f>
        <v>177.5891</v>
      </c>
      <c r="L44" s="5">
        <f>'2010'!L44</f>
        <v>92.44189999999999</v>
      </c>
      <c r="M44" s="5">
        <f>'2010'!M44</f>
        <v>43.747699999999995</v>
      </c>
      <c r="N44" s="5">
        <f>'2010'!N44</f>
        <v>91.518899999999988</v>
      </c>
      <c r="O44" s="5">
        <f>'2010'!O44</f>
        <v>118.9579</v>
      </c>
      <c r="P44" s="5">
        <f>'2010'!P44</f>
        <v>52.037800000000004</v>
      </c>
      <c r="Q44" s="5">
        <f>'2010'!Q44</f>
        <v>200.85240000000002</v>
      </c>
      <c r="R44" s="5">
        <f>'2010'!R44</f>
        <v>121.64149999999999</v>
      </c>
      <c r="S44" s="5">
        <f>'2010'!S44</f>
        <v>35.381699999999995</v>
      </c>
      <c r="T44" s="5">
        <f>'2010'!T44</f>
        <v>1743.6676</v>
      </c>
    </row>
    <row r="46" spans="1:21" x14ac:dyDescent="0.25">
      <c r="B46" t="s">
        <v>62</v>
      </c>
      <c r="D46">
        <f t="shared" ref="D46:I46" si="4">SUM(D50:D54)</f>
        <v>16437.900000000001</v>
      </c>
      <c r="E46">
        <f t="shared" si="4"/>
        <v>42214.2</v>
      </c>
      <c r="F46">
        <f t="shared" si="4"/>
        <v>9121.1</v>
      </c>
      <c r="G46">
        <f t="shared" si="4"/>
        <v>38673.1</v>
      </c>
      <c r="H46">
        <f t="shared" si="4"/>
        <v>64419.8</v>
      </c>
      <c r="I46">
        <f t="shared" si="4"/>
        <v>154406.79999999999</v>
      </c>
    </row>
    <row r="47" spans="1:21" x14ac:dyDescent="0.25">
      <c r="B47" s="1" t="s">
        <v>43</v>
      </c>
      <c r="C47" s="2" t="s">
        <v>44</v>
      </c>
      <c r="D47" s="3" t="s">
        <v>45</v>
      </c>
      <c r="E47" s="3" t="s">
        <v>46</v>
      </c>
      <c r="F47" s="3" t="s">
        <v>47</v>
      </c>
      <c r="G47" s="3" t="s">
        <v>48</v>
      </c>
      <c r="H47" s="3" t="s">
        <v>49</v>
      </c>
      <c r="I47" s="3" t="s">
        <v>50</v>
      </c>
      <c r="J47" s="3" t="s">
        <v>51</v>
      </c>
      <c r="K47" s="3" t="s">
        <v>52</v>
      </c>
      <c r="L47" s="3" t="s">
        <v>53</v>
      </c>
      <c r="M47" s="3" t="s">
        <v>54</v>
      </c>
      <c r="N47" s="3" t="s">
        <v>55</v>
      </c>
      <c r="O47" s="3" t="s">
        <v>56</v>
      </c>
      <c r="P47" s="3" t="s">
        <v>57</v>
      </c>
      <c r="Q47" s="3" t="s">
        <v>58</v>
      </c>
      <c r="R47" s="3" t="s">
        <v>59</v>
      </c>
      <c r="S47" s="3" t="s">
        <v>60</v>
      </c>
      <c r="T47" s="4" t="s">
        <v>61</v>
      </c>
    </row>
    <row r="48" spans="1:21" x14ac:dyDescent="0.25">
      <c r="A48" s="17">
        <f>SUM(D48:I48)</f>
        <v>37990.399999999994</v>
      </c>
      <c r="B48" s="10" t="s">
        <v>44</v>
      </c>
      <c r="C48" s="5">
        <f t="shared" ref="C48:T62" si="5">C27*1000</f>
        <v>15282.3</v>
      </c>
      <c r="D48" s="5">
        <f t="shared" si="5"/>
        <v>33.200000000000003</v>
      </c>
      <c r="E48" s="5">
        <f t="shared" si="5"/>
        <v>35307.300000000003</v>
      </c>
      <c r="F48" s="5">
        <f t="shared" si="5"/>
        <v>0</v>
      </c>
      <c r="G48" s="5">
        <f t="shared" si="5"/>
        <v>1.2</v>
      </c>
      <c r="H48" s="5">
        <f t="shared" si="5"/>
        <v>0</v>
      </c>
      <c r="I48" s="5">
        <f t="shared" si="5"/>
        <v>2648.7000000000003</v>
      </c>
      <c r="J48" s="5">
        <f t="shared" si="5"/>
        <v>504.90000000000003</v>
      </c>
      <c r="K48" s="5">
        <f t="shared" si="5"/>
        <v>1.5</v>
      </c>
      <c r="L48" s="5">
        <f t="shared" si="5"/>
        <v>0</v>
      </c>
      <c r="M48" s="5">
        <f t="shared" si="5"/>
        <v>1919.5</v>
      </c>
      <c r="N48" s="5">
        <f t="shared" si="5"/>
        <v>16.5</v>
      </c>
      <c r="O48" s="5">
        <f t="shared" si="5"/>
        <v>2</v>
      </c>
      <c r="P48" s="5">
        <f t="shared" si="5"/>
        <v>0</v>
      </c>
      <c r="Q48" s="5">
        <f t="shared" si="5"/>
        <v>40.200000000000003</v>
      </c>
      <c r="R48" s="5">
        <f t="shared" si="5"/>
        <v>159.6</v>
      </c>
      <c r="S48" s="5">
        <f t="shared" si="5"/>
        <v>66.099999999999994</v>
      </c>
      <c r="T48" s="5">
        <f t="shared" si="5"/>
        <v>55982.6</v>
      </c>
      <c r="U48">
        <f>SUM(K48:S48)</f>
        <v>2205.4</v>
      </c>
    </row>
    <row r="49" spans="1:21" x14ac:dyDescent="0.25">
      <c r="A49" s="17">
        <f t="shared" ref="A49:A65" si="6">SUM(D49:I49)</f>
        <v>125895.59999999999</v>
      </c>
      <c r="B49" s="10" t="s">
        <v>45</v>
      </c>
      <c r="C49" s="5">
        <f t="shared" si="5"/>
        <v>1649.4</v>
      </c>
      <c r="D49" s="5">
        <f t="shared" si="5"/>
        <v>67710.599999999991</v>
      </c>
      <c r="E49" s="5">
        <f t="shared" si="5"/>
        <v>4441.3999999999996</v>
      </c>
      <c r="F49" s="5">
        <f t="shared" si="5"/>
        <v>29502.5</v>
      </c>
      <c r="G49" s="5">
        <f t="shared" si="5"/>
        <v>1121.0999999999999</v>
      </c>
      <c r="H49" s="5">
        <f t="shared" si="5"/>
        <v>1181.8</v>
      </c>
      <c r="I49" s="5">
        <f t="shared" si="5"/>
        <v>21938.2</v>
      </c>
      <c r="J49" s="5">
        <f t="shared" si="5"/>
        <v>3405.6</v>
      </c>
      <c r="K49" s="5">
        <f t="shared" si="5"/>
        <v>4846.9000000000005</v>
      </c>
      <c r="L49" s="5">
        <f t="shared" si="5"/>
        <v>1847.9</v>
      </c>
      <c r="M49" s="5">
        <f t="shared" si="5"/>
        <v>1640.6</v>
      </c>
      <c r="N49" s="5">
        <f t="shared" si="5"/>
        <v>3896.6000000000004</v>
      </c>
      <c r="O49" s="5">
        <f t="shared" si="5"/>
        <v>760.3</v>
      </c>
      <c r="P49" s="5">
        <f t="shared" si="5"/>
        <v>1416.5</v>
      </c>
      <c r="Q49" s="5">
        <f t="shared" si="5"/>
        <v>4287.6000000000004</v>
      </c>
      <c r="R49" s="5">
        <f t="shared" si="5"/>
        <v>10165.799999999999</v>
      </c>
      <c r="S49" s="5">
        <f t="shared" si="5"/>
        <v>1854.1</v>
      </c>
      <c r="T49" s="5">
        <f t="shared" si="5"/>
        <v>161667</v>
      </c>
      <c r="U49">
        <f t="shared" ref="U49:U64" si="7">SUM(K49:S49)</f>
        <v>30716.3</v>
      </c>
    </row>
    <row r="50" spans="1:21" x14ac:dyDescent="0.25">
      <c r="A50" s="17">
        <f t="shared" si="6"/>
        <v>34796.100000000006</v>
      </c>
      <c r="B50" s="10" t="s">
        <v>46</v>
      </c>
      <c r="C50" s="5">
        <f t="shared" si="5"/>
        <v>7382</v>
      </c>
      <c r="D50" s="5">
        <f t="shared" si="5"/>
        <v>264.7</v>
      </c>
      <c r="E50" s="5">
        <f t="shared" si="5"/>
        <v>30010.9</v>
      </c>
      <c r="F50" s="5">
        <f t="shared" si="5"/>
        <v>115.4</v>
      </c>
      <c r="G50" s="5">
        <f t="shared" si="5"/>
        <v>167.8</v>
      </c>
      <c r="H50" s="5">
        <f t="shared" si="5"/>
        <v>127.90000000000002</v>
      </c>
      <c r="I50" s="5">
        <f t="shared" si="5"/>
        <v>4109.3999999999996</v>
      </c>
      <c r="J50" s="5">
        <f t="shared" si="5"/>
        <v>561.4</v>
      </c>
      <c r="K50" s="5">
        <f t="shared" si="5"/>
        <v>2541.6999999999998</v>
      </c>
      <c r="L50" s="5">
        <f t="shared" si="5"/>
        <v>666</v>
      </c>
      <c r="M50" s="5">
        <f t="shared" si="5"/>
        <v>23180.6</v>
      </c>
      <c r="N50" s="5">
        <f t="shared" si="5"/>
        <v>1261</v>
      </c>
      <c r="O50" s="5">
        <f t="shared" si="5"/>
        <v>89.7</v>
      </c>
      <c r="P50" s="5">
        <f t="shared" si="5"/>
        <v>147.80000000000001</v>
      </c>
      <c r="Q50" s="5">
        <f t="shared" si="5"/>
        <v>3154.3999999999996</v>
      </c>
      <c r="R50" s="5">
        <f t="shared" si="5"/>
        <v>7043</v>
      </c>
      <c r="S50" s="5">
        <f t="shared" si="5"/>
        <v>1728.5</v>
      </c>
      <c r="T50" s="5">
        <f t="shared" si="5"/>
        <v>82551.8</v>
      </c>
      <c r="U50">
        <f t="shared" si="7"/>
        <v>39812.699999999997</v>
      </c>
    </row>
    <row r="51" spans="1:21" x14ac:dyDescent="0.25">
      <c r="A51" s="17">
        <f t="shared" si="6"/>
        <v>16409.199999999997</v>
      </c>
      <c r="B51" s="10" t="s">
        <v>47</v>
      </c>
      <c r="C51" s="5">
        <f t="shared" si="5"/>
        <v>3036.2</v>
      </c>
      <c r="D51" s="5">
        <f t="shared" si="5"/>
        <v>1663.1999999999998</v>
      </c>
      <c r="E51" s="5">
        <f t="shared" si="5"/>
        <v>991.8</v>
      </c>
      <c r="F51" s="5">
        <f t="shared" si="5"/>
        <v>3634.5</v>
      </c>
      <c r="G51" s="5">
        <f t="shared" si="5"/>
        <v>283.2</v>
      </c>
      <c r="H51" s="5">
        <f t="shared" si="5"/>
        <v>263.3</v>
      </c>
      <c r="I51" s="5">
        <f t="shared" si="5"/>
        <v>9573.1999999999989</v>
      </c>
      <c r="J51" s="5">
        <f t="shared" si="5"/>
        <v>2995.3</v>
      </c>
      <c r="K51" s="5">
        <f t="shared" si="5"/>
        <v>5342.6</v>
      </c>
      <c r="L51" s="5">
        <f t="shared" si="5"/>
        <v>15296.7</v>
      </c>
      <c r="M51" s="5">
        <f t="shared" si="5"/>
        <v>232.4</v>
      </c>
      <c r="N51" s="5">
        <f t="shared" si="5"/>
        <v>1327.2</v>
      </c>
      <c r="O51" s="5">
        <f t="shared" si="5"/>
        <v>462.8</v>
      </c>
      <c r="P51" s="5">
        <f t="shared" si="5"/>
        <v>151.5</v>
      </c>
      <c r="Q51" s="5">
        <f t="shared" si="5"/>
        <v>3022.5</v>
      </c>
      <c r="R51" s="5">
        <f t="shared" si="5"/>
        <v>2231.6</v>
      </c>
      <c r="S51" s="5">
        <f t="shared" si="5"/>
        <v>841.59999999999991</v>
      </c>
      <c r="T51" s="5">
        <f t="shared" si="5"/>
        <v>51349.7</v>
      </c>
      <c r="U51">
        <f t="shared" si="7"/>
        <v>28908.9</v>
      </c>
    </row>
    <row r="52" spans="1:21" x14ac:dyDescent="0.25">
      <c r="A52" s="17">
        <f t="shared" si="6"/>
        <v>52988</v>
      </c>
      <c r="B52" s="10" t="s">
        <v>48</v>
      </c>
      <c r="C52" s="5">
        <f t="shared" si="5"/>
        <v>378.5</v>
      </c>
      <c r="D52" s="5">
        <f t="shared" si="5"/>
        <v>3744.3999999999996</v>
      </c>
      <c r="E52" s="5">
        <f t="shared" si="5"/>
        <v>1412.6</v>
      </c>
      <c r="F52" s="5">
        <f t="shared" si="5"/>
        <v>1026.9000000000001</v>
      </c>
      <c r="G52" s="5">
        <f t="shared" si="5"/>
        <v>17502.099999999999</v>
      </c>
      <c r="H52" s="5">
        <f t="shared" si="5"/>
        <v>14784.900000000001</v>
      </c>
      <c r="I52" s="5">
        <f t="shared" si="5"/>
        <v>14517.099999999999</v>
      </c>
      <c r="J52" s="5">
        <f t="shared" si="5"/>
        <v>14983.900000000001</v>
      </c>
      <c r="K52" s="5">
        <f t="shared" si="5"/>
        <v>5128.2000000000007</v>
      </c>
      <c r="L52" s="5">
        <f t="shared" si="5"/>
        <v>2036</v>
      </c>
      <c r="M52" s="5">
        <f t="shared" si="5"/>
        <v>386.6</v>
      </c>
      <c r="N52" s="5">
        <f t="shared" si="5"/>
        <v>6541.3</v>
      </c>
      <c r="O52" s="5">
        <f t="shared" si="5"/>
        <v>404.9</v>
      </c>
      <c r="P52" s="5">
        <f t="shared" si="5"/>
        <v>590.09999999999991</v>
      </c>
      <c r="Q52" s="5">
        <f t="shared" si="5"/>
        <v>6757.3</v>
      </c>
      <c r="R52" s="5">
        <f t="shared" si="5"/>
        <v>3641.7999999999997</v>
      </c>
      <c r="S52" s="5">
        <f t="shared" si="5"/>
        <v>2267.2000000000003</v>
      </c>
      <c r="T52" s="5">
        <f t="shared" si="5"/>
        <v>96104</v>
      </c>
      <c r="U52">
        <f t="shared" si="7"/>
        <v>27753.4</v>
      </c>
    </row>
    <row r="53" spans="1:21" x14ac:dyDescent="0.25">
      <c r="A53" s="17">
        <f t="shared" si="6"/>
        <v>27512.600000000002</v>
      </c>
      <c r="B53" s="10" t="s">
        <v>49</v>
      </c>
      <c r="C53" s="5">
        <f t="shared" si="5"/>
        <v>214.9</v>
      </c>
      <c r="D53" s="5">
        <f t="shared" si="5"/>
        <v>382.8</v>
      </c>
      <c r="E53" s="5">
        <f t="shared" si="5"/>
        <v>206.1</v>
      </c>
      <c r="F53" s="5">
        <f t="shared" si="5"/>
        <v>69.5</v>
      </c>
      <c r="G53" s="5">
        <f t="shared" si="5"/>
        <v>871.4</v>
      </c>
      <c r="H53" s="5">
        <f t="shared" si="5"/>
        <v>25273.4</v>
      </c>
      <c r="I53" s="5">
        <f t="shared" si="5"/>
        <v>709.4</v>
      </c>
      <c r="J53" s="5">
        <f t="shared" si="5"/>
        <v>164.3</v>
      </c>
      <c r="K53" s="5">
        <f t="shared" si="5"/>
        <v>5258.4</v>
      </c>
      <c r="L53" s="5">
        <f t="shared" si="5"/>
        <v>1273.4000000000001</v>
      </c>
      <c r="M53" s="5">
        <f t="shared" si="5"/>
        <v>23.8</v>
      </c>
      <c r="N53" s="5">
        <f t="shared" si="5"/>
        <v>264.5</v>
      </c>
      <c r="O53" s="5">
        <f t="shared" si="5"/>
        <v>43</v>
      </c>
      <c r="P53" s="5">
        <f t="shared" si="5"/>
        <v>16.399999999999999</v>
      </c>
      <c r="Q53" s="5">
        <f t="shared" si="5"/>
        <v>606.70000000000005</v>
      </c>
      <c r="R53" s="5">
        <f t="shared" si="5"/>
        <v>3319.3</v>
      </c>
      <c r="S53" s="5">
        <f t="shared" si="5"/>
        <v>317.39999999999998</v>
      </c>
      <c r="T53" s="5">
        <f t="shared" si="5"/>
        <v>39014.5</v>
      </c>
      <c r="U53">
        <f t="shared" si="7"/>
        <v>11122.9</v>
      </c>
    </row>
    <row r="54" spans="1:21" x14ac:dyDescent="0.25">
      <c r="A54" s="17">
        <f t="shared" si="6"/>
        <v>193567</v>
      </c>
      <c r="B54" s="10" t="s">
        <v>50</v>
      </c>
      <c r="C54" s="5">
        <f t="shared" si="5"/>
        <v>12938.2</v>
      </c>
      <c r="D54" s="5">
        <f t="shared" si="5"/>
        <v>10382.800000000001</v>
      </c>
      <c r="E54" s="5">
        <f t="shared" si="5"/>
        <v>9592.7999999999993</v>
      </c>
      <c r="F54" s="5">
        <f t="shared" si="5"/>
        <v>4274.8</v>
      </c>
      <c r="G54" s="5">
        <f t="shared" si="5"/>
        <v>19848.599999999999</v>
      </c>
      <c r="H54" s="5">
        <f t="shared" si="5"/>
        <v>23970.300000000003</v>
      </c>
      <c r="I54" s="5">
        <f t="shared" si="5"/>
        <v>125497.7</v>
      </c>
      <c r="J54" s="5">
        <f t="shared" si="5"/>
        <v>57546.7</v>
      </c>
      <c r="K54" s="5">
        <f t="shared" si="5"/>
        <v>15500.400000000001</v>
      </c>
      <c r="L54" s="5">
        <f t="shared" si="5"/>
        <v>3430.9</v>
      </c>
      <c r="M54" s="5">
        <f t="shared" si="5"/>
        <v>1695.4999999999998</v>
      </c>
      <c r="N54" s="5">
        <f t="shared" si="5"/>
        <v>12283.400000000001</v>
      </c>
      <c r="O54" s="5">
        <f t="shared" si="5"/>
        <v>2145.9</v>
      </c>
      <c r="P54" s="5">
        <f t="shared" si="5"/>
        <v>2384.8000000000002</v>
      </c>
      <c r="Q54" s="5">
        <f t="shared" si="5"/>
        <v>13531.300000000001</v>
      </c>
      <c r="R54" s="5">
        <f t="shared" si="5"/>
        <v>20661.599999999999</v>
      </c>
      <c r="S54" s="5">
        <f t="shared" si="5"/>
        <v>4661.5999999999995</v>
      </c>
      <c r="T54" s="5">
        <f t="shared" si="5"/>
        <v>340347.3</v>
      </c>
      <c r="U54">
        <f t="shared" si="7"/>
        <v>76295.400000000023</v>
      </c>
    </row>
    <row r="55" spans="1:21" x14ac:dyDescent="0.25">
      <c r="A55" s="17">
        <f t="shared" si="6"/>
        <v>4190</v>
      </c>
      <c r="B55" s="10" t="s">
        <v>51</v>
      </c>
      <c r="C55" s="5">
        <f t="shared" si="5"/>
        <v>353.1</v>
      </c>
      <c r="D55" s="5">
        <f t="shared" si="5"/>
        <v>1850.1999999999998</v>
      </c>
      <c r="E55" s="5">
        <f t="shared" si="5"/>
        <v>142.9</v>
      </c>
      <c r="F55" s="5">
        <f t="shared" si="5"/>
        <v>421.8</v>
      </c>
      <c r="G55" s="5">
        <f t="shared" si="5"/>
        <v>572.29999999999995</v>
      </c>
      <c r="H55" s="5">
        <f t="shared" si="5"/>
        <v>330.1</v>
      </c>
      <c r="I55" s="5">
        <f t="shared" si="5"/>
        <v>872.69999999999993</v>
      </c>
      <c r="J55" s="5">
        <f t="shared" si="5"/>
        <v>38811.9</v>
      </c>
      <c r="K55" s="5">
        <f t="shared" si="5"/>
        <v>469.1</v>
      </c>
      <c r="L55" s="5">
        <f t="shared" si="5"/>
        <v>481</v>
      </c>
      <c r="M55" s="5">
        <f t="shared" si="5"/>
        <v>77.8</v>
      </c>
      <c r="N55" s="5">
        <f t="shared" si="5"/>
        <v>1272.6999999999998</v>
      </c>
      <c r="O55" s="5">
        <f t="shared" si="5"/>
        <v>1310.2</v>
      </c>
      <c r="P55" s="5">
        <f t="shared" si="5"/>
        <v>3966.4</v>
      </c>
      <c r="Q55" s="5">
        <f t="shared" si="5"/>
        <v>2467.5</v>
      </c>
      <c r="R55" s="5">
        <f t="shared" si="5"/>
        <v>6616.3</v>
      </c>
      <c r="S55" s="5">
        <f t="shared" si="5"/>
        <v>1230</v>
      </c>
      <c r="T55" s="5">
        <f t="shared" si="5"/>
        <v>61245.7</v>
      </c>
      <c r="U55">
        <f t="shared" si="7"/>
        <v>17891</v>
      </c>
    </row>
    <row r="56" spans="1:21" x14ac:dyDescent="0.25">
      <c r="A56" s="17">
        <f t="shared" si="6"/>
        <v>6191.5</v>
      </c>
      <c r="B56" s="10" t="s">
        <v>52</v>
      </c>
      <c r="C56" s="5">
        <f t="shared" si="5"/>
        <v>264.39999999999998</v>
      </c>
      <c r="D56" s="5">
        <f t="shared" si="5"/>
        <v>473.1</v>
      </c>
      <c r="E56" s="5">
        <f t="shared" si="5"/>
        <v>1017.5000000000001</v>
      </c>
      <c r="F56" s="5">
        <f t="shared" si="5"/>
        <v>453.2</v>
      </c>
      <c r="G56" s="5">
        <f t="shared" si="5"/>
        <v>599.5</v>
      </c>
      <c r="H56" s="5">
        <f t="shared" si="5"/>
        <v>841.4</v>
      </c>
      <c r="I56" s="5">
        <f t="shared" si="5"/>
        <v>2806.8</v>
      </c>
      <c r="J56" s="5">
        <f t="shared" si="5"/>
        <v>775.5</v>
      </c>
      <c r="K56" s="5">
        <f t="shared" si="5"/>
        <v>15655.2</v>
      </c>
      <c r="L56" s="5">
        <f t="shared" si="5"/>
        <v>2185.4</v>
      </c>
      <c r="M56" s="5">
        <f t="shared" si="5"/>
        <v>258.5</v>
      </c>
      <c r="N56" s="5">
        <f t="shared" si="5"/>
        <v>1142.8</v>
      </c>
      <c r="O56" s="5">
        <f t="shared" si="5"/>
        <v>207.2</v>
      </c>
      <c r="P56" s="5">
        <f t="shared" si="5"/>
        <v>233.3</v>
      </c>
      <c r="Q56" s="5">
        <f t="shared" si="5"/>
        <v>1885.7</v>
      </c>
      <c r="R56" s="5">
        <f t="shared" si="5"/>
        <v>747</v>
      </c>
      <c r="S56" s="5">
        <f t="shared" si="5"/>
        <v>483.5</v>
      </c>
      <c r="T56" s="5">
        <f t="shared" si="5"/>
        <v>30030.1</v>
      </c>
      <c r="U56">
        <f t="shared" si="7"/>
        <v>22798.600000000002</v>
      </c>
    </row>
    <row r="57" spans="1:21" x14ac:dyDescent="0.25">
      <c r="A57" s="17">
        <f t="shared" si="6"/>
        <v>12083.8</v>
      </c>
      <c r="B57" s="10" t="s">
        <v>53</v>
      </c>
      <c r="C57" s="5">
        <f t="shared" si="5"/>
        <v>80.900000000000006</v>
      </c>
      <c r="D57" s="5">
        <f t="shared" si="5"/>
        <v>1114.6999999999998</v>
      </c>
      <c r="E57" s="5">
        <f t="shared" si="5"/>
        <v>2403.3000000000002</v>
      </c>
      <c r="F57" s="5">
        <f t="shared" si="5"/>
        <v>1144.7</v>
      </c>
      <c r="G57" s="5">
        <f t="shared" si="5"/>
        <v>944.5</v>
      </c>
      <c r="H57" s="5">
        <f t="shared" si="5"/>
        <v>1034</v>
      </c>
      <c r="I57" s="5">
        <f t="shared" si="5"/>
        <v>5442.5999999999995</v>
      </c>
      <c r="J57" s="5">
        <f t="shared" si="5"/>
        <v>2460.1</v>
      </c>
      <c r="K57" s="5">
        <f t="shared" si="5"/>
        <v>27627.5</v>
      </c>
      <c r="L57" s="5">
        <f t="shared" si="5"/>
        <v>34711</v>
      </c>
      <c r="M57" s="5">
        <f t="shared" si="5"/>
        <v>1295.9000000000001</v>
      </c>
      <c r="N57" s="5">
        <f t="shared" si="5"/>
        <v>4198.8999999999996</v>
      </c>
      <c r="O57" s="5">
        <f t="shared" si="5"/>
        <v>2080.9</v>
      </c>
      <c r="P57" s="5">
        <f t="shared" si="5"/>
        <v>786.6</v>
      </c>
      <c r="Q57" s="5">
        <f t="shared" si="5"/>
        <v>7414.7</v>
      </c>
      <c r="R57" s="5">
        <f t="shared" si="5"/>
        <v>7693.1</v>
      </c>
      <c r="S57" s="5">
        <f t="shared" si="5"/>
        <v>1538.8</v>
      </c>
      <c r="T57" s="5">
        <f t="shared" si="5"/>
        <v>101972.7</v>
      </c>
      <c r="U57">
        <f t="shared" si="7"/>
        <v>87347.400000000009</v>
      </c>
    </row>
    <row r="58" spans="1:21" x14ac:dyDescent="0.25">
      <c r="A58" s="17">
        <f t="shared" si="6"/>
        <v>2649.2999999999997</v>
      </c>
      <c r="B58" s="10" t="s">
        <v>54</v>
      </c>
      <c r="C58" s="5">
        <f t="shared" si="5"/>
        <v>40.6</v>
      </c>
      <c r="D58" s="5">
        <f t="shared" si="5"/>
        <v>376</v>
      </c>
      <c r="E58" s="5">
        <f t="shared" si="5"/>
        <v>393.9</v>
      </c>
      <c r="F58" s="5">
        <f t="shared" si="5"/>
        <v>149.4</v>
      </c>
      <c r="G58" s="5">
        <f t="shared" si="5"/>
        <v>258.8</v>
      </c>
      <c r="H58" s="5">
        <f t="shared" si="5"/>
        <v>281.60000000000002</v>
      </c>
      <c r="I58" s="5">
        <f t="shared" si="5"/>
        <v>1189.5999999999999</v>
      </c>
      <c r="J58" s="5">
        <f t="shared" si="5"/>
        <v>369.4</v>
      </c>
      <c r="K58" s="5">
        <f t="shared" si="5"/>
        <v>6395.1</v>
      </c>
      <c r="L58" s="5">
        <f t="shared" si="5"/>
        <v>1465.5</v>
      </c>
      <c r="M58" s="5">
        <f t="shared" si="5"/>
        <v>2458.8000000000002</v>
      </c>
      <c r="N58" s="5">
        <f t="shared" si="5"/>
        <v>1742</v>
      </c>
      <c r="O58" s="5">
        <f t="shared" si="5"/>
        <v>857</v>
      </c>
      <c r="P58" s="5">
        <f t="shared" si="5"/>
        <v>508.70000000000005</v>
      </c>
      <c r="Q58" s="5">
        <f t="shared" si="5"/>
        <v>4801.3</v>
      </c>
      <c r="R58" s="5">
        <f t="shared" si="5"/>
        <v>3303.1</v>
      </c>
      <c r="S58" s="5">
        <f t="shared" si="5"/>
        <v>774</v>
      </c>
      <c r="T58" s="5">
        <f t="shared" si="5"/>
        <v>25364.7</v>
      </c>
      <c r="U58">
        <f t="shared" si="7"/>
        <v>22305.5</v>
      </c>
    </row>
    <row r="59" spans="1:21" x14ac:dyDescent="0.25">
      <c r="A59" s="17">
        <f t="shared" si="6"/>
        <v>6218.5999999999995</v>
      </c>
      <c r="B59" s="10" t="s">
        <v>55</v>
      </c>
      <c r="C59" s="5">
        <f t="shared" si="5"/>
        <v>225.6</v>
      </c>
      <c r="D59" s="5">
        <f t="shared" si="5"/>
        <v>1232.5999999999999</v>
      </c>
      <c r="E59" s="5">
        <f t="shared" si="5"/>
        <v>941</v>
      </c>
      <c r="F59" s="5">
        <f t="shared" si="5"/>
        <v>429.7</v>
      </c>
      <c r="G59" s="5">
        <f t="shared" si="5"/>
        <v>872.09999999999991</v>
      </c>
      <c r="H59" s="5">
        <f t="shared" si="5"/>
        <v>576.20000000000005</v>
      </c>
      <c r="I59" s="5">
        <f t="shared" si="5"/>
        <v>2167</v>
      </c>
      <c r="J59" s="5">
        <f t="shared" si="5"/>
        <v>1642.8</v>
      </c>
      <c r="K59" s="5">
        <f t="shared" si="5"/>
        <v>9898.6</v>
      </c>
      <c r="L59" s="5">
        <f t="shared" si="5"/>
        <v>1811.9</v>
      </c>
      <c r="M59" s="5">
        <f t="shared" si="5"/>
        <v>837</v>
      </c>
      <c r="N59" s="5">
        <f t="shared" si="5"/>
        <v>29692</v>
      </c>
      <c r="O59" s="5">
        <f t="shared" si="5"/>
        <v>14428.4</v>
      </c>
      <c r="P59" s="5">
        <f t="shared" si="5"/>
        <v>1243</v>
      </c>
      <c r="Q59" s="5">
        <f t="shared" si="5"/>
        <v>15428.099999999999</v>
      </c>
      <c r="R59" s="5">
        <f t="shared" si="5"/>
        <v>6856.8</v>
      </c>
      <c r="S59" s="5">
        <f t="shared" si="5"/>
        <v>2642.2999999999997</v>
      </c>
      <c r="T59" s="5">
        <f t="shared" si="5"/>
        <v>90924.6</v>
      </c>
      <c r="U59">
        <f t="shared" si="7"/>
        <v>82838.100000000006</v>
      </c>
    </row>
    <row r="60" spans="1:21" x14ac:dyDescent="0.25">
      <c r="A60" s="17">
        <f t="shared" si="6"/>
        <v>10802.6</v>
      </c>
      <c r="B60" s="10" t="s">
        <v>56</v>
      </c>
      <c r="C60" s="5">
        <f t="shared" si="5"/>
        <v>2233.1</v>
      </c>
      <c r="D60" s="5">
        <f t="shared" si="5"/>
        <v>1848.1</v>
      </c>
      <c r="E60" s="5">
        <f t="shared" si="5"/>
        <v>2688.3</v>
      </c>
      <c r="F60" s="5">
        <f t="shared" si="5"/>
        <v>498.8</v>
      </c>
      <c r="G60" s="5">
        <f t="shared" si="5"/>
        <v>967.8</v>
      </c>
      <c r="H60" s="5">
        <f t="shared" si="5"/>
        <v>830.1</v>
      </c>
      <c r="I60" s="5">
        <f t="shared" si="5"/>
        <v>3969.5</v>
      </c>
      <c r="J60" s="5">
        <f t="shared" si="5"/>
        <v>4564.8</v>
      </c>
      <c r="K60" s="5">
        <f t="shared" si="5"/>
        <v>13137.1</v>
      </c>
      <c r="L60" s="5">
        <f t="shared" si="5"/>
        <v>6219.1</v>
      </c>
      <c r="M60" s="5">
        <f t="shared" si="5"/>
        <v>1639.6</v>
      </c>
      <c r="N60" s="5">
        <f t="shared" si="5"/>
        <v>3751.8</v>
      </c>
      <c r="O60" s="5">
        <f t="shared" si="5"/>
        <v>63719.7</v>
      </c>
      <c r="P60" s="5">
        <f t="shared" si="5"/>
        <v>20507.400000000001</v>
      </c>
      <c r="Q60" s="5">
        <f t="shared" si="5"/>
        <v>12845.5</v>
      </c>
      <c r="R60" s="5">
        <f t="shared" si="5"/>
        <v>6846.4000000000005</v>
      </c>
      <c r="S60" s="5">
        <f t="shared" si="5"/>
        <v>1988.3000000000002</v>
      </c>
      <c r="T60" s="5">
        <f t="shared" si="5"/>
        <v>148255.70000000001</v>
      </c>
      <c r="U60">
        <f t="shared" si="7"/>
        <v>130654.89999999998</v>
      </c>
    </row>
    <row r="61" spans="1:21" x14ac:dyDescent="0.25">
      <c r="A61" s="17">
        <f t="shared" si="6"/>
        <v>4180.5999999999995</v>
      </c>
      <c r="B61" s="10" t="s">
        <v>57</v>
      </c>
      <c r="C61" s="5">
        <f t="shared" si="5"/>
        <v>21</v>
      </c>
      <c r="D61" s="5">
        <f t="shared" si="5"/>
        <v>428.20000000000005</v>
      </c>
      <c r="E61" s="5">
        <f t="shared" si="5"/>
        <v>673.3</v>
      </c>
      <c r="F61" s="5">
        <f t="shared" si="5"/>
        <v>194.8</v>
      </c>
      <c r="G61" s="5">
        <f t="shared" si="5"/>
        <v>341</v>
      </c>
      <c r="H61" s="5">
        <f t="shared" si="5"/>
        <v>377.5</v>
      </c>
      <c r="I61" s="5">
        <f t="shared" si="5"/>
        <v>2165.7999999999997</v>
      </c>
      <c r="J61" s="5">
        <f t="shared" si="5"/>
        <v>815.8</v>
      </c>
      <c r="K61" s="5">
        <f t="shared" si="5"/>
        <v>16911.5</v>
      </c>
      <c r="L61" s="5">
        <f t="shared" si="5"/>
        <v>2495.8000000000002</v>
      </c>
      <c r="M61" s="5">
        <f t="shared" si="5"/>
        <v>1892.5</v>
      </c>
      <c r="N61" s="5">
        <f t="shared" si="5"/>
        <v>3853.8999999999996</v>
      </c>
      <c r="O61" s="5">
        <f t="shared" si="5"/>
        <v>6416.9</v>
      </c>
      <c r="P61" s="5">
        <f t="shared" si="5"/>
        <v>9866.2999999999993</v>
      </c>
      <c r="Q61" s="5">
        <f t="shared" si="5"/>
        <v>13727.1</v>
      </c>
      <c r="R61" s="5">
        <f t="shared" si="5"/>
        <v>4607.5999999999995</v>
      </c>
      <c r="S61" s="5">
        <f t="shared" si="5"/>
        <v>1297.0999999999999</v>
      </c>
      <c r="T61" s="5">
        <f t="shared" si="5"/>
        <v>66086</v>
      </c>
      <c r="U61">
        <f t="shared" si="7"/>
        <v>61068.69999999999</v>
      </c>
    </row>
    <row r="62" spans="1:21" x14ac:dyDescent="0.25">
      <c r="A62" s="17">
        <f t="shared" si="6"/>
        <v>62982.7</v>
      </c>
      <c r="B62" s="10" t="s">
        <v>58</v>
      </c>
      <c r="C62" s="5">
        <f t="shared" si="5"/>
        <v>2452.5</v>
      </c>
      <c r="D62" s="5">
        <f t="shared" si="5"/>
        <v>9343.2000000000007</v>
      </c>
      <c r="E62" s="5">
        <f t="shared" si="5"/>
        <v>12882</v>
      </c>
      <c r="F62" s="5">
        <f t="shared" ref="F62:T62" si="8">F41*1000</f>
        <v>2513.6000000000004</v>
      </c>
      <c r="G62" s="5">
        <f t="shared" si="8"/>
        <v>5623.1</v>
      </c>
      <c r="H62" s="5">
        <f t="shared" si="8"/>
        <v>6232.6</v>
      </c>
      <c r="I62" s="5">
        <f t="shared" si="8"/>
        <v>26388.199999999997</v>
      </c>
      <c r="J62" s="5">
        <f t="shared" si="8"/>
        <v>25919.300000000003</v>
      </c>
      <c r="K62" s="5">
        <f t="shared" si="8"/>
        <v>44785.9</v>
      </c>
      <c r="L62" s="5">
        <f t="shared" si="8"/>
        <v>15680.4</v>
      </c>
      <c r="M62" s="5">
        <f t="shared" si="8"/>
        <v>5431.9</v>
      </c>
      <c r="N62" s="5">
        <f t="shared" si="8"/>
        <v>17855.400000000001</v>
      </c>
      <c r="O62" s="5">
        <f t="shared" si="8"/>
        <v>24270</v>
      </c>
      <c r="P62" s="5">
        <f t="shared" si="8"/>
        <v>9934.2000000000007</v>
      </c>
      <c r="Q62" s="5">
        <f t="shared" si="8"/>
        <v>106276.00000000001</v>
      </c>
      <c r="R62" s="5">
        <f t="shared" si="8"/>
        <v>30857.5</v>
      </c>
      <c r="S62" s="5">
        <f t="shared" si="8"/>
        <v>8336.5999999999985</v>
      </c>
      <c r="T62" s="5">
        <f t="shared" si="8"/>
        <v>354782.5</v>
      </c>
      <c r="U62">
        <f t="shared" si="7"/>
        <v>263427.90000000002</v>
      </c>
    </row>
    <row r="63" spans="1:21" x14ac:dyDescent="0.25">
      <c r="A63" s="17">
        <f t="shared" si="6"/>
        <v>4188</v>
      </c>
      <c r="B63" s="10" t="s">
        <v>59</v>
      </c>
      <c r="C63" s="5">
        <f t="shared" ref="C63:T65" si="9">C42*1000</f>
        <v>151.80000000000001</v>
      </c>
      <c r="D63" s="5">
        <f t="shared" si="9"/>
        <v>683.7</v>
      </c>
      <c r="E63" s="5">
        <f t="shared" si="9"/>
        <v>479.3</v>
      </c>
      <c r="F63" s="5">
        <f t="shared" si="9"/>
        <v>211.79999999999998</v>
      </c>
      <c r="G63" s="5">
        <f t="shared" si="9"/>
        <v>495.70000000000005</v>
      </c>
      <c r="H63" s="5">
        <f t="shared" si="9"/>
        <v>670.6</v>
      </c>
      <c r="I63" s="5">
        <f t="shared" si="9"/>
        <v>1646.9000000000003</v>
      </c>
      <c r="J63" s="5">
        <f t="shared" si="9"/>
        <v>749.9</v>
      </c>
      <c r="K63" s="5">
        <f t="shared" si="9"/>
        <v>2046.7</v>
      </c>
      <c r="L63" s="5">
        <f t="shared" si="9"/>
        <v>2097.9</v>
      </c>
      <c r="M63" s="5">
        <f t="shared" si="9"/>
        <v>276.60000000000002</v>
      </c>
      <c r="N63" s="5">
        <f t="shared" si="9"/>
        <v>1455.4</v>
      </c>
      <c r="O63" s="5">
        <f t="shared" si="9"/>
        <v>1118.7</v>
      </c>
      <c r="P63" s="5">
        <f t="shared" si="9"/>
        <v>113.3</v>
      </c>
      <c r="Q63" s="5">
        <f t="shared" si="9"/>
        <v>2340.5</v>
      </c>
      <c r="R63" s="5">
        <f t="shared" si="9"/>
        <v>5944.8</v>
      </c>
      <c r="S63" s="5">
        <f t="shared" si="9"/>
        <v>299.20000000000005</v>
      </c>
      <c r="T63" s="5">
        <f t="shared" si="9"/>
        <v>20782.899999999998</v>
      </c>
      <c r="U63">
        <f t="shared" si="7"/>
        <v>15693.100000000002</v>
      </c>
    </row>
    <row r="64" spans="1:21" x14ac:dyDescent="0.25">
      <c r="A64" s="17">
        <f t="shared" si="6"/>
        <v>3241.1</v>
      </c>
      <c r="B64" s="10" t="s">
        <v>60</v>
      </c>
      <c r="C64" s="5">
        <f t="shared" si="9"/>
        <v>69.7</v>
      </c>
      <c r="D64" s="5">
        <f t="shared" si="9"/>
        <v>376.6</v>
      </c>
      <c r="E64" s="5">
        <f t="shared" si="9"/>
        <v>601</v>
      </c>
      <c r="F64" s="5">
        <f t="shared" si="9"/>
        <v>235.1</v>
      </c>
      <c r="G64" s="5">
        <f t="shared" si="9"/>
        <v>314.90000000000003</v>
      </c>
      <c r="H64" s="5">
        <f t="shared" si="9"/>
        <v>615.40000000000009</v>
      </c>
      <c r="I64" s="5">
        <f t="shared" si="9"/>
        <v>1098.0999999999999</v>
      </c>
      <c r="J64" s="5">
        <f t="shared" si="9"/>
        <v>566</v>
      </c>
      <c r="K64" s="5">
        <f t="shared" si="9"/>
        <v>2043.0000000000002</v>
      </c>
      <c r="L64" s="5">
        <f t="shared" si="9"/>
        <v>742.80000000000007</v>
      </c>
      <c r="M64" s="5">
        <f t="shared" si="9"/>
        <v>500.29999999999995</v>
      </c>
      <c r="N64" s="5">
        <f t="shared" si="9"/>
        <v>963.3</v>
      </c>
      <c r="O64" s="5">
        <f t="shared" si="9"/>
        <v>640.1</v>
      </c>
      <c r="P64" s="5">
        <f t="shared" si="9"/>
        <v>171.60000000000002</v>
      </c>
      <c r="Q64" s="5">
        <f t="shared" si="9"/>
        <v>2266</v>
      </c>
      <c r="R64" s="5">
        <f t="shared" si="9"/>
        <v>946.60000000000014</v>
      </c>
      <c r="S64" s="5">
        <f t="shared" si="9"/>
        <v>5055.7999999999993</v>
      </c>
      <c r="T64" s="5">
        <f t="shared" si="9"/>
        <v>17205.900000000001</v>
      </c>
      <c r="U64">
        <f t="shared" si="7"/>
        <v>13329.5</v>
      </c>
    </row>
    <row r="65" spans="1:21" x14ac:dyDescent="0.25">
      <c r="A65" s="17">
        <f t="shared" si="6"/>
        <v>605886.40000000014</v>
      </c>
      <c r="B65" s="11" t="s">
        <v>61</v>
      </c>
      <c r="C65" s="5">
        <f t="shared" si="9"/>
        <v>46774.5</v>
      </c>
      <c r="D65" s="5">
        <f t="shared" si="9"/>
        <v>101908.1</v>
      </c>
      <c r="E65" s="5">
        <f t="shared" si="9"/>
        <v>104185.3</v>
      </c>
      <c r="F65" s="5">
        <f t="shared" si="9"/>
        <v>44876.800000000003</v>
      </c>
      <c r="G65" s="5">
        <f t="shared" si="9"/>
        <v>50785.4</v>
      </c>
      <c r="H65" s="5">
        <f t="shared" si="9"/>
        <v>77390.7</v>
      </c>
      <c r="I65" s="5">
        <f t="shared" si="9"/>
        <v>226740.10000000003</v>
      </c>
      <c r="J65" s="5">
        <f t="shared" si="9"/>
        <v>156837.79999999999</v>
      </c>
      <c r="K65" s="5">
        <f t="shared" si="9"/>
        <v>177589.1</v>
      </c>
      <c r="L65" s="5">
        <f t="shared" si="9"/>
        <v>92441.9</v>
      </c>
      <c r="M65" s="5">
        <f t="shared" si="9"/>
        <v>43747.7</v>
      </c>
      <c r="N65" s="5">
        <f t="shared" si="9"/>
        <v>91518.9</v>
      </c>
      <c r="O65" s="5">
        <f t="shared" si="9"/>
        <v>118957.9</v>
      </c>
      <c r="P65" s="5">
        <f t="shared" si="9"/>
        <v>52037.8</v>
      </c>
      <c r="Q65" s="5">
        <f t="shared" si="9"/>
        <v>200852.40000000002</v>
      </c>
      <c r="R65" s="5">
        <f t="shared" si="9"/>
        <v>121641.5</v>
      </c>
      <c r="S65" s="5">
        <f t="shared" si="9"/>
        <v>35381.699999999997</v>
      </c>
      <c r="T65" s="5">
        <f t="shared" si="9"/>
        <v>1743667.6</v>
      </c>
      <c r="U65">
        <f>SUM(K65:S65)</f>
        <v>934168.9</v>
      </c>
    </row>
    <row r="67" spans="1:21" x14ac:dyDescent="0.25">
      <c r="B67" t="s">
        <v>62</v>
      </c>
    </row>
    <row r="68" spans="1:21" x14ac:dyDescent="0.25">
      <c r="B68" s="1" t="s">
        <v>43</v>
      </c>
      <c r="C68" s="2" t="s">
        <v>44</v>
      </c>
      <c r="D68" s="3" t="s">
        <v>45</v>
      </c>
      <c r="E68" s="3" t="s">
        <v>46</v>
      </c>
      <c r="F68" s="3" t="s">
        <v>47</v>
      </c>
      <c r="G68" s="3" t="s">
        <v>48</v>
      </c>
      <c r="H68" s="3" t="s">
        <v>49</v>
      </c>
      <c r="I68" s="3" t="s">
        <v>50</v>
      </c>
      <c r="J68" s="3" t="s">
        <v>51</v>
      </c>
      <c r="K68" s="3" t="s">
        <v>52</v>
      </c>
      <c r="L68" s="3" t="s">
        <v>53</v>
      </c>
      <c r="M68" s="3" t="s">
        <v>54</v>
      </c>
      <c r="N68" s="3" t="s">
        <v>55</v>
      </c>
      <c r="O68" s="3" t="s">
        <v>56</v>
      </c>
      <c r="P68" s="3" t="s">
        <v>57</v>
      </c>
      <c r="Q68" s="3" t="s">
        <v>58</v>
      </c>
      <c r="R68" s="3" t="s">
        <v>59</v>
      </c>
      <c r="S68" s="3" t="s">
        <v>60</v>
      </c>
      <c r="T68" s="4" t="s">
        <v>61</v>
      </c>
      <c r="U68" s="22" t="s">
        <v>84</v>
      </c>
    </row>
    <row r="69" spans="1:21" x14ac:dyDescent="0.25">
      <c r="B69" s="10" t="s">
        <v>44</v>
      </c>
      <c r="C69" s="5">
        <f t="shared" ref="C69:U82" si="10">C48/C6*100</f>
        <v>100.62218143407557</v>
      </c>
      <c r="D69" s="5">
        <f t="shared" si="10"/>
        <v>94.831924362334348</v>
      </c>
      <c r="E69" s="5">
        <f t="shared" si="10"/>
        <v>85.636226662265685</v>
      </c>
      <c r="F69" s="5" t="e">
        <f t="shared" si="10"/>
        <v>#DIV/0!</v>
      </c>
      <c r="G69" s="5">
        <f t="shared" si="10"/>
        <v>107.24927593406302</v>
      </c>
      <c r="H69" s="5" t="e">
        <f t="shared" si="10"/>
        <v>#DIV/0!</v>
      </c>
      <c r="I69" s="5">
        <f t="shared" si="10"/>
        <v>79.580733879512934</v>
      </c>
      <c r="J69" s="5">
        <f t="shared" si="10"/>
        <v>108.16405159210436</v>
      </c>
      <c r="K69" s="5">
        <f t="shared" si="10"/>
        <v>95.408607821157204</v>
      </c>
      <c r="L69" s="5" t="e">
        <f t="shared" si="10"/>
        <v>#DIV/0!</v>
      </c>
      <c r="M69" s="5">
        <f t="shared" si="10"/>
        <v>94.967407072921631</v>
      </c>
      <c r="N69" s="5">
        <f t="shared" si="10"/>
        <v>118.28619157893847</v>
      </c>
      <c r="O69" s="5">
        <f t="shared" si="10"/>
        <v>81.469825147747997</v>
      </c>
      <c r="P69" s="5" t="e">
        <f t="shared" si="10"/>
        <v>#DIV/0!</v>
      </c>
      <c r="Q69" s="5">
        <f t="shared" si="10"/>
        <v>69.893389754330087</v>
      </c>
      <c r="R69" s="5">
        <f t="shared" si="10"/>
        <v>82.303750487805829</v>
      </c>
      <c r="S69" s="5">
        <f t="shared" si="10"/>
        <v>92.337605208485542</v>
      </c>
      <c r="T69" s="5">
        <f t="shared" si="10"/>
        <v>89.41385893600382</v>
      </c>
      <c r="U69" s="5">
        <f t="shared" si="10"/>
        <v>93.361598465543466</v>
      </c>
    </row>
    <row r="70" spans="1:21" x14ac:dyDescent="0.25">
      <c r="B70" s="10" t="s">
        <v>45</v>
      </c>
      <c r="C70" s="5">
        <f t="shared" si="10"/>
        <v>85.860110959172204</v>
      </c>
      <c r="D70" s="5">
        <f t="shared" si="10"/>
        <v>93.406330126247951</v>
      </c>
      <c r="E70" s="5">
        <f t="shared" si="10"/>
        <v>81.14667287196589</v>
      </c>
      <c r="F70" s="5">
        <f t="shared" si="10"/>
        <v>78.18522266433213</v>
      </c>
      <c r="G70" s="5">
        <f t="shared" si="10"/>
        <v>82.469008257358837</v>
      </c>
      <c r="H70" s="5">
        <f t="shared" si="10"/>
        <v>80.447485357184561</v>
      </c>
      <c r="I70" s="5">
        <f t="shared" si="10"/>
        <v>91.935992888399213</v>
      </c>
      <c r="J70" s="5">
        <f t="shared" si="10"/>
        <v>93.590449500659389</v>
      </c>
      <c r="K70" s="5">
        <f t="shared" si="10"/>
        <v>90.836403720405485</v>
      </c>
      <c r="L70" s="5">
        <f t="shared" si="10"/>
        <v>90.758649238766509</v>
      </c>
      <c r="M70" s="5">
        <f t="shared" si="10"/>
        <v>79.09764544343254</v>
      </c>
      <c r="N70" s="5">
        <f t="shared" si="10"/>
        <v>94.523446887860075</v>
      </c>
      <c r="O70" s="5">
        <f t="shared" si="10"/>
        <v>94.983362730756411</v>
      </c>
      <c r="P70" s="5">
        <f t="shared" si="10"/>
        <v>85.730585914879171</v>
      </c>
      <c r="Q70" s="5">
        <f t="shared" si="10"/>
        <v>88.330385617677649</v>
      </c>
      <c r="R70" s="5">
        <f t="shared" si="10"/>
        <v>94.020621526109466</v>
      </c>
      <c r="S70" s="5">
        <f t="shared" si="10"/>
        <v>92.653241350673781</v>
      </c>
      <c r="T70" s="5">
        <f t="shared" si="10"/>
        <v>89.005445712413461</v>
      </c>
      <c r="U70" s="5">
        <f t="shared" si="10"/>
        <v>91.177068290194569</v>
      </c>
    </row>
    <row r="71" spans="1:21" x14ac:dyDescent="0.25">
      <c r="B71" s="10" t="s">
        <v>46</v>
      </c>
      <c r="C71" s="5">
        <f t="shared" si="10"/>
        <v>82.455114692604084</v>
      </c>
      <c r="D71" s="5">
        <f t="shared" si="10"/>
        <v>78.405626596189563</v>
      </c>
      <c r="E71" s="5">
        <f t="shared" si="10"/>
        <v>89.149937279211628</v>
      </c>
      <c r="F71" s="5">
        <f t="shared" si="10"/>
        <v>85.157528681323214</v>
      </c>
      <c r="G71" s="5">
        <f t="shared" si="10"/>
        <v>84.037957680592669</v>
      </c>
      <c r="H71" s="5">
        <f t="shared" si="10"/>
        <v>91.149207150749518</v>
      </c>
      <c r="I71" s="5">
        <f t="shared" si="10"/>
        <v>89.066561147518854</v>
      </c>
      <c r="J71" s="5">
        <f t="shared" si="10"/>
        <v>86.434616737040812</v>
      </c>
      <c r="K71" s="5">
        <f t="shared" si="10"/>
        <v>88.700586369266759</v>
      </c>
      <c r="L71" s="5">
        <f t="shared" si="10"/>
        <v>88.151350959013158</v>
      </c>
      <c r="M71" s="5">
        <f t="shared" si="10"/>
        <v>83.888599534203877</v>
      </c>
      <c r="N71" s="5">
        <f t="shared" si="10"/>
        <v>108.53508886787621</v>
      </c>
      <c r="O71" s="5">
        <f t="shared" si="10"/>
        <v>87.994589117730627</v>
      </c>
      <c r="P71" s="5">
        <f t="shared" si="10"/>
        <v>88.934306422206561</v>
      </c>
      <c r="Q71" s="5">
        <f t="shared" si="10"/>
        <v>88.783863070880898</v>
      </c>
      <c r="R71" s="5">
        <f t="shared" si="10"/>
        <v>85.540864614729301</v>
      </c>
      <c r="S71" s="5">
        <f t="shared" si="10"/>
        <v>87.647385153636264</v>
      </c>
      <c r="T71" s="5">
        <f t="shared" si="10"/>
        <v>86.773614373796306</v>
      </c>
      <c r="U71" s="5">
        <f t="shared" si="10"/>
        <v>85.725523841868821</v>
      </c>
    </row>
    <row r="72" spans="1:21" x14ac:dyDescent="0.25">
      <c r="B72" s="10" t="s">
        <v>47</v>
      </c>
      <c r="C72" s="5">
        <f t="shared" si="10"/>
        <v>80.429843137673956</v>
      </c>
      <c r="D72" s="5">
        <f t="shared" si="10"/>
        <v>73.830896289924496</v>
      </c>
      <c r="E72" s="5">
        <f t="shared" si="10"/>
        <v>80.721764092113801</v>
      </c>
      <c r="F72" s="5">
        <f t="shared" si="10"/>
        <v>82.868809446593488</v>
      </c>
      <c r="G72" s="5">
        <f t="shared" si="10"/>
        <v>79.995847884672912</v>
      </c>
      <c r="H72" s="5">
        <f t="shared" si="10"/>
        <v>80.072887508822433</v>
      </c>
      <c r="I72" s="5">
        <f t="shared" si="10"/>
        <v>91.027472138903605</v>
      </c>
      <c r="J72" s="5">
        <f t="shared" si="10"/>
        <v>79.928571006441175</v>
      </c>
      <c r="K72" s="5">
        <f t="shared" si="10"/>
        <v>83.727884548553121</v>
      </c>
      <c r="L72" s="5">
        <f t="shared" si="10"/>
        <v>88.40996629254731</v>
      </c>
      <c r="M72" s="5">
        <f t="shared" si="10"/>
        <v>80.290922325141906</v>
      </c>
      <c r="N72" s="5">
        <f t="shared" si="10"/>
        <v>86.412391146300166</v>
      </c>
      <c r="O72" s="5">
        <f t="shared" si="10"/>
        <v>85.300561261044479</v>
      </c>
      <c r="P72" s="5">
        <f t="shared" si="10"/>
        <v>78.588915855594166</v>
      </c>
      <c r="Q72" s="5">
        <f t="shared" si="10"/>
        <v>80.06970507354859</v>
      </c>
      <c r="R72" s="5">
        <f t="shared" si="10"/>
        <v>84.258368444685544</v>
      </c>
      <c r="S72" s="5">
        <f t="shared" si="10"/>
        <v>83.333327799112041</v>
      </c>
      <c r="T72" s="5">
        <f t="shared" si="10"/>
        <v>85.204815699588664</v>
      </c>
      <c r="U72" s="5">
        <f t="shared" si="10"/>
        <v>85.84203062395612</v>
      </c>
    </row>
    <row r="73" spans="1:21" x14ac:dyDescent="0.25">
      <c r="B73" s="10" t="s">
        <v>48</v>
      </c>
      <c r="C73" s="5">
        <f t="shared" si="10"/>
        <v>92.90953520375848</v>
      </c>
      <c r="D73" s="5">
        <f t="shared" si="10"/>
        <v>92.950739536411604</v>
      </c>
      <c r="E73" s="5">
        <f t="shared" si="10"/>
        <v>97.176458095543367</v>
      </c>
      <c r="F73" s="5">
        <f t="shared" si="10"/>
        <v>100.00239224198266</v>
      </c>
      <c r="G73" s="5">
        <f t="shared" si="10"/>
        <v>104.85183748506934</v>
      </c>
      <c r="H73" s="5">
        <f t="shared" si="10"/>
        <v>102.66087680486071</v>
      </c>
      <c r="I73" s="5">
        <f t="shared" si="10"/>
        <v>98.937630442187185</v>
      </c>
      <c r="J73" s="5">
        <f t="shared" si="10"/>
        <v>99.399935943712407</v>
      </c>
      <c r="K73" s="5">
        <f t="shared" si="10"/>
        <v>102.15298775174568</v>
      </c>
      <c r="L73" s="5">
        <f t="shared" si="10"/>
        <v>101.92299591571519</v>
      </c>
      <c r="M73" s="5">
        <f t="shared" si="10"/>
        <v>100.92471382586498</v>
      </c>
      <c r="N73" s="5">
        <f t="shared" si="10"/>
        <v>117.24548334863086</v>
      </c>
      <c r="O73" s="5">
        <f t="shared" si="10"/>
        <v>116.09869694648474</v>
      </c>
      <c r="P73" s="5">
        <f t="shared" si="10"/>
        <v>97.79183993963872</v>
      </c>
      <c r="Q73" s="5">
        <f t="shared" si="10"/>
        <v>105.23505239285515</v>
      </c>
      <c r="R73" s="5">
        <f t="shared" si="10"/>
        <v>112.43292795591466</v>
      </c>
      <c r="S73" s="5">
        <f t="shared" si="10"/>
        <v>109.26774143013915</v>
      </c>
      <c r="T73" s="5">
        <f t="shared" si="10"/>
        <v>102.86781425863856</v>
      </c>
      <c r="U73" s="5">
        <f t="shared" si="10"/>
        <v>108.12775813677904</v>
      </c>
    </row>
    <row r="74" spans="1:21" x14ac:dyDescent="0.25">
      <c r="B74" s="10" t="s">
        <v>49</v>
      </c>
      <c r="C74" s="5">
        <f t="shared" si="10"/>
        <v>92.011931098693069</v>
      </c>
      <c r="D74" s="5">
        <f t="shared" si="10"/>
        <v>105.61082904850407</v>
      </c>
      <c r="E74" s="5">
        <f t="shared" si="10"/>
        <v>105.02759793673941</v>
      </c>
      <c r="F74" s="5">
        <f t="shared" si="10"/>
        <v>140.84788391577362</v>
      </c>
      <c r="G74" s="5">
        <f t="shared" si="10"/>
        <v>113.54814708906173</v>
      </c>
      <c r="H74" s="5">
        <f t="shared" si="10"/>
        <v>97.143314641929564</v>
      </c>
      <c r="I74" s="5">
        <f t="shared" si="10"/>
        <v>122.07664280304664</v>
      </c>
      <c r="J74" s="5">
        <f t="shared" si="10"/>
        <v>107.28767445786187</v>
      </c>
      <c r="K74" s="5">
        <f t="shared" si="10"/>
        <v>118.9992391200016</v>
      </c>
      <c r="L74" s="5">
        <f t="shared" si="10"/>
        <v>79.707232976865271</v>
      </c>
      <c r="M74" s="5">
        <f t="shared" si="10"/>
        <v>172.61431037042834</v>
      </c>
      <c r="N74" s="5">
        <f t="shared" si="10"/>
        <v>119.55245417600619</v>
      </c>
      <c r="O74" s="5">
        <f t="shared" si="10"/>
        <v>110.4572943364366</v>
      </c>
      <c r="P74" s="5">
        <f t="shared" si="10"/>
        <v>120.33117450058151</v>
      </c>
      <c r="Q74" s="5">
        <f t="shared" si="10"/>
        <v>112.4754702346634</v>
      </c>
      <c r="R74" s="5">
        <f t="shared" si="10"/>
        <v>101.11517279867459</v>
      </c>
      <c r="S74" s="5">
        <f t="shared" si="10"/>
        <v>115.2398731859636</v>
      </c>
      <c r="T74" s="5">
        <f t="shared" si="10"/>
        <v>100.65284265545786</v>
      </c>
      <c r="U74" s="5">
        <f t="shared" si="10"/>
        <v>106.93491584676865</v>
      </c>
    </row>
    <row r="75" spans="1:21" x14ac:dyDescent="0.25">
      <c r="B75" s="10" t="s">
        <v>50</v>
      </c>
      <c r="C75" s="5">
        <f t="shared" si="10"/>
        <v>90.691846919399438</v>
      </c>
      <c r="D75" s="5">
        <f t="shared" si="10"/>
        <v>96.066710760577251</v>
      </c>
      <c r="E75" s="5">
        <f t="shared" si="10"/>
        <v>96.437714539673607</v>
      </c>
      <c r="F75" s="5">
        <f t="shared" si="10"/>
        <v>96.47957167463818</v>
      </c>
      <c r="G75" s="5">
        <f t="shared" si="10"/>
        <v>98.739998877730116</v>
      </c>
      <c r="H75" s="5">
        <f t="shared" si="10"/>
        <v>96.454829034721882</v>
      </c>
      <c r="I75" s="5">
        <f t="shared" si="10"/>
        <v>98.019404944902774</v>
      </c>
      <c r="J75" s="5">
        <f t="shared" si="10"/>
        <v>97.59991007737429</v>
      </c>
      <c r="K75" s="5">
        <f t="shared" si="10"/>
        <v>96.803593752311755</v>
      </c>
      <c r="L75" s="5">
        <f t="shared" si="10"/>
        <v>94.197067443241849</v>
      </c>
      <c r="M75" s="5">
        <f t="shared" si="10"/>
        <v>94.267473640454341</v>
      </c>
      <c r="N75" s="5">
        <f t="shared" si="10"/>
        <v>98.763422439007329</v>
      </c>
      <c r="O75" s="5">
        <f t="shared" si="10"/>
        <v>99.043401489086094</v>
      </c>
      <c r="P75" s="5">
        <f t="shared" si="10"/>
        <v>93.368994192745149</v>
      </c>
      <c r="Q75" s="5">
        <f t="shared" si="10"/>
        <v>98.425247393291045</v>
      </c>
      <c r="R75" s="5">
        <f t="shared" si="10"/>
        <v>99.621817711601253</v>
      </c>
      <c r="S75" s="5">
        <f t="shared" si="10"/>
        <v>105.61446633309473</v>
      </c>
      <c r="T75" s="5">
        <f t="shared" si="10"/>
        <v>97.544976825560866</v>
      </c>
      <c r="U75" s="5">
        <f t="shared" si="10"/>
        <v>98.429566265174472</v>
      </c>
    </row>
    <row r="76" spans="1:21" x14ac:dyDescent="0.25">
      <c r="B76" s="10" t="s">
        <v>51</v>
      </c>
      <c r="C76" s="5">
        <f t="shared" si="10"/>
        <v>93.590393019542844</v>
      </c>
      <c r="D76" s="5">
        <f t="shared" si="10"/>
        <v>90.072662219684844</v>
      </c>
      <c r="E76" s="5">
        <f t="shared" si="10"/>
        <v>92.42072408465971</v>
      </c>
      <c r="F76" s="5">
        <f t="shared" si="10"/>
        <v>92.294652140730562</v>
      </c>
      <c r="G76" s="5">
        <f t="shared" si="10"/>
        <v>91.664815736356402</v>
      </c>
      <c r="H76" s="5">
        <f t="shared" si="10"/>
        <v>91.514006209900842</v>
      </c>
      <c r="I76" s="5">
        <f t="shared" si="10"/>
        <v>91.703755430795553</v>
      </c>
      <c r="J76" s="5">
        <f t="shared" si="10"/>
        <v>93.505583733270939</v>
      </c>
      <c r="K76" s="5">
        <f t="shared" si="10"/>
        <v>91.354576164411768</v>
      </c>
      <c r="L76" s="5">
        <f t="shared" si="10"/>
        <v>92.449269645008911</v>
      </c>
      <c r="M76" s="5">
        <f t="shared" si="10"/>
        <v>92.109145419658915</v>
      </c>
      <c r="N76" s="5">
        <f t="shared" si="10"/>
        <v>100.22460161722957</v>
      </c>
      <c r="O76" s="5">
        <f t="shared" si="10"/>
        <v>93.567065641540111</v>
      </c>
      <c r="P76" s="5">
        <f t="shared" si="10"/>
        <v>93.547801091131717</v>
      </c>
      <c r="Q76" s="5">
        <f t="shared" si="10"/>
        <v>92.657034466672499</v>
      </c>
      <c r="R76" s="5">
        <f t="shared" si="10"/>
        <v>93.554800906010342</v>
      </c>
      <c r="S76" s="5">
        <f t="shared" si="10"/>
        <v>94.678108525352911</v>
      </c>
      <c r="T76" s="5">
        <f t="shared" si="10"/>
        <v>93.433632941814039</v>
      </c>
      <c r="U76" s="5">
        <f t="shared" si="10"/>
        <v>93.853739860609991</v>
      </c>
    </row>
    <row r="77" spans="1:21" x14ac:dyDescent="0.25">
      <c r="B77" s="10" t="s">
        <v>52</v>
      </c>
      <c r="C77" s="5">
        <f t="shared" si="10"/>
        <v>89.940388134039068</v>
      </c>
      <c r="D77" s="5">
        <f t="shared" si="10"/>
        <v>119.66243221523098</v>
      </c>
      <c r="E77" s="5">
        <f t="shared" si="10"/>
        <v>122.10032496690046</v>
      </c>
      <c r="F77" s="5">
        <f t="shared" si="10"/>
        <v>77.703961105310114</v>
      </c>
      <c r="G77" s="5">
        <f t="shared" si="10"/>
        <v>128.25018670464991</v>
      </c>
      <c r="H77" s="5">
        <f t="shared" si="10"/>
        <v>126.94791108422731</v>
      </c>
      <c r="I77" s="5">
        <f t="shared" si="10"/>
        <v>129.95128398202718</v>
      </c>
      <c r="J77" s="5">
        <f t="shared" si="10"/>
        <v>126.43288052248489</v>
      </c>
      <c r="K77" s="5">
        <f t="shared" si="10"/>
        <v>106.23387484349274</v>
      </c>
      <c r="L77" s="5">
        <f t="shared" si="10"/>
        <v>102.19502888259906</v>
      </c>
      <c r="M77" s="5">
        <f t="shared" si="10"/>
        <v>122.87652458270068</v>
      </c>
      <c r="N77" s="5">
        <f t="shared" si="10"/>
        <v>121.20832978100593</v>
      </c>
      <c r="O77" s="5">
        <f t="shared" si="10"/>
        <v>104.49458358255896</v>
      </c>
      <c r="P77" s="5">
        <f t="shared" si="10"/>
        <v>125.60242974619176</v>
      </c>
      <c r="Q77" s="5">
        <f t="shared" si="10"/>
        <v>126.44146173410242</v>
      </c>
      <c r="R77" s="5">
        <f t="shared" si="10"/>
        <v>108.80542781383222</v>
      </c>
      <c r="S77" s="5">
        <f t="shared" si="10"/>
        <v>112.01411357424553</v>
      </c>
      <c r="T77" s="5">
        <f t="shared" si="10"/>
        <v>111.09423056643844</v>
      </c>
      <c r="U77" s="5">
        <f t="shared" si="10"/>
        <v>108.45218237826172</v>
      </c>
    </row>
    <row r="78" spans="1:21" x14ac:dyDescent="0.25">
      <c r="B78" s="10" t="s">
        <v>53</v>
      </c>
      <c r="C78" s="5">
        <f t="shared" si="10"/>
        <v>105.10847357420027</v>
      </c>
      <c r="D78" s="5">
        <f t="shared" si="10"/>
        <v>85.610215080887997</v>
      </c>
      <c r="E78" s="5">
        <f t="shared" si="10"/>
        <v>92.014218203382143</v>
      </c>
      <c r="F78" s="5">
        <f t="shared" si="10"/>
        <v>86.027657319727922</v>
      </c>
      <c r="G78" s="5">
        <f t="shared" si="10"/>
        <v>90.903140917976074</v>
      </c>
      <c r="H78" s="5">
        <f t="shared" si="10"/>
        <v>90.984529581323372</v>
      </c>
      <c r="I78" s="5">
        <f t="shared" si="10"/>
        <v>90.595804559860525</v>
      </c>
      <c r="J78" s="5">
        <f t="shared" si="10"/>
        <v>90.771824468431916</v>
      </c>
      <c r="K78" s="5">
        <f t="shared" si="10"/>
        <v>92.613133047664746</v>
      </c>
      <c r="L78" s="5">
        <f t="shared" si="10"/>
        <v>90.641402899174722</v>
      </c>
      <c r="M78" s="5">
        <f t="shared" si="10"/>
        <v>91.236147927654727</v>
      </c>
      <c r="N78" s="5">
        <f t="shared" si="10"/>
        <v>96.273120002235771</v>
      </c>
      <c r="O78" s="5">
        <f t="shared" si="10"/>
        <v>94.031172468507265</v>
      </c>
      <c r="P78" s="5">
        <f t="shared" si="10"/>
        <v>89.191633978953746</v>
      </c>
      <c r="Q78" s="5">
        <f t="shared" si="10"/>
        <v>90.741936664373554</v>
      </c>
      <c r="R78" s="5">
        <f t="shared" si="10"/>
        <v>92.616567844809509</v>
      </c>
      <c r="S78" s="5">
        <f t="shared" si="10"/>
        <v>92.784945995644904</v>
      </c>
      <c r="T78" s="5">
        <f t="shared" si="10"/>
        <v>91.575656788061977</v>
      </c>
      <c r="U78" s="5">
        <f t="shared" si="10"/>
        <v>91.810558110872179</v>
      </c>
    </row>
    <row r="79" spans="1:21" x14ac:dyDescent="0.25">
      <c r="B79" s="10" t="s">
        <v>54</v>
      </c>
      <c r="C79" s="5">
        <f t="shared" si="10"/>
        <v>87.922798140017946</v>
      </c>
      <c r="D79" s="5">
        <f t="shared" si="10"/>
        <v>90.397268311900476</v>
      </c>
      <c r="E79" s="5">
        <f t="shared" si="10"/>
        <v>93.588736155249137</v>
      </c>
      <c r="F79" s="5">
        <f t="shared" si="10"/>
        <v>86.609160096860265</v>
      </c>
      <c r="G79" s="5">
        <f t="shared" si="10"/>
        <v>92.881951540950396</v>
      </c>
      <c r="H79" s="5">
        <f t="shared" si="10"/>
        <v>92.795831655979924</v>
      </c>
      <c r="I79" s="5">
        <f t="shared" si="10"/>
        <v>92.671987544305907</v>
      </c>
      <c r="J79" s="5">
        <f t="shared" si="10"/>
        <v>92.871693157721609</v>
      </c>
      <c r="K79" s="5">
        <f t="shared" si="10"/>
        <v>92.936579648059521</v>
      </c>
      <c r="L79" s="5">
        <f t="shared" si="10"/>
        <v>92.3078183660364</v>
      </c>
      <c r="M79" s="5">
        <f t="shared" si="10"/>
        <v>93.112388423113245</v>
      </c>
      <c r="N79" s="5">
        <f t="shared" si="10"/>
        <v>95.658489999360469</v>
      </c>
      <c r="O79" s="5">
        <f t="shared" si="10"/>
        <v>93.469772292053193</v>
      </c>
      <c r="P79" s="5">
        <f t="shared" si="10"/>
        <v>91.463216118694362</v>
      </c>
      <c r="Q79" s="5">
        <f t="shared" si="10"/>
        <v>92.930318459977983</v>
      </c>
      <c r="R79" s="5">
        <f t="shared" si="10"/>
        <v>93.387747106860246</v>
      </c>
      <c r="S79" s="5">
        <f t="shared" si="10"/>
        <v>94.424376890967849</v>
      </c>
      <c r="T79" s="5">
        <f t="shared" si="10"/>
        <v>93.095762394325973</v>
      </c>
      <c r="U79" s="5">
        <f t="shared" si="10"/>
        <v>93.223921552653039</v>
      </c>
    </row>
    <row r="80" spans="1:21" x14ac:dyDescent="0.25">
      <c r="B80" s="10" t="s">
        <v>55</v>
      </c>
      <c r="C80" s="5">
        <f t="shared" si="10"/>
        <v>94.467805340412625</v>
      </c>
      <c r="D80" s="5">
        <f t="shared" si="10"/>
        <v>90.507036565654957</v>
      </c>
      <c r="E80" s="5">
        <f t="shared" si="10"/>
        <v>104.33711259408315</v>
      </c>
      <c r="F80" s="5">
        <f t="shared" si="10"/>
        <v>108.6137753306631</v>
      </c>
      <c r="G80" s="5">
        <f t="shared" si="10"/>
        <v>103.32795246409412</v>
      </c>
      <c r="H80" s="5">
        <f t="shared" si="10"/>
        <v>104.44722159292606</v>
      </c>
      <c r="I80" s="5">
        <f t="shared" si="10"/>
        <v>104.25875425322924</v>
      </c>
      <c r="J80" s="5">
        <f t="shared" si="10"/>
        <v>105.4615845022346</v>
      </c>
      <c r="K80" s="5">
        <f t="shared" si="10"/>
        <v>107.6938535437677</v>
      </c>
      <c r="L80" s="5">
        <f t="shared" si="10"/>
        <v>106.7050856645366</v>
      </c>
      <c r="M80" s="5">
        <f t="shared" si="10"/>
        <v>109.34934153660909</v>
      </c>
      <c r="N80" s="5">
        <f t="shared" si="10"/>
        <v>119.02031871703743</v>
      </c>
      <c r="O80" s="5">
        <f t="shared" si="10"/>
        <v>108.65091431322693</v>
      </c>
      <c r="P80" s="5">
        <f t="shared" si="10"/>
        <v>103.0340585206001</v>
      </c>
      <c r="Q80" s="5">
        <f t="shared" si="10"/>
        <v>103.36125983447641</v>
      </c>
      <c r="R80" s="5">
        <f t="shared" si="10"/>
        <v>106.16509120191506</v>
      </c>
      <c r="S80" s="5">
        <f t="shared" si="10"/>
        <v>105.16946937425469</v>
      </c>
      <c r="T80" s="5">
        <f t="shared" si="10"/>
        <v>109.65947099658871</v>
      </c>
      <c r="U80" s="5">
        <f t="shared" si="10"/>
        <v>110.47241555465359</v>
      </c>
    </row>
    <row r="81" spans="2:21" x14ac:dyDescent="0.25">
      <c r="B81" s="10" t="s">
        <v>56</v>
      </c>
      <c r="C81" s="5">
        <f t="shared" si="10"/>
        <v>95.169892840406547</v>
      </c>
      <c r="D81" s="5">
        <f t="shared" si="10"/>
        <v>89.753272338920169</v>
      </c>
      <c r="E81" s="5">
        <f t="shared" si="10"/>
        <v>94.714278807277623</v>
      </c>
      <c r="F81" s="5">
        <f t="shared" si="10"/>
        <v>87.050536067353548</v>
      </c>
      <c r="G81" s="5">
        <f t="shared" si="10"/>
        <v>99.63604439547511</v>
      </c>
      <c r="H81" s="5">
        <f t="shared" si="10"/>
        <v>97.532887638978167</v>
      </c>
      <c r="I81" s="5">
        <f t="shared" si="10"/>
        <v>97.06633397027484</v>
      </c>
      <c r="J81" s="5">
        <f t="shared" si="10"/>
        <v>95.494340851302013</v>
      </c>
      <c r="K81" s="5">
        <f t="shared" si="10"/>
        <v>94.926282226473646</v>
      </c>
      <c r="L81" s="5">
        <f t="shared" si="10"/>
        <v>98.700939135627394</v>
      </c>
      <c r="M81" s="5">
        <f t="shared" si="10"/>
        <v>95.350423669909915</v>
      </c>
      <c r="N81" s="5">
        <f t="shared" si="10"/>
        <v>103.57174195536211</v>
      </c>
      <c r="O81" s="5">
        <f t="shared" si="10"/>
        <v>92.976288798948062</v>
      </c>
      <c r="P81" s="5">
        <f t="shared" si="10"/>
        <v>92.188284350143363</v>
      </c>
      <c r="Q81" s="5">
        <f t="shared" si="10"/>
        <v>95.633315498279728</v>
      </c>
      <c r="R81" s="5">
        <f t="shared" si="10"/>
        <v>90.262075109185432</v>
      </c>
      <c r="S81" s="5">
        <f t="shared" si="10"/>
        <v>107.58457272002266</v>
      </c>
      <c r="T81" s="5">
        <f t="shared" si="10"/>
        <v>94.050160493234912</v>
      </c>
      <c r="U81" s="5">
        <f t="shared" si="10"/>
        <v>93.911352279208174</v>
      </c>
    </row>
    <row r="82" spans="2:21" x14ac:dyDescent="0.25">
      <c r="B82" s="10" t="s">
        <v>57</v>
      </c>
      <c r="C82" s="5">
        <f t="shared" si="10"/>
        <v>99.671282419118853</v>
      </c>
      <c r="D82" s="5">
        <f t="shared" si="10"/>
        <v>93.831288915748729</v>
      </c>
      <c r="E82" s="5">
        <f t="shared" si="10"/>
        <v>100.50216840499853</v>
      </c>
      <c r="F82" s="5">
        <f t="shared" si="10"/>
        <v>95.8824894216541</v>
      </c>
      <c r="G82" s="5">
        <f t="shared" si="10"/>
        <v>99.509852352480294</v>
      </c>
      <c r="H82" s="5">
        <f t="shared" si="10"/>
        <v>99.391159966117755</v>
      </c>
      <c r="I82" s="5">
        <f t="shared" si="10"/>
        <v>101.35815121555484</v>
      </c>
      <c r="J82" s="5">
        <f t="shared" si="10"/>
        <v>99.503284880861997</v>
      </c>
      <c r="K82" s="5">
        <f t="shared" ref="K82:U82" si="11">K61/K19*100</f>
        <v>99.560940269232589</v>
      </c>
      <c r="L82" s="5">
        <f t="shared" si="11"/>
        <v>99.169933114887002</v>
      </c>
      <c r="M82" s="5">
        <f t="shared" si="11"/>
        <v>100.10163297984391</v>
      </c>
      <c r="N82" s="5">
        <f t="shared" si="11"/>
        <v>104.68298023119851</v>
      </c>
      <c r="O82" s="5">
        <f t="shared" si="11"/>
        <v>100.00683953131022</v>
      </c>
      <c r="P82" s="5">
        <f t="shared" si="11"/>
        <v>96.822475517011625</v>
      </c>
      <c r="Q82" s="5">
        <f t="shared" si="11"/>
        <v>99.573853033791579</v>
      </c>
      <c r="R82" s="5">
        <f t="shared" si="11"/>
        <v>100.50198642496136</v>
      </c>
      <c r="S82" s="5">
        <f t="shared" si="11"/>
        <v>104.86066385933972</v>
      </c>
      <c r="T82" s="5">
        <f t="shared" si="11"/>
        <v>99.649461351754752</v>
      </c>
      <c r="U82" s="5">
        <f t="shared" si="11"/>
        <v>99.640869705798309</v>
      </c>
    </row>
    <row r="83" spans="2:21" x14ac:dyDescent="0.25">
      <c r="B83" s="10" t="s">
        <v>58</v>
      </c>
      <c r="C83" s="5">
        <f t="shared" ref="C83:U86" si="12">C62/C20*100</f>
        <v>98.860511504120169</v>
      </c>
      <c r="D83" s="5">
        <f t="shared" si="12"/>
        <v>92.426126097557997</v>
      </c>
      <c r="E83" s="5">
        <f t="shared" si="12"/>
        <v>97.643675643292042</v>
      </c>
      <c r="F83" s="5">
        <f t="shared" si="12"/>
        <v>92.433169569736634</v>
      </c>
      <c r="G83" s="5">
        <f t="shared" si="12"/>
        <v>96.292721262027186</v>
      </c>
      <c r="H83" s="5">
        <f t="shared" si="12"/>
        <v>97.118721511865473</v>
      </c>
      <c r="I83" s="5">
        <f t="shared" si="12"/>
        <v>97.22508235715668</v>
      </c>
      <c r="J83" s="5">
        <f t="shared" si="12"/>
        <v>96.85129843291088</v>
      </c>
      <c r="K83" s="5">
        <f t="shared" si="12"/>
        <v>96.282058989869739</v>
      </c>
      <c r="L83" s="5">
        <f t="shared" si="12"/>
        <v>95.888908375127542</v>
      </c>
      <c r="M83" s="5">
        <f t="shared" si="12"/>
        <v>97.206696855844228</v>
      </c>
      <c r="N83" s="5">
        <f t="shared" si="12"/>
        <v>101.03241352702881</v>
      </c>
      <c r="O83" s="5">
        <f t="shared" si="12"/>
        <v>96.419477453173315</v>
      </c>
      <c r="P83" s="5">
        <f t="shared" si="12"/>
        <v>95.185431771003849</v>
      </c>
      <c r="Q83" s="5">
        <f t="shared" si="12"/>
        <v>96.368511172209722</v>
      </c>
      <c r="R83" s="5">
        <f t="shared" si="12"/>
        <v>96.071649465311054</v>
      </c>
      <c r="S83" s="5">
        <f t="shared" si="12"/>
        <v>98.101118967698312</v>
      </c>
      <c r="T83" s="5">
        <f t="shared" si="12"/>
        <v>96.592770912472375</v>
      </c>
      <c r="U83" s="5">
        <f t="shared" si="12"/>
        <v>96.622949009663301</v>
      </c>
    </row>
    <row r="84" spans="2:21" x14ac:dyDescent="0.25">
      <c r="B84" s="10" t="s">
        <v>59</v>
      </c>
      <c r="C84" s="5">
        <f t="shared" si="12"/>
        <v>99.952486371130931</v>
      </c>
      <c r="D84" s="5">
        <f t="shared" si="12"/>
        <v>83.941697961334143</v>
      </c>
      <c r="E84" s="5">
        <f t="shared" si="12"/>
        <v>95.84073399477478</v>
      </c>
      <c r="F84" s="5">
        <f t="shared" si="12"/>
        <v>80.38925709469143</v>
      </c>
      <c r="G84" s="5">
        <f t="shared" si="12"/>
        <v>95.891844639058291</v>
      </c>
      <c r="H84" s="5">
        <f t="shared" si="12"/>
        <v>95.98972018036342</v>
      </c>
      <c r="I84" s="5">
        <f t="shared" si="12"/>
        <v>95.898969063065294</v>
      </c>
      <c r="J84" s="5">
        <f t="shared" si="12"/>
        <v>95.655009142439042</v>
      </c>
      <c r="K84" s="5">
        <f t="shared" si="12"/>
        <v>95.736755953999719</v>
      </c>
      <c r="L84" s="5">
        <f t="shared" si="12"/>
        <v>95.756819939850629</v>
      </c>
      <c r="M84" s="5">
        <f t="shared" si="12"/>
        <v>95.640574338176066</v>
      </c>
      <c r="N84" s="5">
        <f t="shared" si="12"/>
        <v>98.730948845333415</v>
      </c>
      <c r="O84" s="5">
        <f t="shared" si="12"/>
        <v>94.825377155410578</v>
      </c>
      <c r="P84" s="5">
        <f t="shared" si="12"/>
        <v>94.408805769198239</v>
      </c>
      <c r="Q84" s="5">
        <f t="shared" si="12"/>
        <v>95.787573537270944</v>
      </c>
      <c r="R84" s="5">
        <f t="shared" si="12"/>
        <v>95.56021525044477</v>
      </c>
      <c r="S84" s="5">
        <f t="shared" si="12"/>
        <v>97.089072577052647</v>
      </c>
      <c r="T84" s="5">
        <f t="shared" si="12"/>
        <v>95.285658645044407</v>
      </c>
      <c r="U84" s="5">
        <f t="shared" si="12"/>
        <v>95.897959307800235</v>
      </c>
    </row>
    <row r="85" spans="2:21" x14ac:dyDescent="0.25">
      <c r="B85" s="10" t="s">
        <v>60</v>
      </c>
      <c r="C85" s="5">
        <f t="shared" si="12"/>
        <v>94.56296225447322</v>
      </c>
      <c r="D85" s="5">
        <f t="shared" si="12"/>
        <v>89.600173537250242</v>
      </c>
      <c r="E85" s="5">
        <f t="shared" si="12"/>
        <v>95.439473289888639</v>
      </c>
      <c r="F85" s="5">
        <f t="shared" si="12"/>
        <v>84.724891487467104</v>
      </c>
      <c r="G85" s="5">
        <f t="shared" si="12"/>
        <v>94.536416015937448</v>
      </c>
      <c r="H85" s="5">
        <f t="shared" si="12"/>
        <v>94.556200057659126</v>
      </c>
      <c r="I85" s="5">
        <f t="shared" si="12"/>
        <v>94.210131910013985</v>
      </c>
      <c r="J85" s="5">
        <f t="shared" si="12"/>
        <v>95.406061111549661</v>
      </c>
      <c r="K85" s="5">
        <f t="shared" si="12"/>
        <v>94.031775838634474</v>
      </c>
      <c r="L85" s="5">
        <f t="shared" si="12"/>
        <v>94.691932182856831</v>
      </c>
      <c r="M85" s="5">
        <f t="shared" si="12"/>
        <v>93.485235734938414</v>
      </c>
      <c r="N85" s="5">
        <f t="shared" si="12"/>
        <v>96.891374712900998</v>
      </c>
      <c r="O85" s="5">
        <f t="shared" si="12"/>
        <v>95.314828733952083</v>
      </c>
      <c r="P85" s="5">
        <f t="shared" si="12"/>
        <v>91.730094346267919</v>
      </c>
      <c r="Q85" s="5">
        <f t="shared" si="12"/>
        <v>94.593341744899433</v>
      </c>
      <c r="R85" s="5">
        <f t="shared" si="12"/>
        <v>92.254562413060441</v>
      </c>
      <c r="S85" s="5">
        <f t="shared" si="12"/>
        <v>92.883898475444369</v>
      </c>
      <c r="T85" s="5">
        <f t="shared" si="12"/>
        <v>93.745520412281763</v>
      </c>
      <c r="U85" s="5">
        <f t="shared" si="12"/>
        <v>93.804686878605835</v>
      </c>
    </row>
    <row r="86" spans="2:21" x14ac:dyDescent="0.25">
      <c r="B86" s="11" t="s">
        <v>61</v>
      </c>
      <c r="C86" s="5">
        <f t="shared" si="12"/>
        <v>91.984038755044921</v>
      </c>
      <c r="D86" s="5">
        <f t="shared" si="12"/>
        <v>92.894635683708984</v>
      </c>
      <c r="E86" s="5">
        <f t="shared" si="12"/>
        <v>89.857262901403629</v>
      </c>
      <c r="F86" s="5">
        <f t="shared" si="12"/>
        <v>81.98478715684692</v>
      </c>
      <c r="G86" s="5">
        <f t="shared" si="12"/>
        <v>100.10358180153492</v>
      </c>
      <c r="H86" s="5">
        <f t="shared" si="12"/>
        <v>97.689936033173126</v>
      </c>
      <c r="I86" s="5">
        <f t="shared" si="12"/>
        <v>96.756540739696064</v>
      </c>
      <c r="J86" s="5">
        <f t="shared" si="12"/>
        <v>96.091124386080978</v>
      </c>
      <c r="K86" s="5">
        <f t="shared" si="12"/>
        <v>97.128219196842537</v>
      </c>
      <c r="L86" s="5">
        <f t="shared" si="12"/>
        <v>92.705257094353627</v>
      </c>
      <c r="M86" s="5">
        <f t="shared" si="12"/>
        <v>88.635806007250466</v>
      </c>
      <c r="N86" s="5">
        <f t="shared" si="12"/>
        <v>106.5920994411884</v>
      </c>
      <c r="O86" s="5">
        <f t="shared" si="12"/>
        <v>95.947679522963199</v>
      </c>
      <c r="P86" s="5">
        <f t="shared" si="12"/>
        <v>93.877414798224478</v>
      </c>
      <c r="Q86" s="5">
        <f t="shared" si="12"/>
        <v>96.701332368112972</v>
      </c>
      <c r="R86" s="5">
        <f t="shared" si="12"/>
        <v>95.972169360860377</v>
      </c>
      <c r="S86" s="5">
        <f t="shared" si="12"/>
        <v>98.626074890333243</v>
      </c>
      <c r="T86" s="5">
        <f t="shared" si="12"/>
        <v>95.424793850266994</v>
      </c>
      <c r="U86" s="5">
        <f t="shared" si="12"/>
        <v>96.553902142122013</v>
      </c>
    </row>
    <row r="88" spans="2:21" ht="14.25" customHeight="1" x14ac:dyDescent="0.25">
      <c r="B88" t="s">
        <v>66</v>
      </c>
    </row>
    <row r="89" spans="2:21" x14ac:dyDescent="0.25">
      <c r="B89" s="1" t="s">
        <v>43</v>
      </c>
      <c r="C89" s="2" t="s">
        <v>44</v>
      </c>
      <c r="D89" s="3" t="s">
        <v>45</v>
      </c>
      <c r="E89" s="3" t="s">
        <v>46</v>
      </c>
      <c r="F89" s="3" t="s">
        <v>47</v>
      </c>
      <c r="G89" s="3" t="s">
        <v>48</v>
      </c>
      <c r="H89" s="3" t="s">
        <v>49</v>
      </c>
      <c r="I89" s="3" t="s">
        <v>50</v>
      </c>
      <c r="J89" s="3" t="s">
        <v>51</v>
      </c>
      <c r="K89" s="3" t="s">
        <v>52</v>
      </c>
      <c r="L89" s="3" t="s">
        <v>53</v>
      </c>
      <c r="M89" s="3" t="s">
        <v>54</v>
      </c>
      <c r="N89" s="3" t="s">
        <v>55</v>
      </c>
      <c r="O89" s="3" t="s">
        <v>56</v>
      </c>
      <c r="P89" s="3" t="s">
        <v>57</v>
      </c>
      <c r="Q89" s="3" t="s">
        <v>58</v>
      </c>
      <c r="R89" s="3" t="s">
        <v>59</v>
      </c>
      <c r="S89" s="3" t="s">
        <v>60</v>
      </c>
      <c r="T89" s="4" t="s">
        <v>61</v>
      </c>
      <c r="U89" s="22" t="s">
        <v>82</v>
      </c>
    </row>
    <row r="90" spans="2:21" x14ac:dyDescent="0.25">
      <c r="B90" s="10" t="s">
        <v>44</v>
      </c>
      <c r="C90" s="12">
        <f>100*C69/'1995 (1)'!C69</f>
        <v>105.76503266066233</v>
      </c>
      <c r="D90" s="12">
        <f>100*D69/'1995 (1)'!D69</f>
        <v>209.74520270682311</v>
      </c>
      <c r="E90" s="12">
        <f>100*E69/'1995 (1)'!E69</f>
        <v>112.60103007291215</v>
      </c>
      <c r="F90" s="12" t="e">
        <f>100*F69/'1995 (1)'!F69</f>
        <v>#DIV/0!</v>
      </c>
      <c r="G90" s="12">
        <f>100*G69/'1995 (1)'!G69</f>
        <v>126.64453845570151</v>
      </c>
      <c r="H90" s="12" t="e">
        <f>100*H69/'1995 (1)'!H69</f>
        <v>#DIV/0!</v>
      </c>
      <c r="I90" s="12">
        <f>100*I69/'1995 (1)'!I69</f>
        <v>124.20550405602832</v>
      </c>
      <c r="J90" s="12">
        <f>100*J69/'1995 (1)'!J69</f>
        <v>123.99232113478676</v>
      </c>
      <c r="K90" s="12">
        <f>100*K69/'1995 (1)'!K69</f>
        <v>99.955020856128783</v>
      </c>
      <c r="L90" s="12" t="e">
        <f>100*L69/'1995 (1)'!L69</f>
        <v>#DIV/0!</v>
      </c>
      <c r="M90" s="12">
        <f>100*M69/'1995 (1)'!M69</f>
        <v>116.48183339883002</v>
      </c>
      <c r="N90" s="12">
        <f>100*N69/'1995 (1)'!N69</f>
        <v>89.31069883284232</v>
      </c>
      <c r="O90" s="12">
        <f>100*O69/'1995 (1)'!O69</f>
        <v>51.955602939277696</v>
      </c>
      <c r="P90" s="12" t="e">
        <f>100*P69/'1995 (1)'!P69</f>
        <v>#DIV/0!</v>
      </c>
      <c r="Q90" s="12">
        <f>100*Q69/'1995 (1)'!Q69</f>
        <v>85.689491793600496</v>
      </c>
      <c r="R90" s="12">
        <f>100*R69/'1995 (1)'!R69</f>
        <v>137.59987223267987</v>
      </c>
      <c r="S90" s="12">
        <f>100*S69/'1995 (1)'!S69</f>
        <v>278.54627466247126</v>
      </c>
      <c r="T90" s="12">
        <f>100*T69/'1995 (1)'!T69</f>
        <v>112.68622801263504</v>
      </c>
      <c r="U90" s="12">
        <f>100*U69/'1995 (1)'!U69</f>
        <v>132.80769559011469</v>
      </c>
    </row>
    <row r="91" spans="2:21" x14ac:dyDescent="0.25">
      <c r="B91" s="10" t="s">
        <v>45</v>
      </c>
      <c r="C91" s="12">
        <f>100*C70/'1995 (1)'!C70</f>
        <v>123.12113778590984</v>
      </c>
      <c r="D91" s="12">
        <f>100*D70/'1995 (1)'!D70</f>
        <v>177.51821435985408</v>
      </c>
      <c r="E91" s="12">
        <f>100*E70/'1995 (1)'!E70</f>
        <v>147.1313320932415</v>
      </c>
      <c r="F91" s="12">
        <f>100*F70/'1995 (1)'!F70</f>
        <v>404.71226246065754</v>
      </c>
      <c r="G91" s="12">
        <f>100*G70/'1995 (1)'!G70</f>
        <v>108.38250974675971</v>
      </c>
      <c r="H91" s="12">
        <f>100*H70/'1995 (1)'!H70</f>
        <v>132.73988639464812</v>
      </c>
      <c r="I91" s="12">
        <f>100*I70/'1995 (1)'!I70</f>
        <v>152.92921620160115</v>
      </c>
      <c r="J91" s="12">
        <f>100*J70/'1995 (1)'!J70</f>
        <v>136.0615242361271</v>
      </c>
      <c r="K91" s="12">
        <f>100*K70/'1995 (1)'!K70</f>
        <v>111.10997650128461</v>
      </c>
      <c r="L91" s="12">
        <f>100*L70/'1995 (1)'!L70</f>
        <v>137.75656089197275</v>
      </c>
      <c r="M91" s="12">
        <f>100*M70/'1995 (1)'!M70</f>
        <v>117.23550730421124</v>
      </c>
      <c r="N91" s="12">
        <f>100*N70/'1995 (1)'!N70</f>
        <v>113.8113537290098</v>
      </c>
      <c r="O91" s="12">
        <f>100*O70/'1995 (1)'!O70</f>
        <v>76.461367303187259</v>
      </c>
      <c r="P91" s="12">
        <f>100*P70/'1995 (1)'!P70</f>
        <v>110.95017391239348</v>
      </c>
      <c r="Q91" s="12">
        <f>100*Q70/'1995 (1)'!Q70</f>
        <v>116.25135470287306</v>
      </c>
      <c r="R91" s="12">
        <f>100*R70/'1995 (1)'!R70</f>
        <v>110.50372383953631</v>
      </c>
      <c r="S91" s="12">
        <f>100*S70/'1995 (1)'!S70</f>
        <v>140.93979288267096</v>
      </c>
      <c r="T91" s="12">
        <f>100*T70/'1995 (1)'!T70</f>
        <v>197.32732975358505</v>
      </c>
      <c r="U91" s="12">
        <f>100*U70/'1995 (1)'!U70</f>
        <v>113.88049130965429</v>
      </c>
    </row>
    <row r="92" spans="2:21" x14ac:dyDescent="0.25">
      <c r="B92" s="10" t="s">
        <v>46</v>
      </c>
      <c r="C92" s="12">
        <f>100*C71/'1995 (1)'!C71</f>
        <v>128.58809935848484</v>
      </c>
      <c r="D92" s="12">
        <f>100*D71/'1995 (1)'!D71</f>
        <v>134.29410577856396</v>
      </c>
      <c r="E92" s="12">
        <f>100*E71/'1995 (1)'!E71</f>
        <v>111.40630189817193</v>
      </c>
      <c r="F92" s="12">
        <f>100*F71/'1995 (1)'!F71</f>
        <v>236.68033087723012</v>
      </c>
      <c r="G92" s="12">
        <f>100*G71/'1995 (1)'!G71</f>
        <v>110.88626506612351</v>
      </c>
      <c r="H92" s="12">
        <f>100*H71/'1995 (1)'!H71</f>
        <v>126.02054810383139</v>
      </c>
      <c r="I92" s="12">
        <f>100*I71/'1995 (1)'!I71</f>
        <v>131.46933069840887</v>
      </c>
      <c r="J92" s="12">
        <f>100*J71/'1995 (1)'!J71</f>
        <v>142.34370465791733</v>
      </c>
      <c r="K92" s="12">
        <f>100*K71/'1995 (1)'!K71</f>
        <v>131.13755169346982</v>
      </c>
      <c r="L92" s="12">
        <f>100*L71/'1995 (1)'!L71</f>
        <v>158.47952111073604</v>
      </c>
      <c r="M92" s="12">
        <f>100*M71/'1995 (1)'!M71</f>
        <v>129.65771676444436</v>
      </c>
      <c r="N92" s="12">
        <f>100*N71/'1995 (1)'!N71</f>
        <v>127.97334661039142</v>
      </c>
      <c r="O92" s="12">
        <f>100*O71/'1995 (1)'!O71</f>
        <v>75.437243774006703</v>
      </c>
      <c r="P92" s="12">
        <f>100*P71/'1995 (1)'!P71</f>
        <v>120.42432698075335</v>
      </c>
      <c r="Q92" s="12">
        <f>100*Q71/'1995 (1)'!Q71</f>
        <v>133.04225808245869</v>
      </c>
      <c r="R92" s="12">
        <f>100*R71/'1995 (1)'!R71</f>
        <v>115.73748991763779</v>
      </c>
      <c r="S92" s="12">
        <f>100*S71/'1995 (1)'!S71</f>
        <v>163.11918482062504</v>
      </c>
      <c r="T92" s="12">
        <f>100*T71/'1995 (1)'!T71</f>
        <v>121.16882015058469</v>
      </c>
      <c r="U92" s="12">
        <f>100*U71/'1995 (1)'!U71</f>
        <v>128.71914596572316</v>
      </c>
    </row>
    <row r="93" spans="2:21" x14ac:dyDescent="0.25">
      <c r="B93" s="10" t="s">
        <v>47</v>
      </c>
      <c r="C93" s="12">
        <f>100*C72/'1995 (1)'!C72</f>
        <v>241.06075956333675</v>
      </c>
      <c r="D93" s="12">
        <f>100*D72/'1995 (1)'!D72</f>
        <v>343.0812104924297</v>
      </c>
      <c r="E93" s="12">
        <f>100*E72/'1995 (1)'!E72</f>
        <v>244.76591832264845</v>
      </c>
      <c r="F93" s="12">
        <f>100*F72/'1995 (1)'!F72</f>
        <v>530.15255837738721</v>
      </c>
      <c r="G93" s="12">
        <f>100*G72/'1995 (1)'!G72</f>
        <v>221.74524947354763</v>
      </c>
      <c r="H93" s="12">
        <f>100*H72/'1995 (1)'!H72</f>
        <v>267.06077069014657</v>
      </c>
      <c r="I93" s="12">
        <f>100*I72/'1995 (1)'!I72</f>
        <v>285.44070738733387</v>
      </c>
      <c r="J93" s="12">
        <f>100*J72/'1995 (1)'!J72</f>
        <v>195.44073940326007</v>
      </c>
      <c r="K93" s="12">
        <f>100*K72/'1995 (1)'!K72</f>
        <v>206.34938400213511</v>
      </c>
      <c r="L93" s="12">
        <f>100*L72/'1995 (1)'!L72</f>
        <v>225.73395909067474</v>
      </c>
      <c r="M93" s="12">
        <f>100*M72/'1995 (1)'!M72</f>
        <v>231.13265928413591</v>
      </c>
      <c r="N93" s="12">
        <f>100*N72/'1995 (1)'!N72</f>
        <v>186.63017868533075</v>
      </c>
      <c r="O93" s="12">
        <f>100*O72/'1995 (1)'!O72</f>
        <v>126.45038329209122</v>
      </c>
      <c r="P93" s="12">
        <f>100*P72/'1995 (1)'!P72</f>
        <v>209.61204317151842</v>
      </c>
      <c r="Q93" s="12">
        <f>100*Q72/'1995 (1)'!Q72</f>
        <v>219.74836523097605</v>
      </c>
      <c r="R93" s="12">
        <f>100*R72/'1995 (1)'!R72</f>
        <v>187.72149548847497</v>
      </c>
      <c r="S93" s="12">
        <f>100*S72/'1995 (1)'!S72</f>
        <v>213.73246225278248</v>
      </c>
      <c r="T93" s="12">
        <f>100*T72/'1995 (1)'!T72</f>
        <v>250.05621521997062</v>
      </c>
      <c r="U93" s="12">
        <f>100*U72/'1995 (1)'!U72</f>
        <v>214.04291782780459</v>
      </c>
    </row>
    <row r="94" spans="2:21" x14ac:dyDescent="0.25">
      <c r="B94" s="10" t="s">
        <v>48</v>
      </c>
      <c r="C94" s="12">
        <f>100*C73/'1995 (1)'!C73</f>
        <v>153.69241238165989</v>
      </c>
      <c r="D94" s="12">
        <f>100*D73/'1995 (1)'!D73</f>
        <v>112.33076531023988</v>
      </c>
      <c r="E94" s="12">
        <f>100*E73/'1995 (1)'!E73</f>
        <v>116.04028699630146</v>
      </c>
      <c r="F94" s="12">
        <f>100*F73/'1995 (1)'!F73</f>
        <v>177.32043361928783</v>
      </c>
      <c r="G94" s="12">
        <f>100*G73/'1995 (1)'!G73</f>
        <v>72.902405031762427</v>
      </c>
      <c r="H94" s="12">
        <f>100*H73/'1995 (1)'!H73</f>
        <v>107.88066356573056</v>
      </c>
      <c r="I94" s="12">
        <f>100*I73/'1995 (1)'!I73</f>
        <v>94.167763765678544</v>
      </c>
      <c r="J94" s="12">
        <f>100*J73/'1995 (1)'!J73</f>
        <v>110.8925328762833</v>
      </c>
      <c r="K94" s="12">
        <f>100*K73/'1995 (1)'!K73</f>
        <v>86.771057794089018</v>
      </c>
      <c r="L94" s="12">
        <f>100*L73/'1995 (1)'!L73</f>
        <v>103.41689413092168</v>
      </c>
      <c r="M94" s="12">
        <f>100*M73/'1995 (1)'!M73</f>
        <v>96.05406295552298</v>
      </c>
      <c r="N94" s="12">
        <f>100*N73/'1995 (1)'!N73</f>
        <v>72.995968280218875</v>
      </c>
      <c r="O94" s="12">
        <f>100*O73/'1995 (1)'!O73</f>
        <v>39.147883930179411</v>
      </c>
      <c r="P94" s="12">
        <f>100*P73/'1995 (1)'!P73</f>
        <v>79.249728962119292</v>
      </c>
      <c r="Q94" s="12">
        <f>100*Q73/'1995 (1)'!Q73</f>
        <v>80.256512330730828</v>
      </c>
      <c r="R94" s="12">
        <f>100*R73/'1995 (1)'!R73</f>
        <v>83.164962873482892</v>
      </c>
      <c r="S94" s="12">
        <f>100*S73/'1995 (1)'!S73</f>
        <v>79.607875431258805</v>
      </c>
      <c r="T94" s="12">
        <f>100*T73/'1995 (1)'!T73</f>
        <v>91.42876446524113</v>
      </c>
      <c r="U94" s="12">
        <f>100*U73/'1995 (1)'!U73</f>
        <v>83.515255239624793</v>
      </c>
    </row>
    <row r="95" spans="2:21" x14ac:dyDescent="0.25">
      <c r="B95" s="10" t="s">
        <v>49</v>
      </c>
      <c r="C95" s="12">
        <f>100*C74/'1995 (1)'!C74</f>
        <v>147.31991716752253</v>
      </c>
      <c r="D95" s="12">
        <f>100*D74/'1995 (1)'!D74</f>
        <v>93.268143160934486</v>
      </c>
      <c r="E95" s="12">
        <f>100*E74/'1995 (1)'!E74</f>
        <v>103.57903588888853</v>
      </c>
      <c r="F95" s="12">
        <f>100*F74/'1995 (1)'!F74</f>
        <v>138.1732796303769</v>
      </c>
      <c r="G95" s="12">
        <f>100*G74/'1995 (1)'!G74</f>
        <v>66.601073682677551</v>
      </c>
      <c r="H95" s="12">
        <f>100*H74/'1995 (1)'!H74</f>
        <v>87.294809116307562</v>
      </c>
      <c r="I95" s="12">
        <f>100*I74/'1995 (1)'!I74</f>
        <v>70.228846582242582</v>
      </c>
      <c r="J95" s="12">
        <f>100*J74/'1995 (1)'!J74</f>
        <v>88.936260896727731</v>
      </c>
      <c r="K95" s="12">
        <f>100*K74/'1995 (1)'!K74</f>
        <v>70.15044081076681</v>
      </c>
      <c r="L95" s="12">
        <f>100*L74/'1995 (1)'!L74</f>
        <v>114.32668902918297</v>
      </c>
      <c r="M95" s="12">
        <f>100*M74/'1995 (1)'!M74</f>
        <v>86.770602088162974</v>
      </c>
      <c r="N95" s="12">
        <f>100*N74/'1995 (1)'!N74</f>
        <v>69.492867936682217</v>
      </c>
      <c r="O95" s="12">
        <f>100*O74/'1995 (1)'!O74</f>
        <v>42.864311034131575</v>
      </c>
      <c r="P95" s="12">
        <f>100*P74/'1995 (1)'!P74</f>
        <v>65.275042796811917</v>
      </c>
      <c r="Q95" s="12">
        <f>100*Q74/'1995 (1)'!Q74</f>
        <v>96.285444014960092</v>
      </c>
      <c r="R95" s="12">
        <f>100*R74/'1995 (1)'!R74</f>
        <v>55.14363002694499</v>
      </c>
      <c r="S95" s="12">
        <f>100*S74/'1995 (1)'!S74</f>
        <v>70.554973450319963</v>
      </c>
      <c r="T95" s="12">
        <f>100*T74/'1995 (1)'!T74</f>
        <v>88.895826876528801</v>
      </c>
      <c r="U95" s="12">
        <f>100*U74/'1995 (1)'!U74</f>
        <v>96.151823533211413</v>
      </c>
    </row>
    <row r="96" spans="2:21" x14ac:dyDescent="0.25">
      <c r="B96" s="10" t="s">
        <v>50</v>
      </c>
      <c r="C96" s="12">
        <f>100*C75/'1995 (1)'!C75</f>
        <v>129.76648835227547</v>
      </c>
      <c r="D96" s="12">
        <f>100*D75/'1995 (1)'!D75</f>
        <v>158.16429963968625</v>
      </c>
      <c r="E96" s="12">
        <f>100*E75/'1995 (1)'!E75</f>
        <v>111.1282982015114</v>
      </c>
      <c r="F96" s="12">
        <f>100*F75/'1995 (1)'!F75</f>
        <v>261.89965171403315</v>
      </c>
      <c r="G96" s="12">
        <f>100*G75/'1995 (1)'!G75</f>
        <v>103.18828209816309</v>
      </c>
      <c r="H96" s="12">
        <f>100*H75/'1995 (1)'!H75</f>
        <v>111.52262439030964</v>
      </c>
      <c r="I96" s="12">
        <f>100*I75/'1995 (1)'!I75</f>
        <v>114.19295733874124</v>
      </c>
      <c r="J96" s="12">
        <f>100*J75/'1995 (1)'!J75</f>
        <v>126.92466910500629</v>
      </c>
      <c r="K96" s="12">
        <f>100*K75/'1995 (1)'!K75</f>
        <v>99.94394030995781</v>
      </c>
      <c r="L96" s="12">
        <f>100*L75/'1995 (1)'!L75</f>
        <v>122.22739393541947</v>
      </c>
      <c r="M96" s="12">
        <f>100*M75/'1995 (1)'!M75</f>
        <v>109.44147052997887</v>
      </c>
      <c r="N96" s="12">
        <f>100*N75/'1995 (1)'!N75</f>
        <v>94.385054357971285</v>
      </c>
      <c r="O96" s="12">
        <f>100*O75/'1995 (1)'!O75</f>
        <v>74.520793809445095</v>
      </c>
      <c r="P96" s="12">
        <f>100*P75/'1995 (1)'!P75</f>
        <v>96.622172471005001</v>
      </c>
      <c r="Q96" s="12">
        <f>100*Q75/'1995 (1)'!Q75</f>
        <v>97.844759732549193</v>
      </c>
      <c r="R96" s="12">
        <f>100*R75/'1995 (1)'!R75</f>
        <v>85.838844456318199</v>
      </c>
      <c r="S96" s="12">
        <f>100*S75/'1995 (1)'!S75</f>
        <v>112.61260944294436</v>
      </c>
      <c r="T96" s="12">
        <f>100*T75/'1995 (1)'!T75</f>
        <v>113.93953460141647</v>
      </c>
      <c r="U96" s="12">
        <f>100*U75/'1995 (1)'!U75</f>
        <v>96.009077540671669</v>
      </c>
    </row>
    <row r="97" spans="2:21" x14ac:dyDescent="0.25">
      <c r="B97" s="10" t="s">
        <v>51</v>
      </c>
      <c r="C97" s="12">
        <f>100*C76/'1995 (1)'!C76</f>
        <v>142.53851218901644</v>
      </c>
      <c r="D97" s="12">
        <f>100*D76/'1995 (1)'!D76</f>
        <v>126.59029127981033</v>
      </c>
      <c r="E97" s="12">
        <f>100*E76/'1995 (1)'!E76</f>
        <v>152.75022100357867</v>
      </c>
      <c r="F97" s="12">
        <f>100*F76/'1995 (1)'!F76</f>
        <v>162.43726721995819</v>
      </c>
      <c r="G97" s="12">
        <f>100*G76/'1995 (1)'!G76</f>
        <v>119.79593894215031</v>
      </c>
      <c r="H97" s="12">
        <f>100*H76/'1995 (1)'!H76</f>
        <v>150.13025786693453</v>
      </c>
      <c r="I97" s="12">
        <f>100*I76/'1995 (1)'!I76</f>
        <v>135.38597176622591</v>
      </c>
      <c r="J97" s="12">
        <f>100*J76/'1995 (1)'!J76</f>
        <v>164.44400107555177</v>
      </c>
      <c r="K97" s="12">
        <f>100*K76/'1995 (1)'!K76</f>
        <v>138.58873096583145</v>
      </c>
      <c r="L97" s="12">
        <f>100*L76/'1995 (1)'!L76</f>
        <v>174.73156370422302</v>
      </c>
      <c r="M97" s="12">
        <f>100*M76/'1995 (1)'!M76</f>
        <v>142.86474556685422</v>
      </c>
      <c r="N97" s="12">
        <f>100*N76/'1995 (1)'!N76</f>
        <v>136.05544376680783</v>
      </c>
      <c r="O97" s="12">
        <f>100*O76/'1995 (1)'!O76</f>
        <v>107.92257005231545</v>
      </c>
      <c r="P97" s="12">
        <f>100*P76/'1995 (1)'!P76</f>
        <v>113.89292488467443</v>
      </c>
      <c r="Q97" s="12">
        <f>100*Q76/'1995 (1)'!Q76</f>
        <v>154.20840366614996</v>
      </c>
      <c r="R97" s="12">
        <f>100*R76/'1995 (1)'!R76</f>
        <v>138.0224227359185</v>
      </c>
      <c r="S97" s="12">
        <f>100*S76/'1995 (1)'!S76</f>
        <v>153.79019821603575</v>
      </c>
      <c r="T97" s="12">
        <f>100*T76/'1995 (1)'!T76</f>
        <v>151.31764764121951</v>
      </c>
      <c r="U97" s="12">
        <f>100*U76/'1995 (1)'!U76</f>
        <v>133.77701682184886</v>
      </c>
    </row>
    <row r="98" spans="2:21" x14ac:dyDescent="0.25">
      <c r="B98" s="10" t="s">
        <v>52</v>
      </c>
      <c r="C98" s="12">
        <f>100*C77/'1995 (1)'!C77</f>
        <v>105.0676337723563</v>
      </c>
      <c r="D98" s="12">
        <f>100*D77/'1995 (1)'!D77</f>
        <v>137.75011434530319</v>
      </c>
      <c r="E98" s="12">
        <f>100*E77/'1995 (1)'!E77</f>
        <v>137.40166388533851</v>
      </c>
      <c r="F98" s="12">
        <f>100*F77/'1995 (1)'!F77</f>
        <v>205.14399533604035</v>
      </c>
      <c r="G98" s="12">
        <f>100*G77/'1995 (1)'!G77</f>
        <v>112.25482298284098</v>
      </c>
      <c r="H98" s="12">
        <f>100*H77/'1995 (1)'!H77</f>
        <v>144.29175868449647</v>
      </c>
      <c r="I98" s="12">
        <f>100*I77/'1995 (1)'!I77</f>
        <v>127.28629438268658</v>
      </c>
      <c r="J98" s="12">
        <f>100*J77/'1995 (1)'!J77</f>
        <v>130.84164053638429</v>
      </c>
      <c r="K98" s="12">
        <f>100*K77/'1995 (1)'!K77</f>
        <v>124.84258268559087</v>
      </c>
      <c r="L98" s="12">
        <f>100*L77/'1995 (1)'!L77</f>
        <v>133.98678756255813</v>
      </c>
      <c r="M98" s="12">
        <f>100*M77/'1995 (1)'!M77</f>
        <v>124.41286031270825</v>
      </c>
      <c r="N98" s="12">
        <f>100*N77/'1995 (1)'!N77</f>
        <v>113.69360461918066</v>
      </c>
      <c r="O98" s="12">
        <f>100*O77/'1995 (1)'!O77</f>
        <v>85.510866257854943</v>
      </c>
      <c r="P98" s="12">
        <f>100*P77/'1995 (1)'!P77</f>
        <v>94.03181655546534</v>
      </c>
      <c r="Q98" s="12">
        <f>100*Q77/'1995 (1)'!Q77</f>
        <v>123.03172918221233</v>
      </c>
      <c r="R98" s="12">
        <f>100*R77/'1995 (1)'!R77</f>
        <v>119.29496861781409</v>
      </c>
      <c r="S98" s="12">
        <f>100*S77/'1995 (1)'!S77</f>
        <v>129.33624128636558</v>
      </c>
      <c r="T98" s="12">
        <f>100*T77/'1995 (1)'!T77</f>
        <v>126.33282209776581</v>
      </c>
      <c r="U98" s="12">
        <f>100*U77/'1995 (1)'!U77</f>
        <v>124.6811981681313</v>
      </c>
    </row>
    <row r="99" spans="2:21" x14ac:dyDescent="0.25">
      <c r="B99" s="10" t="s">
        <v>53</v>
      </c>
      <c r="C99" s="12">
        <f>100*C78/'1995 (1)'!C78</f>
        <v>116.16436920779418</v>
      </c>
      <c r="D99" s="12">
        <f>100*D78/'1995 (1)'!D78</f>
        <v>134.13205557756805</v>
      </c>
      <c r="E99" s="12">
        <f>100*E78/'1995 (1)'!E78</f>
        <v>142.82049554149685</v>
      </c>
      <c r="F99" s="12">
        <f>100*F78/'1995 (1)'!F78</f>
        <v>234.76583703432917</v>
      </c>
      <c r="G99" s="12">
        <f>100*G78/'1995 (1)'!G78</f>
        <v>106.19812594702746</v>
      </c>
      <c r="H99" s="12">
        <f>100*H78/'1995 (1)'!H78</f>
        <v>138.19311650881644</v>
      </c>
      <c r="I99" s="12">
        <f>100*I78/'1995 (1)'!I78</f>
        <v>125.21537338272874</v>
      </c>
      <c r="J99" s="12">
        <f>100*J78/'1995 (1)'!J78</f>
        <v>137.64566477091489</v>
      </c>
      <c r="K99" s="12">
        <f>100*K78/'1995 (1)'!K78</f>
        <v>127.94589448874726</v>
      </c>
      <c r="L99" s="12">
        <f>100*L78/'1995 (1)'!L78</f>
        <v>156.42176982880079</v>
      </c>
      <c r="M99" s="12">
        <f>100*M78/'1995 (1)'!M78</f>
        <v>125.15535286203217</v>
      </c>
      <c r="N99" s="12">
        <f>100*N78/'1995 (1)'!N78</f>
        <v>113.88654393584127</v>
      </c>
      <c r="O99" s="12">
        <f>100*O78/'1995 (1)'!O78</f>
        <v>72.347339902111685</v>
      </c>
      <c r="P99" s="12">
        <f>100*P78/'1995 (1)'!P78</f>
        <v>111.95023142647119</v>
      </c>
      <c r="Q99" s="12">
        <f>100*Q78/'1995 (1)'!Q78</f>
        <v>120.03933568457572</v>
      </c>
      <c r="R99" s="12">
        <f>100*R78/'1995 (1)'!R78</f>
        <v>128.3105507723057</v>
      </c>
      <c r="S99" s="12">
        <f>100*S78/'1995 (1)'!S78</f>
        <v>125.49830166989199</v>
      </c>
      <c r="T99" s="12">
        <f>100*T78/'1995 (1)'!T78</f>
        <v>136.17343820217218</v>
      </c>
      <c r="U99" s="12">
        <f>100*U78/'1995 (1)'!U78</f>
        <v>136.4364449497773</v>
      </c>
    </row>
    <row r="100" spans="2:21" x14ac:dyDescent="0.25">
      <c r="B100" s="10" t="s">
        <v>54</v>
      </c>
      <c r="C100" s="12">
        <f>100*C79/'1995 (1)'!C79</f>
        <v>156.69642683623474</v>
      </c>
      <c r="D100" s="12">
        <f>100*D79/'1995 (1)'!D79</f>
        <v>167.64746413036599</v>
      </c>
      <c r="E100" s="12">
        <f>100*E79/'1995 (1)'!E79</f>
        <v>170.66707790872371</v>
      </c>
      <c r="F100" s="12">
        <f>100*F79/'1995 (1)'!F79</f>
        <v>332.38123455481406</v>
      </c>
      <c r="G100" s="12">
        <f>100*G79/'1995 (1)'!G79</f>
        <v>131.54092585706474</v>
      </c>
      <c r="H100" s="12">
        <f>100*H79/'1995 (1)'!H79</f>
        <v>171.97673871993229</v>
      </c>
      <c r="I100" s="12">
        <f>100*I79/'1995 (1)'!I79</f>
        <v>155.63049059041941</v>
      </c>
      <c r="J100" s="12">
        <f>100*J79/'1995 (1)'!J79</f>
        <v>167.71898222364459</v>
      </c>
      <c r="K100" s="12">
        <f>100*K79/'1995 (1)'!K79</f>
        <v>156.13017641523047</v>
      </c>
      <c r="L100" s="12">
        <f>100*L79/'1995 (1)'!L79</f>
        <v>178.62669729061807</v>
      </c>
      <c r="M100" s="12">
        <f>100*M79/'1995 (1)'!M79</f>
        <v>153.19340661657463</v>
      </c>
      <c r="N100" s="12">
        <f>100*N79/'1995 (1)'!N79</f>
        <v>145.5093110651969</v>
      </c>
      <c r="O100" s="12">
        <f>100*O79/'1995 (1)'!O79</f>
        <v>103.34939631453389</v>
      </c>
      <c r="P100" s="12">
        <f>100*P79/'1995 (1)'!P79</f>
        <v>149.02190662149221</v>
      </c>
      <c r="Q100" s="12">
        <f>100*Q79/'1995 (1)'!Q79</f>
        <v>150.71377294641115</v>
      </c>
      <c r="R100" s="12">
        <f>100*R79/'1995 (1)'!R79</f>
        <v>121.16599462910432</v>
      </c>
      <c r="S100" s="12">
        <f>100*S79/'1995 (1)'!S79</f>
        <v>163.72443090363754</v>
      </c>
      <c r="T100" s="12">
        <f>100*T79/'1995 (1)'!T79</f>
        <v>147.48299894469338</v>
      </c>
      <c r="U100" s="12">
        <f>100*U79/'1995 (1)'!U79</f>
        <v>144.27615487993631</v>
      </c>
    </row>
    <row r="101" spans="2:21" x14ac:dyDescent="0.25">
      <c r="B101" s="10" t="s">
        <v>55</v>
      </c>
      <c r="C101" s="12">
        <f>100*C80/'1995 (1)'!C80</f>
        <v>131.34611100190551</v>
      </c>
      <c r="D101" s="12">
        <f>100*D80/'1995 (1)'!D80</f>
        <v>121.70160977982412</v>
      </c>
      <c r="E101" s="12">
        <f>100*E80/'1995 (1)'!E80</f>
        <v>120.67890763502079</v>
      </c>
      <c r="F101" s="12">
        <f>100*F80/'1995 (1)'!F80</f>
        <v>192.825168197186</v>
      </c>
      <c r="G101" s="12">
        <f>100*G80/'1995 (1)'!G80</f>
        <v>90.406656798977124</v>
      </c>
      <c r="H101" s="12">
        <f>100*H80/'1995 (1)'!H80</f>
        <v>122.28934675075836</v>
      </c>
      <c r="I101" s="12">
        <f>100*I80/'1995 (1)'!I80</f>
        <v>104.80348068699723</v>
      </c>
      <c r="J101" s="12">
        <f>100*J80/'1995 (1)'!J80</f>
        <v>113.38839367657614</v>
      </c>
      <c r="K101" s="12">
        <f>100*K80/'1995 (1)'!K80</f>
        <v>91.695888028163893</v>
      </c>
      <c r="L101" s="12">
        <f>100*L80/'1995 (1)'!L80</f>
        <v>103.24723974341315</v>
      </c>
      <c r="M101" s="12">
        <f>100*M80/'1995 (1)'!M80</f>
        <v>90.07817894059292</v>
      </c>
      <c r="N101" s="12">
        <f>100*N80/'1995 (1)'!N80</f>
        <v>93.441622583831489</v>
      </c>
      <c r="O101" s="12">
        <f>100*O80/'1995 (1)'!O80</f>
        <v>59.204273720564629</v>
      </c>
      <c r="P101" s="12">
        <f>100*P80/'1995 (1)'!P80</f>
        <v>102.58619839194164</v>
      </c>
      <c r="Q101" s="12">
        <f>100*Q80/'1995 (1)'!Q80</f>
        <v>100.00721958734228</v>
      </c>
      <c r="R101" s="12">
        <f>100*R80/'1995 (1)'!R80</f>
        <v>107.41326716866371</v>
      </c>
      <c r="S101" s="12">
        <f>100*S80/'1995 (1)'!S80</f>
        <v>121.07114082445615</v>
      </c>
      <c r="T101" s="12">
        <f>100*T80/'1995 (1)'!T80</f>
        <v>92.736905421590734</v>
      </c>
      <c r="U101" s="12">
        <f>100*U80/'1995 (1)'!U80</f>
        <v>89.669579869954134</v>
      </c>
    </row>
    <row r="102" spans="2:21" x14ac:dyDescent="0.25">
      <c r="B102" s="10" t="s">
        <v>56</v>
      </c>
      <c r="C102" s="12">
        <f>100*C81/'1995 (1)'!C81</f>
        <v>86.711123227120851</v>
      </c>
      <c r="D102" s="12">
        <f>100*D81/'1995 (1)'!D81</f>
        <v>123.51822555324522</v>
      </c>
      <c r="E102" s="12">
        <f>100*E81/'1995 (1)'!E81</f>
        <v>145.59895641164579</v>
      </c>
      <c r="F102" s="12">
        <f>100*F81/'1995 (1)'!F81</f>
        <v>252.71366033077072</v>
      </c>
      <c r="G102" s="12">
        <f>100*G81/'1995 (1)'!G81</f>
        <v>94.972358297319161</v>
      </c>
      <c r="H102" s="12">
        <f>100*H81/'1995 (1)'!H81</f>
        <v>129.38921121947979</v>
      </c>
      <c r="I102" s="12">
        <f>100*I81/'1995 (1)'!I81</f>
        <v>117.15307568662693</v>
      </c>
      <c r="J102" s="12">
        <f>100*J81/'1995 (1)'!J81</f>
        <v>129.94012988173415</v>
      </c>
      <c r="K102" s="12">
        <f>100*K81/'1995 (1)'!K81</f>
        <v>123.85718457203438</v>
      </c>
      <c r="L102" s="12">
        <f>100*L81/'1995 (1)'!L81</f>
        <v>115.02563828528632</v>
      </c>
      <c r="M102" s="12">
        <f>100*M81/'1995 (1)'!M81</f>
        <v>109.22872160298937</v>
      </c>
      <c r="N102" s="12">
        <f>100*N81/'1995 (1)'!N81</f>
        <v>118.69437445063363</v>
      </c>
      <c r="O102" s="12">
        <f>100*O81/'1995 (1)'!O81</f>
        <v>103.55602407238024</v>
      </c>
      <c r="P102" s="12">
        <f>100*P81/'1995 (1)'!P81</f>
        <v>174.60311678233583</v>
      </c>
      <c r="Q102" s="12">
        <f>100*Q81/'1995 (1)'!Q81</f>
        <v>104.97114610369536</v>
      </c>
      <c r="R102" s="12">
        <f>100*R81/'1995 (1)'!R81</f>
        <v>115.41176246972402</v>
      </c>
      <c r="S102" s="12">
        <f>100*S81/'1995 (1)'!S81</f>
        <v>62.598403949567206</v>
      </c>
      <c r="T102" s="12">
        <f>100*T81/'1995 (1)'!T81</f>
        <v>121.34003353406754</v>
      </c>
      <c r="U102" s="12">
        <f>100*U81/'1995 (1)'!U81</f>
        <v>121.56835293597463</v>
      </c>
    </row>
    <row r="103" spans="2:21" x14ac:dyDescent="0.25">
      <c r="B103" s="10" t="s">
        <v>57</v>
      </c>
      <c r="C103" s="12">
        <f>100*C82/'1995 (1)'!C82</f>
        <v>141.69374970244974</v>
      </c>
      <c r="D103" s="12">
        <f>100*D82/'1995 (1)'!D82</f>
        <v>160.80594734990825</v>
      </c>
      <c r="E103" s="12">
        <f>100*E82/'1995 (1)'!E82</f>
        <v>166.55454758192545</v>
      </c>
      <c r="F103" s="12">
        <f>100*F82/'1995 (1)'!F82</f>
        <v>245.90292413185392</v>
      </c>
      <c r="G103" s="12">
        <f>100*G82/'1995 (1)'!G82</f>
        <v>130.41765996150949</v>
      </c>
      <c r="H103" s="12">
        <f>100*H82/'1995 (1)'!H82</f>
        <v>181.27388678374484</v>
      </c>
      <c r="I103" s="12">
        <f>100*I82/'1995 (1)'!I82</f>
        <v>151.88255687370764</v>
      </c>
      <c r="J103" s="12">
        <f>100*J82/'1995 (1)'!J82</f>
        <v>152.7702133541969</v>
      </c>
      <c r="K103" s="12">
        <f>100*K82/'1995 (1)'!K82</f>
        <v>148.7698442552261</v>
      </c>
      <c r="L103" s="12">
        <f>100*L82/'1995 (1)'!L82</f>
        <v>169.17463381350512</v>
      </c>
      <c r="M103" s="12">
        <f>100*M82/'1995 (1)'!M82</f>
        <v>149.70034634281998</v>
      </c>
      <c r="N103" s="12">
        <f>100*N82/'1995 (1)'!N82</f>
        <v>140.06518365246345</v>
      </c>
      <c r="O103" s="12">
        <f>100*O82/'1995 (1)'!O82</f>
        <v>91.343129733262984</v>
      </c>
      <c r="P103" s="12">
        <f>100*P82/'1995 (1)'!P82</f>
        <v>127.67646092667046</v>
      </c>
      <c r="Q103" s="12">
        <f>100*Q82/'1995 (1)'!Q82</f>
        <v>144.76280792440855</v>
      </c>
      <c r="R103" s="12">
        <f>100*R82/'1995 (1)'!R82</f>
        <v>128.48028657778153</v>
      </c>
      <c r="S103" s="12">
        <f>100*S82/'1995 (1)'!S82</f>
        <v>153.00564762349907</v>
      </c>
      <c r="T103" s="12">
        <f>100*T82/'1995 (1)'!T82</f>
        <v>136.94444181426502</v>
      </c>
      <c r="U103" s="12">
        <f>100*U82/'1995 (1)'!U82</f>
        <v>134.86165444660779</v>
      </c>
    </row>
    <row r="104" spans="2:21" x14ac:dyDescent="0.25">
      <c r="B104" s="10" t="s">
        <v>58</v>
      </c>
      <c r="C104" s="12">
        <f>100*C83/'1995 (1)'!C83</f>
        <v>147.81808082318696</v>
      </c>
      <c r="D104" s="12">
        <f>100*D83/'1995 (1)'!D83</f>
        <v>156.80057405481165</v>
      </c>
      <c r="E104" s="12">
        <f>100*E83/'1995 (1)'!E83</f>
        <v>144.11202631473677</v>
      </c>
      <c r="F104" s="12">
        <f>100*F83/'1995 (1)'!F83</f>
        <v>242.59598820361143</v>
      </c>
      <c r="G104" s="12">
        <f>100*G83/'1995 (1)'!G83</f>
        <v>124.59998403261719</v>
      </c>
      <c r="H104" s="12">
        <f>100*H83/'1995 (1)'!H83</f>
        <v>147.89060832000217</v>
      </c>
      <c r="I104" s="12">
        <f>100*I83/'1995 (1)'!I83</f>
        <v>137.88238564711349</v>
      </c>
      <c r="J104" s="12">
        <f>100*J83/'1995 (1)'!J83</f>
        <v>151.67792020449622</v>
      </c>
      <c r="K104" s="12">
        <f>100*K83/'1995 (1)'!K83</f>
        <v>134.25905422782336</v>
      </c>
      <c r="L104" s="12">
        <f>100*L83/'1995 (1)'!L83</f>
        <v>157.03681998123466</v>
      </c>
      <c r="M104" s="12">
        <f>100*M83/'1995 (1)'!M83</f>
        <v>139.47997530896507</v>
      </c>
      <c r="N104" s="12">
        <f>100*N83/'1995 (1)'!N83</f>
        <v>124.92454836513159</v>
      </c>
      <c r="O104" s="12">
        <f>100*O83/'1995 (1)'!O83</f>
        <v>88.276853528098385</v>
      </c>
      <c r="P104" s="12">
        <f>100*P83/'1995 (1)'!P83</f>
        <v>139.82520998307001</v>
      </c>
      <c r="Q104" s="12">
        <f>100*Q83/'1995 (1)'!Q83</f>
        <v>134.49555418894616</v>
      </c>
      <c r="R104" s="12">
        <f>100*R83/'1995 (1)'!R83</f>
        <v>129.03240440945655</v>
      </c>
      <c r="S104" s="12">
        <f>100*S83/'1995 (1)'!S83</f>
        <v>140.51537409569798</v>
      </c>
      <c r="T104" s="12">
        <f>100*T83/'1995 (1)'!T83</f>
        <v>134.54014617012024</v>
      </c>
      <c r="U104" s="12">
        <f>100*U83/'1995 (1)'!U83</f>
        <v>129.5827341398134</v>
      </c>
    </row>
    <row r="105" spans="2:21" x14ac:dyDescent="0.25">
      <c r="B105" s="10" t="s">
        <v>59</v>
      </c>
      <c r="C105" s="12">
        <f>100*C84/'1995 (1)'!C84</f>
        <v>126.14279822781734</v>
      </c>
      <c r="D105" s="12">
        <f>100*D84/'1995 (1)'!D84</f>
        <v>180.41249033084239</v>
      </c>
      <c r="E105" s="12">
        <f>100*E84/'1995 (1)'!E84</f>
        <v>178.51170275194954</v>
      </c>
      <c r="F105" s="12">
        <f>100*F84/'1995 (1)'!F84</f>
        <v>285.7195178361946</v>
      </c>
      <c r="G105" s="12">
        <f>100*G84/'1995 (1)'!G84</f>
        <v>144.61677128977925</v>
      </c>
      <c r="H105" s="12">
        <f>100*H84/'1995 (1)'!H84</f>
        <v>174.41614452026548</v>
      </c>
      <c r="I105" s="12">
        <f>100*I84/'1995 (1)'!I84</f>
        <v>160.95398002400896</v>
      </c>
      <c r="J105" s="12">
        <f>100*J84/'1995 (1)'!J84</f>
        <v>173.28429363558161</v>
      </c>
      <c r="K105" s="12">
        <f>100*K84/'1995 (1)'!K84</f>
        <v>285.98029668644227</v>
      </c>
      <c r="L105" s="12">
        <f>100*L84/'1995 (1)'!L84</f>
        <v>187.00718678298719</v>
      </c>
      <c r="M105" s="12">
        <f>100*M84/'1995 (1)'!M84</f>
        <v>149.36247802980716</v>
      </c>
      <c r="N105" s="12">
        <f>100*N84/'1995 (1)'!N84</f>
        <v>155.72926292289375</v>
      </c>
      <c r="O105" s="12">
        <f>100*O84/'1995 (1)'!O84</f>
        <v>115.01235390072415</v>
      </c>
      <c r="P105" s="12">
        <f>100*P84/'1995 (1)'!P84</f>
        <v>156.6579686726933</v>
      </c>
      <c r="Q105" s="12">
        <f>100*Q84/'1995 (1)'!Q84</f>
        <v>163.17381200317513</v>
      </c>
      <c r="R105" s="12">
        <f>100*R84/'1995 (1)'!R84</f>
        <v>134.53387335738199</v>
      </c>
      <c r="S105" s="12">
        <f>100*S84/'1995 (1)'!S84</f>
        <v>149.82174436620556</v>
      </c>
      <c r="T105" s="12">
        <f>100*T84/'1995 (1)'!T84</f>
        <v>164.71029700564989</v>
      </c>
      <c r="U105" s="12">
        <f>100*U84/'1995 (1)'!U84</f>
        <v>162.44678541898469</v>
      </c>
    </row>
    <row r="106" spans="2:21" x14ac:dyDescent="0.25">
      <c r="B106" s="10" t="s">
        <v>60</v>
      </c>
      <c r="C106" s="12">
        <f>100*C85/'1995 (1)'!C85</f>
        <v>134.50697215107496</v>
      </c>
      <c r="D106" s="12">
        <f>100*D85/'1995 (1)'!D85</f>
        <v>140.36167584703045</v>
      </c>
      <c r="E106" s="12">
        <f>100*E85/'1995 (1)'!E85</f>
        <v>129.27500210788338</v>
      </c>
      <c r="F106" s="12">
        <f>100*F85/'1995 (1)'!F85</f>
        <v>226.71701632089591</v>
      </c>
      <c r="G106" s="12">
        <f>100*G85/'1995 (1)'!G85</f>
        <v>97.710367088480311</v>
      </c>
      <c r="H106" s="12">
        <f>100*H85/'1995 (1)'!H85</f>
        <v>118.9399385636701</v>
      </c>
      <c r="I106" s="12">
        <f>100*I85/'1995 (1)'!I85</f>
        <v>109.91603354065651</v>
      </c>
      <c r="J106" s="12">
        <f>100*J85/'1995 (1)'!J85</f>
        <v>138.90754554381246</v>
      </c>
      <c r="K106" s="12">
        <f>100*K85/'1995 (1)'!K85</f>
        <v>104.41494525644916</v>
      </c>
      <c r="L106" s="12">
        <f>100*L85/'1995 (1)'!L85</f>
        <v>125.6768874709181</v>
      </c>
      <c r="M106" s="12">
        <f>100*M85/'1995 (1)'!M85</f>
        <v>96.659206293106621</v>
      </c>
      <c r="N106" s="12">
        <f>100*N85/'1995 (1)'!N85</f>
        <v>107.35689443350232</v>
      </c>
      <c r="O106" s="12">
        <f>100*O85/'1995 (1)'!O85</f>
        <v>121.18271348980331</v>
      </c>
      <c r="P106" s="12">
        <f>100*P85/'1995 (1)'!P85</f>
        <v>111.03423579829872</v>
      </c>
      <c r="Q106" s="12">
        <f>100*Q85/'1995 (1)'!Q85</f>
        <v>109.85167001182398</v>
      </c>
      <c r="R106" s="12">
        <f>100*R85/'1995 (1)'!R85</f>
        <v>93.202941412352942</v>
      </c>
      <c r="S106" s="12">
        <f>100*S85/'1995 (1)'!S85</f>
        <v>170.65698920736978</v>
      </c>
      <c r="T106" s="12">
        <f>100*T85/'1995 (1)'!T85</f>
        <v>120.53556787667794</v>
      </c>
      <c r="U106" s="12">
        <f>100*U85/'1995 (1)'!U85</f>
        <v>120.78230793007985</v>
      </c>
    </row>
    <row r="107" spans="2:21" x14ac:dyDescent="0.25">
      <c r="B107" s="11" t="s">
        <v>61</v>
      </c>
      <c r="C107" s="12">
        <f>100*C86/'1995 (1)'!C86</f>
        <v>126.4311207236444</v>
      </c>
      <c r="D107" s="12">
        <f>100*D86/'1995 (1)'!D86</f>
        <v>164.65155923741435</v>
      </c>
      <c r="E107" s="12">
        <f>100*E86/'1995 (1)'!E86</f>
        <v>118.98837554546014</v>
      </c>
      <c r="F107" s="12">
        <f>100*F86/'1995 (1)'!F86</f>
        <v>370.83456092741574</v>
      </c>
      <c r="G107" s="12">
        <f>100*G86/'1995 (1)'!G86</f>
        <v>92.928694546347728</v>
      </c>
      <c r="H107" s="12">
        <f>100*H86/'1995 (1)'!H86</f>
        <v>110.5038667027125</v>
      </c>
      <c r="I107" s="12">
        <f>100*I86/'1995 (1)'!I86</f>
        <v>124.14365952265454</v>
      </c>
      <c r="J107" s="12">
        <f>100*J86/'1995 (1)'!J86</f>
        <v>139.02972482442618</v>
      </c>
      <c r="K107" s="12">
        <f>100*K86/'1995 (1)'!K86</f>
        <v>124.62590587124203</v>
      </c>
      <c r="L107" s="12">
        <f>100*L86/'1995 (1)'!L86</f>
        <v>159.10734724542868</v>
      </c>
      <c r="M107" s="12">
        <f>100*M86/'1995 (1)'!M86</f>
        <v>130.60708160461365</v>
      </c>
      <c r="N107" s="12">
        <f>100*N86/'1995 (1)'!N86</f>
        <v>107.97745455583735</v>
      </c>
      <c r="O107" s="12">
        <f>100*O86/'1995 (1)'!O86</f>
        <v>90.791594113002731</v>
      </c>
      <c r="P107" s="12">
        <f>100*P86/'1995 (1)'!P86</f>
        <v>143.11035370576928</v>
      </c>
      <c r="Q107" s="12">
        <f>100*Q86/'1995 (1)'!Q86</f>
        <v>125.17029452588108</v>
      </c>
      <c r="R107" s="12">
        <f>100*R86/'1995 (1)'!R86</f>
        <v>115.77094915017345</v>
      </c>
      <c r="S107" s="12">
        <f>100*S86/'1995 (1)'!S86</f>
        <v>126.34710177715374</v>
      </c>
      <c r="T107" s="12">
        <f>100*T86/'1995 (1)'!T86</f>
        <v>128.68961640225066</v>
      </c>
      <c r="U107" s="12">
        <f>100*U86/'1995 (1)'!U86</f>
        <v>123.63325383683082</v>
      </c>
    </row>
    <row r="108" spans="2:21" x14ac:dyDescent="0.25">
      <c r="B108" s="15" t="s">
        <v>63</v>
      </c>
      <c r="C108">
        <v>126.4311207236444</v>
      </c>
      <c r="D108">
        <v>164.65155923741429</v>
      </c>
      <c r="E108">
        <v>118.98837554546013</v>
      </c>
      <c r="F108">
        <v>370.83456092741568</v>
      </c>
      <c r="G108">
        <v>92.928694546347728</v>
      </c>
      <c r="H108">
        <v>110.5038667027125</v>
      </c>
      <c r="I108">
        <v>124.14365952265456</v>
      </c>
      <c r="J108">
        <v>139.02972482442618</v>
      </c>
      <c r="K108">
        <v>124.62590587124204</v>
      </c>
      <c r="L108">
        <v>159.10734724542871</v>
      </c>
      <c r="M108">
        <v>130.60708160461368</v>
      </c>
      <c r="N108">
        <v>107.97745455583733</v>
      </c>
      <c r="O108">
        <v>90.791594113002731</v>
      </c>
      <c r="P108">
        <v>143.11035370576928</v>
      </c>
      <c r="Q108">
        <v>125.17029452588105</v>
      </c>
      <c r="R108">
        <v>115.77094915017345</v>
      </c>
      <c r="S108">
        <v>126.34710177715374</v>
      </c>
      <c r="T108">
        <v>125.22430130943407</v>
      </c>
    </row>
    <row r="109" spans="2:21" ht="30.75" customHeight="1" thickBot="1" x14ac:dyDescent="0.4">
      <c r="D109" s="168" t="s">
        <v>112</v>
      </c>
    </row>
    <row r="110" spans="2:21" ht="80.099999999999994" customHeight="1" x14ac:dyDescent="0.5">
      <c r="D110" s="80" t="s">
        <v>96</v>
      </c>
      <c r="E110" s="90" t="s">
        <v>69</v>
      </c>
      <c r="F110" s="87" t="s">
        <v>103</v>
      </c>
      <c r="G110" s="87" t="s">
        <v>100</v>
      </c>
      <c r="H110" s="87" t="s">
        <v>98</v>
      </c>
      <c r="I110" s="87" t="s">
        <v>104</v>
      </c>
      <c r="J110" s="87" t="s">
        <v>65</v>
      </c>
      <c r="K110" s="87" t="s">
        <v>83</v>
      </c>
      <c r="L110" s="88" t="s">
        <v>64</v>
      </c>
      <c r="N110" s="16" t="s">
        <v>69</v>
      </c>
      <c r="O110" s="16" t="s">
        <v>67</v>
      </c>
      <c r="P110" s="16" t="s">
        <v>71</v>
      </c>
      <c r="Q110" s="16" t="s">
        <v>70</v>
      </c>
      <c r="R110" s="16" t="s">
        <v>72</v>
      </c>
      <c r="S110" s="16" t="s">
        <v>65</v>
      </c>
      <c r="T110" s="16" t="s">
        <v>81</v>
      </c>
    </row>
    <row r="111" spans="2:21" ht="80.099999999999994" customHeight="1" thickBot="1" x14ac:dyDescent="0.55000000000000004">
      <c r="D111" s="81" t="s">
        <v>97</v>
      </c>
      <c r="E111" s="134"/>
      <c r="F111" s="135" t="s">
        <v>102</v>
      </c>
      <c r="G111" s="135" t="s">
        <v>101</v>
      </c>
      <c r="H111" s="135" t="s">
        <v>99</v>
      </c>
      <c r="I111" s="135" t="s">
        <v>105</v>
      </c>
      <c r="J111" s="135"/>
      <c r="K111" s="135"/>
      <c r="L111" s="136"/>
      <c r="N111" s="16"/>
      <c r="O111" s="16"/>
      <c r="P111" s="16"/>
      <c r="Q111" s="16"/>
      <c r="R111" s="16"/>
      <c r="S111" s="16"/>
      <c r="T111" s="16"/>
    </row>
    <row r="112" spans="2:21" ht="80.099999999999994" customHeight="1" x14ac:dyDescent="0.6">
      <c r="D112" s="82" t="s">
        <v>86</v>
      </c>
      <c r="E112" s="55">
        <f>(E90-100)/100</f>
        <v>0.12601030072912153</v>
      </c>
      <c r="F112" s="56" t="s">
        <v>85</v>
      </c>
      <c r="G112" s="56">
        <f>(G90-100)/100</f>
        <v>0.26644538455701505</v>
      </c>
      <c r="H112" s="56" t="s">
        <v>85</v>
      </c>
      <c r="I112" s="56">
        <f>(I90-100)/100</f>
        <v>0.24205504056028318</v>
      </c>
      <c r="J112" s="57">
        <f>((A48/'1995 (1)'!A48)/(A6/'1995 (1)'!A6)*100-100)/100</f>
        <v>0.13921578087757397</v>
      </c>
      <c r="K112" s="57">
        <f>(U90-100)/100</f>
        <v>0.32807695590114688</v>
      </c>
      <c r="L112" s="58">
        <f>(T90-100)/100</f>
        <v>0.12686228012635042</v>
      </c>
      <c r="M112" t="str">
        <f t="shared" ref="M112:S117" si="13">D113</f>
        <v>énergie</v>
      </c>
      <c r="N112" s="19">
        <f t="shared" si="13"/>
        <v>0.47131332093241496</v>
      </c>
      <c r="O112" s="19">
        <f t="shared" si="13"/>
        <v>3.0471226246065752</v>
      </c>
      <c r="P112" s="19">
        <f t="shared" si="13"/>
        <v>8.3825097467597087E-2</v>
      </c>
      <c r="Q112" s="19">
        <f t="shared" si="13"/>
        <v>0.32739886394648127</v>
      </c>
      <c r="R112" s="19">
        <f t="shared" si="13"/>
        <v>0.52929216201601148</v>
      </c>
      <c r="S112" s="19">
        <f t="shared" si="13"/>
        <v>1.3060091564284131</v>
      </c>
      <c r="T112" s="19">
        <f t="shared" ref="T112:T117" si="14">L113</f>
        <v>0.97327329753585046</v>
      </c>
    </row>
    <row r="113" spans="4:24" ht="80.099999999999994" customHeight="1" x14ac:dyDescent="0.6">
      <c r="D113" s="82" t="s">
        <v>73</v>
      </c>
      <c r="E113" s="59">
        <f t="shared" ref="E113:I118" si="15">(E91-100)/100</f>
        <v>0.47131332093241496</v>
      </c>
      <c r="F113" s="60">
        <f t="shared" si="15"/>
        <v>3.0471226246065752</v>
      </c>
      <c r="G113" s="60">
        <f t="shared" si="15"/>
        <v>8.3825097467597087E-2</v>
      </c>
      <c r="H113" s="60">
        <f t="shared" si="15"/>
        <v>0.32739886394648127</v>
      </c>
      <c r="I113" s="60">
        <f t="shared" si="15"/>
        <v>0.52929216201601148</v>
      </c>
      <c r="J113" s="61">
        <f>((A49/'1995 (1)'!A49)/(A7/'1995 (1)'!A7)*100-100)/100</f>
        <v>1.3060091564284131</v>
      </c>
      <c r="K113" s="61">
        <f t="shared" ref="K113:K118" si="16">(U91-100)/100</f>
        <v>0.13880491309654289</v>
      </c>
      <c r="L113" s="62">
        <f t="shared" ref="L113:L118" si="17">(T91-100)/100</f>
        <v>0.97327329753585046</v>
      </c>
      <c r="M113" t="str">
        <f t="shared" si="13"/>
        <v>IAA</v>
      </c>
      <c r="N113" s="19">
        <f t="shared" si="13"/>
        <v>0.11406301898171932</v>
      </c>
      <c r="O113" s="19">
        <f t="shared" si="13"/>
        <v>1.3668033087723013</v>
      </c>
      <c r="P113" s="19">
        <f t="shared" si="13"/>
        <v>0.10886265066123514</v>
      </c>
      <c r="Q113" s="19">
        <f t="shared" si="13"/>
        <v>0.26020548103831387</v>
      </c>
      <c r="R113" s="19">
        <f t="shared" si="13"/>
        <v>0.31469330698408871</v>
      </c>
      <c r="S113" s="19">
        <f t="shared" si="13"/>
        <v>0.14108807426893819</v>
      </c>
      <c r="T113" s="19">
        <f t="shared" si="14"/>
        <v>0.21168820150584694</v>
      </c>
    </row>
    <row r="114" spans="4:24" ht="80.099999999999994" customHeight="1" x14ac:dyDescent="0.6">
      <c r="D114" s="82" t="s">
        <v>69</v>
      </c>
      <c r="E114" s="55">
        <f t="shared" si="15"/>
        <v>0.11406301898171932</v>
      </c>
      <c r="F114" s="56">
        <f t="shared" si="15"/>
        <v>1.3668033087723013</v>
      </c>
      <c r="G114" s="56">
        <f t="shared" si="15"/>
        <v>0.10886265066123514</v>
      </c>
      <c r="H114" s="56">
        <f t="shared" si="15"/>
        <v>0.26020548103831387</v>
      </c>
      <c r="I114" s="56">
        <f t="shared" si="15"/>
        <v>0.31469330698408871</v>
      </c>
      <c r="J114" s="57">
        <f>((A50/'1995 (1)'!A50)/(A8/'1995 (1)'!A8)*100-100)/100</f>
        <v>0.14108807426893819</v>
      </c>
      <c r="K114" s="57">
        <f t="shared" si="16"/>
        <v>0.28719145965723158</v>
      </c>
      <c r="L114" s="58">
        <f t="shared" si="17"/>
        <v>0.21168820150584694</v>
      </c>
      <c r="M114" s="16" t="s">
        <v>67</v>
      </c>
      <c r="N114" s="19">
        <f t="shared" si="13"/>
        <v>1.4476591832264845</v>
      </c>
      <c r="O114" s="19">
        <f t="shared" si="13"/>
        <v>4.3015255837738717</v>
      </c>
      <c r="P114" s="19">
        <f t="shared" si="13"/>
        <v>1.2174524947354763</v>
      </c>
      <c r="Q114" s="19">
        <f t="shared" si="13"/>
        <v>1.6706077069014658</v>
      </c>
      <c r="R114" s="19">
        <f t="shared" si="13"/>
        <v>1.8544070738733387</v>
      </c>
      <c r="S114" s="19">
        <f t="shared" si="13"/>
        <v>2.3221475808987333</v>
      </c>
      <c r="T114" s="19">
        <f t="shared" si="14"/>
        <v>1.5005621521997063</v>
      </c>
    </row>
    <row r="115" spans="4:24" ht="80.099999999999994" customHeight="1" x14ac:dyDescent="0.6">
      <c r="D115" s="82" t="s">
        <v>91</v>
      </c>
      <c r="E115" s="59">
        <f t="shared" si="15"/>
        <v>1.4476591832264845</v>
      </c>
      <c r="F115" s="60">
        <f t="shared" si="15"/>
        <v>4.3015255837738717</v>
      </c>
      <c r="G115" s="60">
        <f t="shared" si="15"/>
        <v>1.2174524947354763</v>
      </c>
      <c r="H115" s="60">
        <f t="shared" si="15"/>
        <v>1.6706077069014658</v>
      </c>
      <c r="I115" s="60">
        <f t="shared" si="15"/>
        <v>1.8544070738733387</v>
      </c>
      <c r="J115" s="61">
        <f>((A51/'1995 (1)'!A51)/(A9/'1995 (1)'!A9)*100-100)/100</f>
        <v>2.3221475808987333</v>
      </c>
      <c r="K115" s="61">
        <f t="shared" si="16"/>
        <v>1.1404291782780458</v>
      </c>
      <c r="L115" s="62">
        <f t="shared" si="17"/>
        <v>1.5005621521997063</v>
      </c>
      <c r="M115" t="str">
        <f>D116</f>
        <v>biens électriques</v>
      </c>
      <c r="N115" s="19">
        <f t="shared" si="13"/>
        <v>0.16040286996301462</v>
      </c>
      <c r="O115" s="19">
        <f t="shared" si="13"/>
        <v>0.77320433619287821</v>
      </c>
      <c r="P115" s="19">
        <f t="shared" si="13"/>
        <v>-0.27097594968237571</v>
      </c>
      <c r="Q115" s="19">
        <f t="shared" si="13"/>
        <v>7.8806635657305571E-2</v>
      </c>
      <c r="R115" s="19">
        <f t="shared" si="13"/>
        <v>-5.8322362343214564E-2</v>
      </c>
      <c r="S115" s="19">
        <f t="shared" si="13"/>
        <v>-0.10630203401439146</v>
      </c>
      <c r="T115" s="19">
        <f t="shared" si="14"/>
        <v>-8.5712355347588698E-2</v>
      </c>
    </row>
    <row r="116" spans="4:24" ht="80.099999999999994" customHeight="1" x14ac:dyDescent="0.6">
      <c r="D116" s="82" t="s">
        <v>87</v>
      </c>
      <c r="E116" s="55">
        <f t="shared" si="15"/>
        <v>0.16040286996301462</v>
      </c>
      <c r="F116" s="56">
        <f t="shared" si="15"/>
        <v>0.77320433619287821</v>
      </c>
      <c r="G116" s="56">
        <f t="shared" si="15"/>
        <v>-0.27097594968237571</v>
      </c>
      <c r="H116" s="60">
        <f t="shared" si="15"/>
        <v>7.8806635657305571E-2</v>
      </c>
      <c r="I116" s="56">
        <f t="shared" si="15"/>
        <v>-5.8322362343214564E-2</v>
      </c>
      <c r="J116" s="57">
        <f>((A52/'1995 (1)'!A52)/(A10/'1995 (1)'!A10)*100-100)/100</f>
        <v>-0.10630203401439146</v>
      </c>
      <c r="K116" s="57">
        <f t="shared" si="16"/>
        <v>-0.16484744760375208</v>
      </c>
      <c r="L116" s="58">
        <f t="shared" si="17"/>
        <v>-8.5712355347588698E-2</v>
      </c>
      <c r="M116" t="str">
        <f>D117</f>
        <v>mat. de transport</v>
      </c>
      <c r="N116" s="19">
        <f t="shared" si="13"/>
        <v>3.5790358888885265E-2</v>
      </c>
      <c r="O116" s="19">
        <f t="shared" si="13"/>
        <v>0.38173279630376894</v>
      </c>
      <c r="P116" s="19">
        <f t="shared" si="13"/>
        <v>-0.33398926317322447</v>
      </c>
      <c r="Q116" s="19">
        <f t="shared" si="13"/>
        <v>-0.12705190883692438</v>
      </c>
      <c r="R116" s="19">
        <f t="shared" si="13"/>
        <v>-0.29771153417757418</v>
      </c>
      <c r="S116" s="19">
        <f t="shared" si="13"/>
        <v>-0.14794839755243544</v>
      </c>
      <c r="T116" s="19">
        <f t="shared" si="14"/>
        <v>-0.11104173123471199</v>
      </c>
    </row>
    <row r="117" spans="4:24" ht="80.099999999999994" customHeight="1" x14ac:dyDescent="0.6">
      <c r="D117" s="82" t="s">
        <v>89</v>
      </c>
      <c r="E117" s="55">
        <f t="shared" si="15"/>
        <v>3.5790358888885265E-2</v>
      </c>
      <c r="F117" s="56">
        <f t="shared" si="15"/>
        <v>0.38173279630376894</v>
      </c>
      <c r="G117" s="56">
        <f t="shared" si="15"/>
        <v>-0.33398926317322447</v>
      </c>
      <c r="H117" s="56">
        <f t="shared" si="15"/>
        <v>-0.12705190883692438</v>
      </c>
      <c r="I117" s="56">
        <f t="shared" si="15"/>
        <v>-0.29771153417757418</v>
      </c>
      <c r="J117" s="57">
        <f>((A53/'1995 (1)'!A53)/(A11/'1995 (1)'!A11)*100-100)/100</f>
        <v>-0.14794839755243544</v>
      </c>
      <c r="K117" s="57">
        <f t="shared" si="16"/>
        <v>-3.8481764667885866E-2</v>
      </c>
      <c r="L117" s="58">
        <f t="shared" si="17"/>
        <v>-0.11104173123471199</v>
      </c>
      <c r="M117" t="str">
        <f>D118</f>
        <v>autres produits ind.</v>
      </c>
      <c r="N117" s="19">
        <f t="shared" si="13"/>
        <v>0.11128298201511398</v>
      </c>
      <c r="O117" s="19">
        <f t="shared" si="13"/>
        <v>1.6189965171403315</v>
      </c>
      <c r="P117" s="19">
        <f t="shared" si="13"/>
        <v>3.1882820981630859E-2</v>
      </c>
      <c r="Q117" s="19">
        <f t="shared" si="13"/>
        <v>0.11522624390309645</v>
      </c>
      <c r="R117" s="19">
        <f t="shared" si="13"/>
        <v>0.14192957338741238</v>
      </c>
      <c r="S117" s="19">
        <f t="shared" si="13"/>
        <v>0.15213393118367649</v>
      </c>
      <c r="T117" s="19">
        <f t="shared" si="14"/>
        <v>0.1393953460141647</v>
      </c>
    </row>
    <row r="118" spans="4:24" ht="80.099999999999994" customHeight="1" thickBot="1" x14ac:dyDescent="0.65">
      <c r="D118" s="83" t="s">
        <v>88</v>
      </c>
      <c r="E118" s="138">
        <f t="shared" si="15"/>
        <v>0.11128298201511398</v>
      </c>
      <c r="F118" s="139">
        <f t="shared" si="15"/>
        <v>1.6189965171403315</v>
      </c>
      <c r="G118" s="139">
        <f t="shared" si="15"/>
        <v>3.1882820981630859E-2</v>
      </c>
      <c r="H118" s="139">
        <f t="shared" si="15"/>
        <v>0.11522624390309645</v>
      </c>
      <c r="I118" s="139">
        <f t="shared" si="15"/>
        <v>0.14192957338741238</v>
      </c>
      <c r="J118" s="140">
        <f>((A54/'1995 (1)'!A54)/(A12/'1995 (1)'!A12)*100-100)/100</f>
        <v>0.15213393118367649</v>
      </c>
      <c r="K118" s="140">
        <f t="shared" si="16"/>
        <v>-3.9909224593283311E-2</v>
      </c>
      <c r="L118" s="141">
        <f t="shared" si="17"/>
        <v>0.1393953460141647</v>
      </c>
      <c r="M118" t="str">
        <f t="shared" ref="M118:S118" si="18">D122</f>
        <v>Information et comm;</v>
      </c>
      <c r="N118" s="19">
        <f t="shared" si="18"/>
        <v>0.20678907635020793</v>
      </c>
      <c r="O118" s="19">
        <f t="shared" si="18"/>
        <v>0.92825168197186003</v>
      </c>
      <c r="P118" s="19">
        <f t="shared" si="18"/>
        <v>-9.5933432010228761E-2</v>
      </c>
      <c r="Q118" s="19">
        <f t="shared" si="18"/>
        <v>0.22289346750758354</v>
      </c>
      <c r="R118" s="19">
        <f t="shared" si="18"/>
        <v>4.803480686997233E-2</v>
      </c>
      <c r="S118" s="19">
        <f t="shared" si="18"/>
        <v>0.12313491190401635</v>
      </c>
      <c r="T118" s="19">
        <f>L122</f>
        <v>-7.2630945784092654E-2</v>
      </c>
    </row>
    <row r="119" spans="4:24" ht="80.099999999999994" customHeight="1" x14ac:dyDescent="0.6">
      <c r="D119" s="84" t="s">
        <v>75</v>
      </c>
      <c r="E119" s="65">
        <f>(E98-100)/100</f>
        <v>0.3740166388533851</v>
      </c>
      <c r="F119" s="60">
        <f>(F98-100)/100</f>
        <v>1.0514399533604035</v>
      </c>
      <c r="G119" s="66">
        <f>(G98-100)/100</f>
        <v>0.12254822982840978</v>
      </c>
      <c r="H119" s="60">
        <f>(H98-100)/100</f>
        <v>0.44291758684496474</v>
      </c>
      <c r="I119" s="60">
        <f>(I98-100)/100</f>
        <v>0.27286294382686577</v>
      </c>
      <c r="J119" s="61">
        <f>((A56/'1995 (1)'!A56)/(A14/'1995 (1)'!A14)*100-100)/100</f>
        <v>0.33608325359743074</v>
      </c>
      <c r="K119" s="61">
        <f>(U98-100)/100</f>
        <v>0.24681198168131302</v>
      </c>
      <c r="L119" s="67">
        <f>(T98-100)/100</f>
        <v>0.26332822097765812</v>
      </c>
      <c r="M119" t="str">
        <f t="shared" ref="M119:S120" si="19">D124</f>
        <v>Activités immobilières</v>
      </c>
      <c r="N119" s="19">
        <f t="shared" si="19"/>
        <v>0.6655454758192545</v>
      </c>
      <c r="O119" s="19">
        <f t="shared" si="19"/>
        <v>1.4590292413185393</v>
      </c>
      <c r="P119" s="19">
        <f t="shared" si="19"/>
        <v>0.30417659961509486</v>
      </c>
      <c r="Q119" s="19">
        <f t="shared" si="19"/>
        <v>0.81273886783744842</v>
      </c>
      <c r="R119" s="19">
        <f t="shared" si="19"/>
        <v>0.51882556873707641</v>
      </c>
      <c r="S119" s="19">
        <f t="shared" si="19"/>
        <v>0.58647818296654264</v>
      </c>
      <c r="T119" s="19">
        <f>L124</f>
        <v>0.36944441814265017</v>
      </c>
    </row>
    <row r="120" spans="4:24" ht="80.099999999999994" customHeight="1" x14ac:dyDescent="0.6">
      <c r="D120" s="84" t="s">
        <v>76</v>
      </c>
      <c r="E120" s="68">
        <f t="shared" ref="E120:I128" si="20">(E99-100)/100</f>
        <v>0.42820495541496856</v>
      </c>
      <c r="F120" s="56">
        <f t="shared" si="20"/>
        <v>1.3476583703432916</v>
      </c>
      <c r="G120" s="56">
        <f t="shared" si="20"/>
        <v>6.1981259470274636E-2</v>
      </c>
      <c r="H120" s="56">
        <f t="shared" si="20"/>
        <v>0.38193116508816444</v>
      </c>
      <c r="I120" s="56">
        <f t="shared" si="20"/>
        <v>0.25215373382728745</v>
      </c>
      <c r="J120" s="57">
        <f>((A57/'1995 (1)'!A57)/(A15/'1995 (1)'!A15)*100-100)/100</f>
        <v>0.34167300396014438</v>
      </c>
      <c r="K120" s="57">
        <f t="shared" ref="K120:K128" si="21">(U99-100)/100</f>
        <v>0.36436444949777297</v>
      </c>
      <c r="L120" s="69">
        <f t="shared" ref="L120:L128" si="22">(T99-100)/100</f>
        <v>0.36173438202172181</v>
      </c>
      <c r="M120" t="str">
        <f t="shared" si="19"/>
        <v>SRE</v>
      </c>
      <c r="N120" s="19">
        <f t="shared" si="19"/>
        <v>0.44112026314736769</v>
      </c>
      <c r="O120" s="19">
        <f t="shared" si="19"/>
        <v>1.4259598820361143</v>
      </c>
      <c r="P120" s="19">
        <f t="shared" si="19"/>
        <v>0.24599984032617186</v>
      </c>
      <c r="Q120" s="19">
        <f t="shared" si="19"/>
        <v>0.4789060832000217</v>
      </c>
      <c r="R120" s="19">
        <f t="shared" si="19"/>
        <v>0.37882385647113492</v>
      </c>
      <c r="S120" s="19">
        <f t="shared" si="19"/>
        <v>0.43823836727926763</v>
      </c>
      <c r="T120" s="19">
        <f>L125</f>
        <v>0.34540146170120239</v>
      </c>
    </row>
    <row r="121" spans="4:24" ht="80.099999999999994" customHeight="1" x14ac:dyDescent="0.6">
      <c r="D121" s="84" t="s">
        <v>77</v>
      </c>
      <c r="E121" s="65">
        <f t="shared" si="20"/>
        <v>0.70667077908723708</v>
      </c>
      <c r="F121" s="60">
        <f t="shared" si="20"/>
        <v>2.3238123455481405</v>
      </c>
      <c r="G121" s="56">
        <f t="shared" si="20"/>
        <v>0.31540925857064733</v>
      </c>
      <c r="H121" s="60">
        <f t="shared" si="20"/>
        <v>0.71976738719932287</v>
      </c>
      <c r="I121" s="60">
        <f t="shared" si="20"/>
        <v>0.55630490590419412</v>
      </c>
      <c r="J121" s="61">
        <f>((A58/'1995 (1)'!A58)/(A16/'1995 (1)'!A16)*100-100)/100</f>
        <v>0.67323339846007602</v>
      </c>
      <c r="K121" s="61">
        <f t="shared" si="21"/>
        <v>0.44276154879936314</v>
      </c>
      <c r="L121" s="67">
        <f t="shared" si="22"/>
        <v>0.47482998944693378</v>
      </c>
      <c r="M121" t="s">
        <v>80</v>
      </c>
      <c r="N121" s="19">
        <f t="shared" ref="N121:T121" si="23">E128</f>
        <v>0.18988375545460145</v>
      </c>
      <c r="O121" s="19">
        <f t="shared" si="23"/>
        <v>2.7083456092741574</v>
      </c>
      <c r="P121" s="19">
        <f t="shared" si="23"/>
        <v>-7.0713054536522713E-2</v>
      </c>
      <c r="Q121" s="19">
        <f t="shared" si="23"/>
        <v>0.105038667027125</v>
      </c>
      <c r="R121" s="19">
        <f t="shared" si="23"/>
        <v>0.24143659522654545</v>
      </c>
      <c r="S121" s="19">
        <f t="shared" si="23"/>
        <v>0.32088000233769148</v>
      </c>
      <c r="T121" s="19">
        <f t="shared" si="23"/>
        <v>0.23633253836830817</v>
      </c>
    </row>
    <row r="122" spans="4:24" ht="80.099999999999994" customHeight="1" x14ac:dyDescent="0.6">
      <c r="D122" s="84" t="s">
        <v>94</v>
      </c>
      <c r="E122" s="65">
        <f t="shared" si="20"/>
        <v>0.20678907635020793</v>
      </c>
      <c r="F122" s="60">
        <f t="shared" si="20"/>
        <v>0.92825168197186003</v>
      </c>
      <c r="G122" s="56">
        <f t="shared" si="20"/>
        <v>-9.5933432010228761E-2</v>
      </c>
      <c r="H122" s="60">
        <f t="shared" si="20"/>
        <v>0.22289346750758354</v>
      </c>
      <c r="I122" s="60">
        <f t="shared" si="20"/>
        <v>4.803480686997233E-2</v>
      </c>
      <c r="J122" s="61">
        <f>((A59/'1995 (1)'!A59)/(A17/'1995 (1)'!A17)*100-100)/100</f>
        <v>0.12313491190401635</v>
      </c>
      <c r="K122" s="61">
        <f t="shared" si="21"/>
        <v>-0.10330420130045866</v>
      </c>
      <c r="L122" s="67">
        <f t="shared" si="22"/>
        <v>-7.2630945784092654E-2</v>
      </c>
    </row>
    <row r="123" spans="4:24" ht="80.099999999999994" customHeight="1" x14ac:dyDescent="0.6">
      <c r="D123" s="84" t="s">
        <v>78</v>
      </c>
      <c r="E123" s="65">
        <f t="shared" si="20"/>
        <v>0.45598956411645786</v>
      </c>
      <c r="F123" s="60">
        <f t="shared" si="20"/>
        <v>1.5271366033077072</v>
      </c>
      <c r="G123" s="56">
        <f t="shared" si="20"/>
        <v>-5.0276417026808386E-2</v>
      </c>
      <c r="H123" s="60">
        <f t="shared" si="20"/>
        <v>0.29389211219479788</v>
      </c>
      <c r="I123" s="56">
        <f t="shared" si="20"/>
        <v>0.17153075686626934</v>
      </c>
      <c r="J123" s="61">
        <f>((A60/'1995 (1)'!A60)/(A18/'1995 (1)'!A18)*100-100)/100</f>
        <v>0.27586065344041333</v>
      </c>
      <c r="K123" s="61">
        <f t="shared" si="21"/>
        <v>0.2156835293597463</v>
      </c>
      <c r="L123" s="67">
        <f t="shared" si="22"/>
        <v>0.21340033534067543</v>
      </c>
    </row>
    <row r="124" spans="4:24" ht="80.099999999999994" customHeight="1" x14ac:dyDescent="0.6">
      <c r="D124" s="84" t="s">
        <v>68</v>
      </c>
      <c r="E124" s="65">
        <f t="shared" si="20"/>
        <v>0.6655454758192545</v>
      </c>
      <c r="F124" s="60">
        <f t="shared" si="20"/>
        <v>1.4590292413185393</v>
      </c>
      <c r="G124" s="56">
        <f t="shared" si="20"/>
        <v>0.30417659961509486</v>
      </c>
      <c r="H124" s="60">
        <f t="shared" si="20"/>
        <v>0.81273886783744842</v>
      </c>
      <c r="I124" s="60">
        <f t="shared" si="20"/>
        <v>0.51882556873707641</v>
      </c>
      <c r="J124" s="61">
        <f>((A61/'1995 (1)'!A61)/(A19/'1995 (1)'!A19)*100-100)/100</f>
        <v>0.58647818296654264</v>
      </c>
      <c r="K124" s="61">
        <f t="shared" si="21"/>
        <v>0.34861654446607787</v>
      </c>
      <c r="L124" s="67">
        <f t="shared" si="22"/>
        <v>0.36944441814265017</v>
      </c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</row>
    <row r="125" spans="4:24" ht="80.099999999999994" customHeight="1" x14ac:dyDescent="0.6">
      <c r="D125" s="84" t="s">
        <v>79</v>
      </c>
      <c r="E125" s="65">
        <f t="shared" si="20"/>
        <v>0.44112026314736769</v>
      </c>
      <c r="F125" s="60">
        <f t="shared" si="20"/>
        <v>1.4259598820361143</v>
      </c>
      <c r="G125" s="56">
        <f t="shared" si="20"/>
        <v>0.24599984032617186</v>
      </c>
      <c r="H125" s="60">
        <f t="shared" si="20"/>
        <v>0.4789060832000217</v>
      </c>
      <c r="I125" s="60">
        <f t="shared" si="20"/>
        <v>0.37882385647113492</v>
      </c>
      <c r="J125" s="61">
        <f>((A62/'1995 (1)'!A62)/(A20/'1995 (1)'!A20)*100-100)/100</f>
        <v>0.43823836727926763</v>
      </c>
      <c r="K125" s="61">
        <f t="shared" si="21"/>
        <v>0.29582734139813399</v>
      </c>
      <c r="L125" s="67">
        <f t="shared" si="22"/>
        <v>0.34540146170120239</v>
      </c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</row>
    <row r="126" spans="4:24" ht="80.099999999999994" customHeight="1" x14ac:dyDescent="0.6">
      <c r="D126" s="84" t="s">
        <v>93</v>
      </c>
      <c r="E126" s="65">
        <f t="shared" si="20"/>
        <v>0.78511702751949541</v>
      </c>
      <c r="F126" s="60">
        <f t="shared" si="20"/>
        <v>1.857195178361946</v>
      </c>
      <c r="G126" s="56">
        <f t="shared" si="20"/>
        <v>0.4461677128977925</v>
      </c>
      <c r="H126" s="60">
        <f t="shared" si="20"/>
        <v>0.74416144520265481</v>
      </c>
      <c r="I126" s="60">
        <f t="shared" si="20"/>
        <v>0.60953980024008958</v>
      </c>
      <c r="J126" s="61">
        <f>((A63/'1995 (1)'!A63)/(A21/'1995 (1)'!A21)*100-100)/100</f>
        <v>0.70529829332530936</v>
      </c>
      <c r="K126" s="61">
        <f t="shared" si="21"/>
        <v>0.62446785418984685</v>
      </c>
      <c r="L126" s="67">
        <f t="shared" si="22"/>
        <v>0.64710297005649897</v>
      </c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</row>
    <row r="127" spans="4:24" ht="80.099999999999994" customHeight="1" x14ac:dyDescent="0.6">
      <c r="D127" s="85" t="s">
        <v>92</v>
      </c>
      <c r="E127" s="68">
        <f t="shared" si="20"/>
        <v>0.2927500210788338</v>
      </c>
      <c r="F127" s="56">
        <f t="shared" si="20"/>
        <v>1.2671701632089591</v>
      </c>
      <c r="G127" s="56">
        <f t="shared" si="20"/>
        <v>-2.289632911519689E-2</v>
      </c>
      <c r="H127" s="56">
        <f t="shared" si="20"/>
        <v>0.18939938563670097</v>
      </c>
      <c r="I127" s="56">
        <f t="shared" si="20"/>
        <v>9.9160335406565145E-2</v>
      </c>
      <c r="J127" s="57">
        <f>((A64/'1995 (1)'!A64)/(A22/'1995 (1)'!A22)*100-100)/100</f>
        <v>0.16847977326083283</v>
      </c>
      <c r="K127" s="57">
        <f t="shared" si="21"/>
        <v>0.20782307930079852</v>
      </c>
      <c r="L127" s="69">
        <f t="shared" si="22"/>
        <v>0.20535567876677946</v>
      </c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</row>
    <row r="128" spans="4:24" ht="80.099999999999994" customHeight="1" thickBot="1" x14ac:dyDescent="0.65">
      <c r="D128" s="86" t="s">
        <v>64</v>
      </c>
      <c r="E128" s="70">
        <f t="shared" si="20"/>
        <v>0.18988375545460145</v>
      </c>
      <c r="F128" s="71">
        <f t="shared" si="20"/>
        <v>2.7083456092741574</v>
      </c>
      <c r="G128" s="72">
        <f t="shared" si="20"/>
        <v>-7.0713054536522713E-2</v>
      </c>
      <c r="H128" s="72">
        <f t="shared" si="20"/>
        <v>0.105038667027125</v>
      </c>
      <c r="I128" s="72">
        <f t="shared" si="20"/>
        <v>0.24143659522654545</v>
      </c>
      <c r="J128" s="73">
        <f>((A65/'1995 (1)'!A65)/(A23/'1995 (1)'!A23)*100-100)/100</f>
        <v>0.32088000233769148</v>
      </c>
      <c r="K128" s="73">
        <f t="shared" si="21"/>
        <v>0.23633253836830817</v>
      </c>
      <c r="L128" s="74">
        <f t="shared" si="22"/>
        <v>0.28689616402250662</v>
      </c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</row>
    <row r="129" spans="4:24" ht="13.8" thickTop="1" x14ac:dyDescent="0.25"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</row>
    <row r="130" spans="4:24" x14ac:dyDescent="0.25">
      <c r="E130" s="18"/>
      <c r="F130" s="18"/>
      <c r="G130" s="18"/>
      <c r="H130" s="18"/>
      <c r="I130" s="18"/>
      <c r="J130" s="18"/>
      <c r="K130" s="18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1"/>
      <c r="W130" s="19"/>
      <c r="X130" s="19"/>
    </row>
    <row r="131" spans="4:24" x14ac:dyDescent="0.25">
      <c r="D131" s="16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</row>
    <row r="132" spans="4:24" x14ac:dyDescent="0.25">
      <c r="D132" s="16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53"/>
      <c r="P132" s="19"/>
      <c r="Q132" s="19"/>
      <c r="R132" s="19"/>
      <c r="S132" s="19"/>
      <c r="T132" s="19"/>
      <c r="U132" s="19"/>
      <c r="V132" s="19"/>
    </row>
    <row r="133" spans="4:24" x14ac:dyDescent="0.25">
      <c r="D133" s="16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</row>
    <row r="134" spans="4:24" x14ac:dyDescent="0.25">
      <c r="D134" s="16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53"/>
      <c r="Q134" s="19"/>
      <c r="R134" s="19"/>
      <c r="S134" s="19"/>
      <c r="T134" s="19"/>
      <c r="U134" s="19"/>
      <c r="V134" s="19"/>
    </row>
    <row r="135" spans="4:24" x14ac:dyDescent="0.25">
      <c r="D135" s="16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</row>
    <row r="136" spans="4:24" x14ac:dyDescent="0.25">
      <c r="D136" s="16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</row>
    <row r="137" spans="4:24" x14ac:dyDescent="0.25">
      <c r="D137" s="16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</row>
  </sheetData>
  <sheetProtection selectLockedCells="1" selectUnlockedCells="1"/>
  <phoneticPr fontId="9" type="noConversion"/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 alignWithMargins="0">
    <oddHeader>&amp;C&amp;A</oddHeader>
    <oddFooter>&amp;CPage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28"/>
  <sheetViews>
    <sheetView topLeftCell="A32" workbookViewId="0">
      <selection activeCell="B47" sqref="B47:T67"/>
    </sheetView>
  </sheetViews>
  <sheetFormatPr baseColWidth="10" defaultColWidth="11.5546875" defaultRowHeight="13.2" x14ac:dyDescent="0.25"/>
  <sheetData>
    <row r="2" spans="1:20" x14ac:dyDescent="0.25">
      <c r="B2" t="s">
        <v>0</v>
      </c>
    </row>
    <row r="3" spans="1:20" x14ac:dyDescent="0.25">
      <c r="B3" t="s">
        <v>42</v>
      </c>
      <c r="G3">
        <f>G10/G23</f>
        <v>0.33869156331524541</v>
      </c>
    </row>
    <row r="5" spans="1:20" x14ac:dyDescent="0.25">
      <c r="B5" s="156" t="s">
        <v>2</v>
      </c>
      <c r="C5" s="156" t="s">
        <v>3</v>
      </c>
      <c r="D5" s="156" t="s">
        <v>9</v>
      </c>
      <c r="E5" s="156" t="s">
        <v>4</v>
      </c>
      <c r="F5" s="156" t="s">
        <v>5</v>
      </c>
      <c r="G5" s="156" t="s">
        <v>6</v>
      </c>
      <c r="H5" s="156" t="s">
        <v>7</v>
      </c>
      <c r="I5" s="156" t="s">
        <v>8</v>
      </c>
      <c r="J5" s="156" t="s">
        <v>10</v>
      </c>
      <c r="K5" s="156" t="s">
        <v>11</v>
      </c>
      <c r="L5" s="156" t="s">
        <v>12</v>
      </c>
      <c r="M5" s="156" t="s">
        <v>13</v>
      </c>
      <c r="N5" s="156" t="s">
        <v>14</v>
      </c>
      <c r="O5" s="156" t="s">
        <v>15</v>
      </c>
      <c r="P5" s="156" t="s">
        <v>16</v>
      </c>
      <c r="Q5" s="156" t="s">
        <v>17</v>
      </c>
      <c r="R5" s="156" t="s">
        <v>18</v>
      </c>
      <c r="S5" s="156" t="s">
        <v>19</v>
      </c>
      <c r="T5" s="156" t="s">
        <v>20</v>
      </c>
    </row>
    <row r="6" spans="1:20" x14ac:dyDescent="0.25">
      <c r="B6" s="156" t="s">
        <v>21</v>
      </c>
      <c r="C6" s="156">
        <v>17074.16</v>
      </c>
      <c r="D6" s="156">
        <v>42.2</v>
      </c>
      <c r="E6" s="156">
        <v>39553.43</v>
      </c>
      <c r="F6" s="156"/>
      <c r="G6" s="156">
        <v>0.67</v>
      </c>
      <c r="H6" s="156"/>
      <c r="I6" s="156">
        <v>2657.68</v>
      </c>
      <c r="J6" s="156">
        <v>306.89999999999998</v>
      </c>
      <c r="K6" s="156">
        <v>0.68</v>
      </c>
      <c r="L6" s="156"/>
      <c r="M6" s="156">
        <v>2079.9699999999998</v>
      </c>
      <c r="N6" s="156">
        <v>12.34</v>
      </c>
      <c r="O6" s="156">
        <v>2.15</v>
      </c>
      <c r="P6" s="156"/>
      <c r="Q6" s="156">
        <v>38.06</v>
      </c>
      <c r="R6" s="156">
        <v>178.95</v>
      </c>
      <c r="S6" s="156">
        <v>77.400000000000006</v>
      </c>
      <c r="T6" s="156">
        <v>62081.15</v>
      </c>
    </row>
    <row r="7" spans="1:20" x14ac:dyDescent="0.25">
      <c r="B7" s="156" t="s">
        <v>27</v>
      </c>
      <c r="C7" s="156">
        <v>2058.4899999999998</v>
      </c>
      <c r="D7" s="156">
        <v>67553.679999999993</v>
      </c>
      <c r="E7" s="156">
        <v>4307.75</v>
      </c>
      <c r="F7" s="156">
        <v>31220.639999999999</v>
      </c>
      <c r="G7" s="156">
        <v>1180.42</v>
      </c>
      <c r="H7" s="156">
        <v>1407.14</v>
      </c>
      <c r="I7" s="156">
        <v>20382.009999999998</v>
      </c>
      <c r="J7" s="156">
        <v>3542.97</v>
      </c>
      <c r="K7" s="156">
        <v>5777.78</v>
      </c>
      <c r="L7" s="156">
        <v>2448.85</v>
      </c>
      <c r="M7" s="156">
        <v>1820.74</v>
      </c>
      <c r="N7" s="156">
        <v>4089.61</v>
      </c>
      <c r="O7" s="156">
        <v>941.11</v>
      </c>
      <c r="P7" s="156">
        <v>1595.74</v>
      </c>
      <c r="Q7" s="156">
        <v>5417.35</v>
      </c>
      <c r="R7" s="156">
        <v>11756.97</v>
      </c>
      <c r="S7" s="156">
        <v>2232.44</v>
      </c>
      <c r="T7" s="156">
        <v>168520.25</v>
      </c>
    </row>
    <row r="8" spans="1:20" x14ac:dyDescent="0.25">
      <c r="A8">
        <f>SUM(E8:I8)</f>
        <v>37227.100000000006</v>
      </c>
      <c r="B8" s="156" t="s">
        <v>22</v>
      </c>
      <c r="C8" s="156">
        <v>8562.83</v>
      </c>
      <c r="D8" s="156">
        <v>235.25</v>
      </c>
      <c r="E8" s="156">
        <v>32816.660000000003</v>
      </c>
      <c r="F8" s="156">
        <v>116.14</v>
      </c>
      <c r="G8" s="156">
        <v>178.79</v>
      </c>
      <c r="H8" s="156">
        <v>157.80000000000001</v>
      </c>
      <c r="I8" s="156">
        <v>3957.71</v>
      </c>
      <c r="J8" s="156">
        <v>493.99</v>
      </c>
      <c r="K8" s="156">
        <v>2965.06</v>
      </c>
      <c r="L8" s="156">
        <v>816.58</v>
      </c>
      <c r="M8" s="156">
        <v>28730.89</v>
      </c>
      <c r="N8" s="156">
        <v>1245.47</v>
      </c>
      <c r="O8" s="156">
        <v>107.29</v>
      </c>
      <c r="P8" s="156">
        <v>171.58</v>
      </c>
      <c r="Q8" s="156">
        <v>3911.02</v>
      </c>
      <c r="R8" s="156">
        <v>8690</v>
      </c>
      <c r="S8" s="156">
        <v>2235.0500000000002</v>
      </c>
      <c r="T8" s="156">
        <v>95414.82</v>
      </c>
    </row>
    <row r="9" spans="1:20" x14ac:dyDescent="0.25">
      <c r="A9">
        <f>SUM(E9:I9)</f>
        <v>15084.439999999999</v>
      </c>
      <c r="B9" s="156" t="s">
        <v>23</v>
      </c>
      <c r="C9" s="156">
        <v>3724.37</v>
      </c>
      <c r="D9" s="156">
        <v>1586.87</v>
      </c>
      <c r="E9" s="156">
        <v>1038.5999999999999</v>
      </c>
      <c r="F9" s="156">
        <v>3531.23</v>
      </c>
      <c r="G9" s="156">
        <v>314.7</v>
      </c>
      <c r="H9" s="156">
        <v>311.43</v>
      </c>
      <c r="I9" s="156">
        <v>9888.48</v>
      </c>
      <c r="J9" s="156">
        <v>3104.2</v>
      </c>
      <c r="K9" s="156">
        <v>6423.08</v>
      </c>
      <c r="L9" s="156">
        <v>18646.54</v>
      </c>
      <c r="M9" s="156">
        <v>262.75</v>
      </c>
      <c r="N9" s="156">
        <v>1402.59</v>
      </c>
      <c r="O9" s="156">
        <v>721.54</v>
      </c>
      <c r="P9" s="156">
        <v>177.33</v>
      </c>
      <c r="Q9" s="156">
        <v>3720.28</v>
      </c>
      <c r="R9" s="156">
        <v>3156.74</v>
      </c>
      <c r="S9" s="156">
        <v>1164.76</v>
      </c>
      <c r="T9" s="156">
        <v>59297.78</v>
      </c>
    </row>
    <row r="10" spans="1:20" x14ac:dyDescent="0.25">
      <c r="A10">
        <f>SUM(E10:I10)</f>
        <v>55547.06</v>
      </c>
      <c r="B10" s="156" t="s">
        <v>24</v>
      </c>
      <c r="C10" s="156">
        <v>478.91</v>
      </c>
      <c r="D10" s="156">
        <v>3502.42</v>
      </c>
      <c r="E10" s="156">
        <v>1379.89</v>
      </c>
      <c r="F10" s="156">
        <v>951.7</v>
      </c>
      <c r="G10" s="156">
        <v>18492.599999999999</v>
      </c>
      <c r="H10" s="156">
        <v>19013.77</v>
      </c>
      <c r="I10" s="156">
        <v>15709.1</v>
      </c>
      <c r="J10" s="156">
        <v>15672.93</v>
      </c>
      <c r="K10" s="156">
        <v>6334.72</v>
      </c>
      <c r="L10" s="156">
        <v>2521.92</v>
      </c>
      <c r="M10" s="156">
        <v>444.86</v>
      </c>
      <c r="N10" s="156">
        <v>6704.46</v>
      </c>
      <c r="O10" s="156">
        <v>522.51</v>
      </c>
      <c r="P10" s="156">
        <v>716.5</v>
      </c>
      <c r="Q10" s="156">
        <v>8357.6299999999992</v>
      </c>
      <c r="R10" s="156">
        <v>4334.8500000000004</v>
      </c>
      <c r="S10" s="156">
        <v>2652.17</v>
      </c>
      <c r="T10" s="156">
        <v>107861.18</v>
      </c>
    </row>
    <row r="11" spans="1:20" x14ac:dyDescent="0.25">
      <c r="A11">
        <f>SUM(E11:I11)</f>
        <v>40741.700000000004</v>
      </c>
      <c r="B11" s="156" t="s">
        <v>25</v>
      </c>
      <c r="C11" s="156">
        <v>243.71</v>
      </c>
      <c r="D11" s="156">
        <v>568.76</v>
      </c>
      <c r="E11" s="156">
        <v>426.38</v>
      </c>
      <c r="F11" s="156">
        <v>64.7</v>
      </c>
      <c r="G11" s="156">
        <v>1554.43</v>
      </c>
      <c r="H11" s="156">
        <v>37522.36</v>
      </c>
      <c r="I11" s="156">
        <v>1173.83</v>
      </c>
      <c r="J11" s="156">
        <v>245.55</v>
      </c>
      <c r="K11" s="156">
        <v>8829.69</v>
      </c>
      <c r="L11" s="156">
        <v>2687.61</v>
      </c>
      <c r="M11" s="156">
        <v>47.48</v>
      </c>
      <c r="N11" s="156">
        <v>455</v>
      </c>
      <c r="O11" s="156">
        <v>55.33</v>
      </c>
      <c r="P11" s="156">
        <v>29.82</v>
      </c>
      <c r="Q11" s="156">
        <v>1212.17</v>
      </c>
      <c r="R11" s="156">
        <v>3448.72</v>
      </c>
      <c r="S11" s="156">
        <v>452.55</v>
      </c>
      <c r="T11" s="156">
        <v>58388.12</v>
      </c>
    </row>
    <row r="12" spans="1:20" x14ac:dyDescent="0.25">
      <c r="A12">
        <f>SUM(E12:I12)</f>
        <v>189846.40999999997</v>
      </c>
      <c r="B12" s="156" t="s">
        <v>26</v>
      </c>
      <c r="C12" s="156">
        <v>14469.95</v>
      </c>
      <c r="D12" s="156">
        <v>9924.2999999999993</v>
      </c>
      <c r="E12" s="156">
        <v>10340.83</v>
      </c>
      <c r="F12" s="156">
        <v>3972.27</v>
      </c>
      <c r="G12" s="156">
        <v>20433.099999999999</v>
      </c>
      <c r="H12" s="156">
        <v>28818.73</v>
      </c>
      <c r="I12" s="156">
        <v>126281.48</v>
      </c>
      <c r="J12" s="156">
        <v>58720.55</v>
      </c>
      <c r="K12" s="156">
        <v>17853.66</v>
      </c>
      <c r="L12" s="156">
        <v>4015.37</v>
      </c>
      <c r="M12" s="156">
        <v>1929.48</v>
      </c>
      <c r="N12" s="156">
        <v>11840.33</v>
      </c>
      <c r="O12" s="156">
        <v>2681.72</v>
      </c>
      <c r="P12" s="156">
        <v>2697.96</v>
      </c>
      <c r="Q12" s="156">
        <v>15400.49</v>
      </c>
      <c r="R12" s="156">
        <v>25508.85</v>
      </c>
      <c r="S12" s="156">
        <v>5598.33</v>
      </c>
      <c r="T12" s="156">
        <v>360683.22</v>
      </c>
    </row>
    <row r="13" spans="1:20" x14ac:dyDescent="0.25">
      <c r="B13" s="156" t="s">
        <v>28</v>
      </c>
      <c r="C13" s="156">
        <v>386.81</v>
      </c>
      <c r="D13" s="156">
        <v>1601.62</v>
      </c>
      <c r="E13" s="156">
        <v>123.24</v>
      </c>
      <c r="F13" s="156">
        <v>399.6</v>
      </c>
      <c r="G13" s="156">
        <v>513.02</v>
      </c>
      <c r="H13" s="156">
        <v>389.3</v>
      </c>
      <c r="I13" s="156">
        <v>764.14</v>
      </c>
      <c r="J13" s="156">
        <v>50654.83</v>
      </c>
      <c r="K13" s="156">
        <v>498.11</v>
      </c>
      <c r="L13" s="156">
        <v>534.44000000000005</v>
      </c>
      <c r="M13" s="156">
        <v>73.459999999999994</v>
      </c>
      <c r="N13" s="156">
        <v>1089.3</v>
      </c>
      <c r="O13" s="156">
        <v>1600.22</v>
      </c>
      <c r="P13" s="156">
        <v>4551.58</v>
      </c>
      <c r="Q13" s="156">
        <v>2721.06</v>
      </c>
      <c r="R13" s="156">
        <v>7506.29</v>
      </c>
      <c r="S13" s="156">
        <v>1384.26</v>
      </c>
      <c r="T13" s="156">
        <v>74814.98</v>
      </c>
    </row>
    <row r="14" spans="1:20" x14ac:dyDescent="0.25">
      <c r="B14" s="156" t="s">
        <v>29</v>
      </c>
      <c r="C14" s="156">
        <v>304.48</v>
      </c>
      <c r="D14" s="156">
        <v>601.87</v>
      </c>
      <c r="E14" s="156">
        <v>1416.86</v>
      </c>
      <c r="F14" s="156">
        <v>547.17999999999995</v>
      </c>
      <c r="G14" s="156">
        <v>860.74</v>
      </c>
      <c r="H14" s="156">
        <v>1465.15</v>
      </c>
      <c r="I14" s="156">
        <v>3797.27</v>
      </c>
      <c r="J14" s="156">
        <v>1034.3800000000001</v>
      </c>
      <c r="K14" s="156">
        <v>20515.79</v>
      </c>
      <c r="L14" s="156">
        <v>3078.34</v>
      </c>
      <c r="M14" s="156">
        <v>377.16</v>
      </c>
      <c r="N14" s="156">
        <v>1675.71</v>
      </c>
      <c r="O14" s="156">
        <v>262.08999999999997</v>
      </c>
      <c r="P14" s="156">
        <v>414.98</v>
      </c>
      <c r="Q14" s="156">
        <v>3273.19</v>
      </c>
      <c r="R14" s="156">
        <v>1037.07</v>
      </c>
      <c r="S14" s="156">
        <v>721.83</v>
      </c>
      <c r="T14" s="156">
        <v>41405.26</v>
      </c>
    </row>
    <row r="15" spans="1:20" x14ac:dyDescent="0.25">
      <c r="B15" s="156" t="s">
        <v>30</v>
      </c>
      <c r="C15" s="156">
        <v>82.2</v>
      </c>
      <c r="D15" s="156">
        <v>1127.98</v>
      </c>
      <c r="E15" s="156">
        <v>2736.93</v>
      </c>
      <c r="F15" s="156">
        <v>1232.42</v>
      </c>
      <c r="G15" s="156">
        <v>1103.3599999999999</v>
      </c>
      <c r="H15" s="156">
        <v>1435.39</v>
      </c>
      <c r="I15" s="156">
        <v>5934.83</v>
      </c>
      <c r="J15" s="156">
        <v>2787.04</v>
      </c>
      <c r="K15" s="156">
        <v>34509.25</v>
      </c>
      <c r="L15" s="156">
        <v>42571.11</v>
      </c>
      <c r="M15" s="156">
        <v>1568.48</v>
      </c>
      <c r="N15" s="156">
        <v>4469.76</v>
      </c>
      <c r="O15" s="156">
        <v>2395.9</v>
      </c>
      <c r="P15" s="156">
        <v>964.38</v>
      </c>
      <c r="Q15" s="156">
        <v>9401.58</v>
      </c>
      <c r="R15" s="156">
        <v>8416.07</v>
      </c>
      <c r="S15" s="156">
        <v>1916.46</v>
      </c>
      <c r="T15" s="156">
        <v>122679.95</v>
      </c>
    </row>
    <row r="16" spans="1:20" x14ac:dyDescent="0.25">
      <c r="B16" s="156" t="s">
        <v>31</v>
      </c>
      <c r="C16" s="156">
        <v>37.28</v>
      </c>
      <c r="D16" s="156">
        <v>389.19</v>
      </c>
      <c r="E16" s="156">
        <v>449.51</v>
      </c>
      <c r="F16" s="156">
        <v>155.41999999999999</v>
      </c>
      <c r="G16" s="156">
        <v>294.41000000000003</v>
      </c>
      <c r="H16" s="156">
        <v>413.17</v>
      </c>
      <c r="I16" s="156">
        <v>1314.05</v>
      </c>
      <c r="J16" s="156">
        <v>406.44</v>
      </c>
      <c r="K16" s="156">
        <v>8209.36</v>
      </c>
      <c r="L16" s="156">
        <v>1955.17</v>
      </c>
      <c r="M16" s="156">
        <v>1765.95</v>
      </c>
      <c r="N16" s="156">
        <v>2142.38</v>
      </c>
      <c r="O16" s="156">
        <v>1018.97</v>
      </c>
      <c r="P16" s="156">
        <v>632.72</v>
      </c>
      <c r="Q16" s="156">
        <v>6518.41</v>
      </c>
      <c r="R16" s="156">
        <v>3947.47</v>
      </c>
      <c r="S16" s="156">
        <v>985.74</v>
      </c>
      <c r="T16" s="156">
        <v>30639.79</v>
      </c>
    </row>
    <row r="17" spans="2:20" x14ac:dyDescent="0.25">
      <c r="B17" s="156" t="s">
        <v>32</v>
      </c>
      <c r="C17" s="156">
        <v>195.21</v>
      </c>
      <c r="D17" s="156">
        <v>1147.92</v>
      </c>
      <c r="E17" s="156">
        <v>986.27</v>
      </c>
      <c r="F17" s="156">
        <v>406.16</v>
      </c>
      <c r="G17" s="156">
        <v>898.11</v>
      </c>
      <c r="H17" s="156">
        <v>778.86</v>
      </c>
      <c r="I17" s="156">
        <v>2179.17</v>
      </c>
      <c r="J17" s="156">
        <v>1564.29</v>
      </c>
      <c r="K17" s="156">
        <v>10501.32</v>
      </c>
      <c r="L17" s="156">
        <v>2106.1799999999998</v>
      </c>
      <c r="M17" s="156">
        <v>826.99</v>
      </c>
      <c r="N17" s="156">
        <v>30245.37</v>
      </c>
      <c r="O17" s="156">
        <v>17942.349999999999</v>
      </c>
      <c r="P17" s="156">
        <v>1368.83</v>
      </c>
      <c r="Q17" s="156">
        <v>18349.189999999999</v>
      </c>
      <c r="R17" s="156">
        <v>7766.28</v>
      </c>
      <c r="S17" s="156">
        <v>3003.87</v>
      </c>
      <c r="T17" s="156">
        <v>100285.27</v>
      </c>
    </row>
    <row r="18" spans="2:20" x14ac:dyDescent="0.25">
      <c r="B18" s="156" t="s">
        <v>33</v>
      </c>
      <c r="C18" s="156">
        <v>2505.56</v>
      </c>
      <c r="D18" s="156">
        <v>1978.79</v>
      </c>
      <c r="E18" s="156">
        <v>2797.96</v>
      </c>
      <c r="F18" s="156">
        <v>564.71</v>
      </c>
      <c r="G18" s="156">
        <v>1150.46</v>
      </c>
      <c r="H18" s="156">
        <v>1136.3800000000001</v>
      </c>
      <c r="I18" s="156">
        <v>4420.09</v>
      </c>
      <c r="J18" s="156">
        <v>5119.5200000000004</v>
      </c>
      <c r="K18" s="156">
        <v>15067.64</v>
      </c>
      <c r="L18" s="156">
        <v>7855.64</v>
      </c>
      <c r="M18" s="156">
        <v>1908.64</v>
      </c>
      <c r="N18" s="156">
        <v>4073.34</v>
      </c>
      <c r="O18" s="156">
        <v>74391.649999999994</v>
      </c>
      <c r="P18" s="156">
        <v>26803.95</v>
      </c>
      <c r="Q18" s="156">
        <v>17084.59</v>
      </c>
      <c r="R18" s="156">
        <v>7496.82</v>
      </c>
      <c r="S18" s="156">
        <v>2212.6799999999998</v>
      </c>
      <c r="T18" s="156">
        <v>176571.4</v>
      </c>
    </row>
    <row r="19" spans="2:20" x14ac:dyDescent="0.25">
      <c r="B19" s="156" t="s">
        <v>34</v>
      </c>
      <c r="C19" s="156">
        <v>19.02</v>
      </c>
      <c r="D19" s="156">
        <v>344.51</v>
      </c>
      <c r="E19" s="156">
        <v>623.94000000000005</v>
      </c>
      <c r="F19" s="156">
        <v>158.84</v>
      </c>
      <c r="G19" s="156">
        <v>312.83</v>
      </c>
      <c r="H19" s="156">
        <v>467.56</v>
      </c>
      <c r="I19" s="156">
        <v>1851.04</v>
      </c>
      <c r="J19" s="156">
        <v>701.43</v>
      </c>
      <c r="K19" s="156">
        <v>17332.55</v>
      </c>
      <c r="L19" s="156">
        <v>2635.44</v>
      </c>
      <c r="M19" s="156">
        <v>1844.56</v>
      </c>
      <c r="N19" s="156">
        <v>3790.82</v>
      </c>
      <c r="O19" s="156">
        <v>7433.03</v>
      </c>
      <c r="P19" s="156">
        <v>9912.07</v>
      </c>
      <c r="Q19" s="156">
        <v>15102.25</v>
      </c>
      <c r="R19" s="156">
        <v>5070.0600000000004</v>
      </c>
      <c r="S19" s="156">
        <v>1475.67</v>
      </c>
      <c r="T19" s="156">
        <v>69075.11</v>
      </c>
    </row>
    <row r="20" spans="2:20" x14ac:dyDescent="0.25">
      <c r="B20" s="156" t="s">
        <v>35</v>
      </c>
      <c r="C20" s="156">
        <v>2575.0700000000002</v>
      </c>
      <c r="D20" s="156">
        <v>9541.0499999999993</v>
      </c>
      <c r="E20" s="156">
        <v>14277.83</v>
      </c>
      <c r="F20" s="156">
        <v>2537.35</v>
      </c>
      <c r="G20" s="156">
        <v>6414.96</v>
      </c>
      <c r="H20" s="156">
        <v>9254.91</v>
      </c>
      <c r="I20" s="156">
        <v>29050.26</v>
      </c>
      <c r="J20" s="156">
        <v>30026.01</v>
      </c>
      <c r="K20" s="156">
        <v>56674.38</v>
      </c>
      <c r="L20" s="156">
        <v>21715.49</v>
      </c>
      <c r="M20" s="156">
        <v>6685.87</v>
      </c>
      <c r="N20" s="156">
        <v>20637.02</v>
      </c>
      <c r="O20" s="156">
        <v>28405.05</v>
      </c>
      <c r="P20" s="156">
        <v>12885.01</v>
      </c>
      <c r="Q20" s="156">
        <v>144122.22</v>
      </c>
      <c r="R20" s="156">
        <v>35990.239999999998</v>
      </c>
      <c r="S20" s="156">
        <v>10495.69</v>
      </c>
      <c r="T20" s="156">
        <v>441363.63</v>
      </c>
    </row>
    <row r="21" spans="2:20" x14ac:dyDescent="0.25">
      <c r="B21" s="156" t="s">
        <v>36</v>
      </c>
      <c r="C21" s="156">
        <v>145.37</v>
      </c>
      <c r="D21" s="156">
        <v>742.9</v>
      </c>
      <c r="E21" s="156">
        <v>593.95000000000005</v>
      </c>
      <c r="F21" s="156">
        <v>244.3</v>
      </c>
      <c r="G21" s="156">
        <v>602.39</v>
      </c>
      <c r="H21" s="156">
        <v>1012.59</v>
      </c>
      <c r="I21" s="156">
        <v>1996.83</v>
      </c>
      <c r="J21" s="156">
        <v>929.62</v>
      </c>
      <c r="K21" s="156">
        <v>2833.17</v>
      </c>
      <c r="L21" s="156">
        <v>2908.6</v>
      </c>
      <c r="M21" s="156">
        <v>445.07</v>
      </c>
      <c r="N21" s="156">
        <v>1890.93</v>
      </c>
      <c r="O21" s="156">
        <v>1326.86</v>
      </c>
      <c r="P21" s="156">
        <v>162.5</v>
      </c>
      <c r="Q21" s="156">
        <v>3472.99</v>
      </c>
      <c r="R21" s="156">
        <v>10112.709999999999</v>
      </c>
      <c r="S21" s="156">
        <v>388.54</v>
      </c>
      <c r="T21" s="156">
        <v>29817.39</v>
      </c>
    </row>
    <row r="22" spans="2:20" x14ac:dyDescent="0.25">
      <c r="B22" s="156" t="s">
        <v>37</v>
      </c>
      <c r="C22" s="156">
        <v>83.02</v>
      </c>
      <c r="D22" s="156">
        <v>336.05</v>
      </c>
      <c r="E22" s="156">
        <v>524.16999999999996</v>
      </c>
      <c r="F22" s="156">
        <v>230.75</v>
      </c>
      <c r="G22" s="156">
        <v>327.61</v>
      </c>
      <c r="H22" s="156">
        <v>667.33</v>
      </c>
      <c r="I22" s="156">
        <v>1068.6600000000001</v>
      </c>
      <c r="J22" s="156">
        <v>565.32000000000005</v>
      </c>
      <c r="K22" s="156">
        <v>2592.84</v>
      </c>
      <c r="L22" s="156">
        <v>918.38</v>
      </c>
      <c r="M22" s="156">
        <v>627.15</v>
      </c>
      <c r="N22" s="156">
        <v>1027.3800000000001</v>
      </c>
      <c r="O22" s="156">
        <v>772.7</v>
      </c>
      <c r="P22" s="156">
        <v>210.29</v>
      </c>
      <c r="Q22" s="156">
        <v>2862.49</v>
      </c>
      <c r="R22" s="156">
        <v>1047.24</v>
      </c>
      <c r="S22" s="156">
        <v>3999.42</v>
      </c>
      <c r="T22" s="156">
        <v>17875.59</v>
      </c>
    </row>
    <row r="23" spans="2:20" x14ac:dyDescent="0.25">
      <c r="B23" s="156" t="s">
        <v>38</v>
      </c>
      <c r="C23" s="156">
        <v>52982.64</v>
      </c>
      <c r="D23" s="156">
        <v>101215.74</v>
      </c>
      <c r="E23" s="156">
        <v>114364.78</v>
      </c>
      <c r="F23" s="156">
        <v>46333.24</v>
      </c>
      <c r="G23" s="156">
        <v>54600.12</v>
      </c>
      <c r="H23" s="156">
        <v>104205.74</v>
      </c>
      <c r="I23" s="156">
        <v>232510.18</v>
      </c>
      <c r="J23" s="156">
        <v>175920.46</v>
      </c>
      <c r="K23" s="156">
        <v>216610.58</v>
      </c>
      <c r="L23" s="156">
        <v>117455.95</v>
      </c>
      <c r="M23" s="156">
        <v>51448.57</v>
      </c>
      <c r="N23" s="156">
        <v>96764.41</v>
      </c>
      <c r="O23" s="156">
        <v>140611.19</v>
      </c>
      <c r="P23" s="156">
        <v>63244.49</v>
      </c>
      <c r="Q23" s="156">
        <v>260892.71</v>
      </c>
      <c r="R23" s="156">
        <v>145507.79</v>
      </c>
      <c r="S23" s="156">
        <v>41015.99</v>
      </c>
      <c r="T23" s="156">
        <v>2018241.14</v>
      </c>
    </row>
    <row r="24" spans="2:20" x14ac:dyDescent="0.25">
      <c r="C24" s="14">
        <f>C23/'2010'!C23</f>
        <v>1.0419260945824314</v>
      </c>
      <c r="D24" s="14">
        <f>D23/'2010'!D23</f>
        <v>0.92263512839087469</v>
      </c>
      <c r="E24" s="14">
        <f>E23/'2010'!E23</f>
        <v>0.98636814436596965</v>
      </c>
      <c r="F24" s="14">
        <f>F23/'2010'!F23</f>
        <v>0.84645536662308929</v>
      </c>
      <c r="G24" s="14">
        <f>G23/'2010'!G23</f>
        <v>1.0762281243809486</v>
      </c>
      <c r="H24" s="14">
        <f>H23/'2010'!H23</f>
        <v>1.3153844163303177</v>
      </c>
      <c r="I24" s="14">
        <f>I23/'2010'!I23</f>
        <v>0.99218800307330113</v>
      </c>
      <c r="J24" s="14">
        <f>J23/'2010'!J23</f>
        <v>1.0778265701199954</v>
      </c>
      <c r="K24" s="14">
        <f>K23/'2010'!K23</f>
        <v>1.1847010821382165</v>
      </c>
      <c r="L24" s="14">
        <f>L23/'2010'!L23</f>
        <v>1.1779056944969268</v>
      </c>
      <c r="M24" s="14">
        <f>M23/'2010'!M23</f>
        <v>1.0423829069574966</v>
      </c>
      <c r="N24" s="14">
        <f>N23/'2010'!N23</f>
        <v>1.1270154703660036</v>
      </c>
      <c r="O24" s="14">
        <f>O23/'2010'!O23</f>
        <v>1.1341253834728495</v>
      </c>
      <c r="P24" s="14">
        <f>P23/'2010'!P23</f>
        <v>1.1409454706832649</v>
      </c>
      <c r="Q24" s="14">
        <f>Q23/'2010'!Q23</f>
        <v>1.2560802192121032</v>
      </c>
      <c r="R24" s="14">
        <f>R23/'2010'!R23</f>
        <v>1.1480208863919392</v>
      </c>
      <c r="S24" s="14">
        <f>S23/'2010'!S23</f>
        <v>1.1433159236105557</v>
      </c>
      <c r="T24" s="14">
        <f>T23/'2010'!T23</f>
        <v>1.1045123779591237</v>
      </c>
    </row>
    <row r="25" spans="2:20" x14ac:dyDescent="0.25">
      <c r="B25" s="156" t="s">
        <v>109</v>
      </c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</row>
    <row r="26" spans="2:20" x14ac:dyDescent="0.25">
      <c r="B26" s="158" t="s">
        <v>43</v>
      </c>
      <c r="C26" s="159" t="s">
        <v>44</v>
      </c>
      <c r="D26" s="160" t="s">
        <v>45</v>
      </c>
      <c r="E26" s="160" t="s">
        <v>46</v>
      </c>
      <c r="F26" s="160" t="s">
        <v>47</v>
      </c>
      <c r="G26" s="160" t="s">
        <v>48</v>
      </c>
      <c r="H26" s="160" t="s">
        <v>49</v>
      </c>
      <c r="I26" s="160" t="s">
        <v>50</v>
      </c>
      <c r="J26" s="160" t="s">
        <v>51</v>
      </c>
      <c r="K26" s="160" t="s">
        <v>52</v>
      </c>
      <c r="L26" s="160" t="s">
        <v>53</v>
      </c>
      <c r="M26" s="160" t="s">
        <v>54</v>
      </c>
      <c r="N26" s="160" t="s">
        <v>55</v>
      </c>
      <c r="O26" s="160" t="s">
        <v>56</v>
      </c>
      <c r="P26" s="160" t="s">
        <v>57</v>
      </c>
      <c r="Q26" s="160" t="s">
        <v>58</v>
      </c>
      <c r="R26" s="160" t="s">
        <v>59</v>
      </c>
      <c r="S26" s="160" t="s">
        <v>60</v>
      </c>
      <c r="T26" s="161" t="s">
        <v>61</v>
      </c>
    </row>
    <row r="27" spans="2:20" x14ac:dyDescent="0.25">
      <c r="B27" s="162" t="s">
        <v>44</v>
      </c>
      <c r="C27" s="12">
        <v>17.0029</v>
      </c>
      <c r="D27" s="12">
        <v>4.5780000000000001E-2</v>
      </c>
      <c r="E27" s="12">
        <v>38.894839999999995</v>
      </c>
      <c r="F27" s="12">
        <v>0</v>
      </c>
      <c r="G27" s="12">
        <v>1.3000000000000002E-4</v>
      </c>
      <c r="H27" s="12">
        <v>0</v>
      </c>
      <c r="I27" s="12">
        <v>2.5383400000000003</v>
      </c>
      <c r="J27" s="12">
        <v>0.19686000000000001</v>
      </c>
      <c r="K27" s="12">
        <v>1.4999999999999999E-4</v>
      </c>
      <c r="L27" s="12">
        <v>0</v>
      </c>
      <c r="M27" s="12">
        <v>2.3290100000000002</v>
      </c>
      <c r="N27" s="12">
        <v>1.0369999999999999E-2</v>
      </c>
      <c r="O27" s="12">
        <v>2E-3</v>
      </c>
      <c r="P27" s="12">
        <v>0</v>
      </c>
      <c r="Q27" s="12">
        <v>2.707E-2</v>
      </c>
      <c r="R27" s="12">
        <v>0.16800000000000001</v>
      </c>
      <c r="S27" s="12">
        <v>7.962000000000001E-2</v>
      </c>
      <c r="T27" s="163">
        <v>61.295079999999999</v>
      </c>
    </row>
    <row r="28" spans="2:20" x14ac:dyDescent="0.25">
      <c r="B28" s="162" t="s">
        <v>45</v>
      </c>
      <c r="C28" s="12">
        <v>2.1159499999999998</v>
      </c>
      <c r="D28" s="12">
        <v>64.768800000000013</v>
      </c>
      <c r="E28" s="12">
        <v>4.1882099999999989</v>
      </c>
      <c r="F28" s="12">
        <v>22.038810000000002</v>
      </c>
      <c r="G28" s="12">
        <v>1.1837200000000001</v>
      </c>
      <c r="H28" s="12">
        <v>1.3655299999999999</v>
      </c>
      <c r="I28" s="12">
        <v>20.114939999999997</v>
      </c>
      <c r="J28" s="12">
        <v>3.5960000000000001</v>
      </c>
      <c r="K28" s="12">
        <v>5.8767100000000001</v>
      </c>
      <c r="L28" s="12">
        <v>2.4653499999999999</v>
      </c>
      <c r="M28" s="12">
        <v>1.7684600000000001</v>
      </c>
      <c r="N28" s="12">
        <v>4.1987699999999997</v>
      </c>
      <c r="O28" s="12">
        <v>0.93365999999999993</v>
      </c>
      <c r="P28" s="12">
        <v>1.58351</v>
      </c>
      <c r="Q28" s="12">
        <v>5.5391199999999996</v>
      </c>
      <c r="R28" s="12">
        <v>11.440320000000002</v>
      </c>
      <c r="S28" s="12">
        <v>2.1231900000000001</v>
      </c>
      <c r="T28" s="164">
        <v>155.30109000000002</v>
      </c>
    </row>
    <row r="29" spans="2:20" x14ac:dyDescent="0.25">
      <c r="B29" s="162" t="s">
        <v>46</v>
      </c>
      <c r="C29" s="12">
        <v>7.8514999999999997</v>
      </c>
      <c r="D29" s="12">
        <v>0.24418000000000001</v>
      </c>
      <c r="E29" s="12">
        <v>33.018910000000005</v>
      </c>
      <c r="F29" s="12">
        <v>8.0370000000000011E-2</v>
      </c>
      <c r="G29" s="12">
        <v>0.18111000000000002</v>
      </c>
      <c r="H29" s="12">
        <v>0.15706999999999999</v>
      </c>
      <c r="I29" s="12">
        <v>3.9847299999999999</v>
      </c>
      <c r="J29" s="12">
        <v>0.49713000000000002</v>
      </c>
      <c r="K29" s="12">
        <v>3.0327299999999999</v>
      </c>
      <c r="L29" s="12">
        <v>0.81013000000000002</v>
      </c>
      <c r="M29" s="12">
        <v>29.36722</v>
      </c>
      <c r="N29" s="12">
        <v>1.23655</v>
      </c>
      <c r="O29" s="12">
        <v>0.11295000000000001</v>
      </c>
      <c r="P29" s="12">
        <v>0.16562000000000002</v>
      </c>
      <c r="Q29" s="12">
        <v>3.9655800000000005</v>
      </c>
      <c r="R29" s="12">
        <v>8.8252500000000023</v>
      </c>
      <c r="S29" s="12">
        <v>2.2429200000000002</v>
      </c>
      <c r="T29" s="164">
        <v>95.773769999999999</v>
      </c>
    </row>
    <row r="30" spans="2:20" x14ac:dyDescent="0.25">
      <c r="B30" s="162" t="s">
        <v>47</v>
      </c>
      <c r="C30" s="12">
        <v>2.9975900000000002</v>
      </c>
      <c r="D30" s="12">
        <v>1.3361000000000001</v>
      </c>
      <c r="E30" s="12">
        <v>0.85133000000000003</v>
      </c>
      <c r="F30" s="12">
        <v>1.90801</v>
      </c>
      <c r="G30" s="12">
        <v>0.25514999999999999</v>
      </c>
      <c r="H30" s="12">
        <v>0.24874000000000002</v>
      </c>
      <c r="I30" s="12">
        <v>7.85886</v>
      </c>
      <c r="J30" s="12">
        <v>2.40198</v>
      </c>
      <c r="K30" s="12">
        <v>5.2398599999999993</v>
      </c>
      <c r="L30" s="12">
        <v>15.164440000000001</v>
      </c>
      <c r="M30" s="12">
        <v>0.21430000000000002</v>
      </c>
      <c r="N30" s="12">
        <v>1.1444299999999998</v>
      </c>
      <c r="O30" s="12">
        <v>0.56891999999999998</v>
      </c>
      <c r="P30" s="12">
        <v>0.13922000000000001</v>
      </c>
      <c r="Q30" s="12">
        <v>3.0304799999999998</v>
      </c>
      <c r="R30" s="12">
        <v>2.4999099999999999</v>
      </c>
      <c r="S30" s="12">
        <v>0.92466000000000004</v>
      </c>
      <c r="T30" s="164">
        <v>46.783989999999996</v>
      </c>
    </row>
    <row r="31" spans="2:20" x14ac:dyDescent="0.25">
      <c r="B31" s="162" t="s">
        <v>48</v>
      </c>
      <c r="C31" s="12">
        <v>0.48605999999999999</v>
      </c>
      <c r="D31" s="12">
        <v>3.5440999999999998</v>
      </c>
      <c r="E31" s="12">
        <v>1.38846</v>
      </c>
      <c r="F31" s="12">
        <v>0.64822999999999997</v>
      </c>
      <c r="G31" s="12">
        <v>17.990779999999997</v>
      </c>
      <c r="H31" s="12">
        <v>19.282900000000001</v>
      </c>
      <c r="I31" s="12">
        <v>15.495919999999998</v>
      </c>
      <c r="J31" s="12">
        <v>15.38907</v>
      </c>
      <c r="K31" s="12">
        <v>6.1358000000000006</v>
      </c>
      <c r="L31" s="12">
        <v>2.4470000000000001</v>
      </c>
      <c r="M31" s="12">
        <v>0.43309000000000003</v>
      </c>
      <c r="N31" s="12">
        <v>6.4226200000000002</v>
      </c>
      <c r="O31" s="12">
        <v>0.49678999999999995</v>
      </c>
      <c r="P31" s="12">
        <v>0.67505999999999999</v>
      </c>
      <c r="Q31" s="12">
        <v>8.0764399999999998</v>
      </c>
      <c r="R31" s="12">
        <v>4.18065</v>
      </c>
      <c r="S31" s="12">
        <v>2.56928</v>
      </c>
      <c r="T31" s="164">
        <v>105.66239999999999</v>
      </c>
    </row>
    <row r="32" spans="2:20" x14ac:dyDescent="0.25">
      <c r="B32" s="162" t="s">
        <v>49</v>
      </c>
      <c r="C32" s="12">
        <v>0.25133</v>
      </c>
      <c r="D32" s="12">
        <v>0.50968000000000002</v>
      </c>
      <c r="E32" s="12">
        <v>0.33299000000000001</v>
      </c>
      <c r="F32" s="12">
        <v>4.8039999999999999E-2</v>
      </c>
      <c r="G32" s="12">
        <v>1.3966899999999998</v>
      </c>
      <c r="H32" s="12">
        <v>43.004309999999997</v>
      </c>
      <c r="I32" s="12">
        <v>1.05515</v>
      </c>
      <c r="J32" s="12">
        <v>0.22036</v>
      </c>
      <c r="K32" s="12">
        <v>7.6841999999999997</v>
      </c>
      <c r="L32" s="12">
        <v>2.3137800000000004</v>
      </c>
      <c r="M32" s="12">
        <v>3.8679999999999999E-2</v>
      </c>
      <c r="N32" s="12">
        <v>0.39200999999999997</v>
      </c>
      <c r="O32" s="12">
        <v>5.2859999999999997E-2</v>
      </c>
      <c r="P32" s="12">
        <v>2.4889999999999999E-2</v>
      </c>
      <c r="Q32" s="12">
        <v>1.0250299999999999</v>
      </c>
      <c r="R32" s="12">
        <v>3.8786300000000002</v>
      </c>
      <c r="S32" s="12">
        <v>0.41855999999999999</v>
      </c>
      <c r="T32" s="164">
        <v>62.647169999999996</v>
      </c>
    </row>
    <row r="33" spans="2:20" x14ac:dyDescent="0.25">
      <c r="B33" s="162" t="s">
        <v>50</v>
      </c>
      <c r="C33" s="12">
        <v>14.046259999999998</v>
      </c>
      <c r="D33" s="12">
        <v>9.9185400000000001</v>
      </c>
      <c r="E33" s="12">
        <v>10.401179999999998</v>
      </c>
      <c r="F33" s="12">
        <v>2.6963699999999999</v>
      </c>
      <c r="G33" s="12">
        <v>20.732119999999998</v>
      </c>
      <c r="H33" s="12">
        <v>28.992580000000004</v>
      </c>
      <c r="I33" s="12">
        <v>126.46522999999999</v>
      </c>
      <c r="J33" s="12">
        <v>59.177239999999991</v>
      </c>
      <c r="K33" s="12">
        <v>17.978549999999998</v>
      </c>
      <c r="L33" s="12">
        <v>4.0591499999999998</v>
      </c>
      <c r="M33" s="12">
        <v>1.9417500000000001</v>
      </c>
      <c r="N33" s="12">
        <v>11.910719999999998</v>
      </c>
      <c r="O33" s="12">
        <v>2.6635599999999995</v>
      </c>
      <c r="P33" s="12">
        <v>2.6247999999999996</v>
      </c>
      <c r="Q33" s="12">
        <v>15.397449999999999</v>
      </c>
      <c r="R33" s="12">
        <v>24.950590000000002</v>
      </c>
      <c r="S33" s="12">
        <v>5.6662700000000008</v>
      </c>
      <c r="T33" s="164">
        <v>359.62235999999996</v>
      </c>
    </row>
    <row r="34" spans="2:20" x14ac:dyDescent="0.25">
      <c r="B34" s="162" t="s">
        <v>51</v>
      </c>
      <c r="C34" s="12">
        <v>0.39394999999999997</v>
      </c>
      <c r="D34" s="12">
        <v>1.6304400000000001</v>
      </c>
      <c r="E34" s="12">
        <v>0.12559000000000001</v>
      </c>
      <c r="F34" s="12">
        <v>0.24747</v>
      </c>
      <c r="G34" s="12">
        <v>0.52532000000000001</v>
      </c>
      <c r="H34" s="12">
        <v>0.39226</v>
      </c>
      <c r="I34" s="12">
        <v>0.77676000000000001</v>
      </c>
      <c r="J34" s="12">
        <v>51.633949999999999</v>
      </c>
      <c r="K34" s="12">
        <v>0.50741000000000003</v>
      </c>
      <c r="L34" s="12">
        <v>0.53957000000000011</v>
      </c>
      <c r="M34" s="12">
        <v>7.4990000000000001E-2</v>
      </c>
      <c r="N34" s="12">
        <v>1.1107199999999999</v>
      </c>
      <c r="O34" s="12">
        <v>1.6285399999999999</v>
      </c>
      <c r="P34" s="12">
        <v>4.6164899999999998</v>
      </c>
      <c r="Q34" s="12">
        <v>2.73672</v>
      </c>
      <c r="R34" s="12">
        <v>7.5398900000000006</v>
      </c>
      <c r="S34" s="12">
        <v>1.4041600000000001</v>
      </c>
      <c r="T34" s="164">
        <v>75.884280000000004</v>
      </c>
    </row>
    <row r="35" spans="2:20" x14ac:dyDescent="0.25">
      <c r="B35" s="162" t="s">
        <v>52</v>
      </c>
      <c r="C35" s="12">
        <v>0.31536000000000003</v>
      </c>
      <c r="D35" s="12">
        <v>0.55462</v>
      </c>
      <c r="E35" s="12">
        <v>1.31734</v>
      </c>
      <c r="F35" s="12">
        <v>0.35460000000000003</v>
      </c>
      <c r="G35" s="12">
        <v>0.79264000000000001</v>
      </c>
      <c r="H35" s="12">
        <v>1.4246500000000002</v>
      </c>
      <c r="I35" s="12">
        <v>3.4885599999999997</v>
      </c>
      <c r="J35" s="12">
        <v>0.96250000000000002</v>
      </c>
      <c r="K35" s="12">
        <v>18.857430000000001</v>
      </c>
      <c r="L35" s="12">
        <v>2.9405300000000003</v>
      </c>
      <c r="M35" s="12">
        <v>0.35293000000000002</v>
      </c>
      <c r="N35" s="12">
        <v>1.5626900000000001</v>
      </c>
      <c r="O35" s="12">
        <v>0.25172</v>
      </c>
      <c r="P35" s="12">
        <v>0.37089</v>
      </c>
      <c r="Q35" s="12">
        <v>3.0149300000000001</v>
      </c>
      <c r="R35" s="12">
        <v>1.0072099999999999</v>
      </c>
      <c r="S35" s="12">
        <v>0.70213000000000003</v>
      </c>
      <c r="T35" s="164">
        <v>38.270720000000004</v>
      </c>
    </row>
    <row r="36" spans="2:20" x14ac:dyDescent="0.25">
      <c r="B36" s="162" t="s">
        <v>53</v>
      </c>
      <c r="C36" s="12">
        <v>8.4229999999999999E-2</v>
      </c>
      <c r="D36" s="12">
        <v>1.1860200000000001</v>
      </c>
      <c r="E36" s="12">
        <v>2.80579</v>
      </c>
      <c r="F36" s="12">
        <v>0.83925000000000005</v>
      </c>
      <c r="G36" s="12">
        <v>1.1302300000000001</v>
      </c>
      <c r="H36" s="12">
        <v>1.4418199999999999</v>
      </c>
      <c r="I36" s="12">
        <v>6.0109899999999996</v>
      </c>
      <c r="J36" s="12">
        <v>2.8506900000000002</v>
      </c>
      <c r="K36" s="12">
        <v>35.076650000000001</v>
      </c>
      <c r="L36" s="12">
        <v>43.572189999999999</v>
      </c>
      <c r="M36" s="12">
        <v>1.6097900000000001</v>
      </c>
      <c r="N36" s="12">
        <v>4.7089499999999997</v>
      </c>
      <c r="O36" s="12">
        <v>2.57355</v>
      </c>
      <c r="P36" s="12">
        <v>0.94383000000000006</v>
      </c>
      <c r="Q36" s="12">
        <v>9.8215499999999984</v>
      </c>
      <c r="R36" s="12">
        <v>8.9190100000000001</v>
      </c>
      <c r="S36" s="12">
        <v>1.9968899999999998</v>
      </c>
      <c r="T36" s="164">
        <v>125.5714</v>
      </c>
    </row>
    <row r="37" spans="2:20" x14ac:dyDescent="0.25">
      <c r="B37" s="162" t="s">
        <v>54</v>
      </c>
      <c r="C37" s="12">
        <v>3.8210000000000001E-2</v>
      </c>
      <c r="D37" s="12">
        <v>0.41075</v>
      </c>
      <c r="E37" s="12">
        <v>0.47370000000000001</v>
      </c>
      <c r="F37" s="12">
        <v>0.10792</v>
      </c>
      <c r="G37" s="12">
        <v>0.30936000000000002</v>
      </c>
      <c r="H37" s="12">
        <v>0.42687000000000003</v>
      </c>
      <c r="I37" s="12">
        <v>1.3560100000000002</v>
      </c>
      <c r="J37" s="12">
        <v>0.42884</v>
      </c>
      <c r="K37" s="12">
        <v>8.6093999999999991</v>
      </c>
      <c r="L37" s="12">
        <v>2.0381100000000001</v>
      </c>
      <c r="M37" s="12">
        <v>1.86222</v>
      </c>
      <c r="N37" s="12">
        <v>2.24532</v>
      </c>
      <c r="O37" s="12">
        <v>1.0643900000000002</v>
      </c>
      <c r="P37" s="12">
        <v>0.64024000000000003</v>
      </c>
      <c r="Q37" s="12">
        <v>6.8283500000000004</v>
      </c>
      <c r="R37" s="12">
        <v>4.1261200000000002</v>
      </c>
      <c r="S37" s="12">
        <v>1.0313399999999999</v>
      </c>
      <c r="T37" s="164">
        <v>31.997119999999999</v>
      </c>
    </row>
    <row r="38" spans="2:20" x14ac:dyDescent="0.25">
      <c r="B38" s="162" t="s">
        <v>55</v>
      </c>
      <c r="C38" s="12">
        <v>0.21733</v>
      </c>
      <c r="D38" s="12">
        <v>1.1381599999999998</v>
      </c>
      <c r="E38" s="12">
        <v>0.99660000000000004</v>
      </c>
      <c r="F38" s="12">
        <v>0.28222000000000003</v>
      </c>
      <c r="G38" s="12">
        <v>0.90759999999999996</v>
      </c>
      <c r="H38" s="12">
        <v>0.76865000000000006</v>
      </c>
      <c r="I38" s="12">
        <v>2.1603499999999998</v>
      </c>
      <c r="J38" s="12">
        <v>1.57375</v>
      </c>
      <c r="K38" s="12">
        <v>10.439920000000001</v>
      </c>
      <c r="L38" s="12">
        <v>2.06671</v>
      </c>
      <c r="M38" s="12">
        <v>0.82002999999999993</v>
      </c>
      <c r="N38" s="12">
        <v>30.308900000000001</v>
      </c>
      <c r="O38" s="12">
        <v>18.06925</v>
      </c>
      <c r="P38" s="12">
        <v>1.2854299999999999</v>
      </c>
      <c r="Q38" s="12">
        <v>18.181620000000002</v>
      </c>
      <c r="R38" s="12">
        <v>7.8244300000000004</v>
      </c>
      <c r="S38" s="12">
        <v>3.0372799999999995</v>
      </c>
      <c r="T38" s="164">
        <v>100.07817999999999</v>
      </c>
    </row>
    <row r="39" spans="2:20" x14ac:dyDescent="0.25">
      <c r="B39" s="162" t="s">
        <v>56</v>
      </c>
      <c r="C39" s="12">
        <v>2.1384499999999997</v>
      </c>
      <c r="D39" s="12">
        <v>1.8025100000000001</v>
      </c>
      <c r="E39" s="12">
        <v>2.73814</v>
      </c>
      <c r="F39" s="12">
        <v>0.39487</v>
      </c>
      <c r="G39" s="12">
        <v>1.12124</v>
      </c>
      <c r="H39" s="12">
        <v>1.0963499999999999</v>
      </c>
      <c r="I39" s="12">
        <v>4.1998199999999999</v>
      </c>
      <c r="J39" s="12">
        <v>5.1236099999999993</v>
      </c>
      <c r="K39" s="12">
        <v>15.15028</v>
      </c>
      <c r="L39" s="12">
        <v>7.4491499999999995</v>
      </c>
      <c r="M39" s="12">
        <v>1.74847</v>
      </c>
      <c r="N39" s="12">
        <v>4.1911799999999992</v>
      </c>
      <c r="O39" s="12">
        <v>78.467399999999998</v>
      </c>
      <c r="P39" s="12">
        <v>17.536950000000001</v>
      </c>
      <c r="Q39" s="12">
        <v>16.446680000000001</v>
      </c>
      <c r="R39" s="12">
        <v>7.5690100000000005</v>
      </c>
      <c r="S39" s="12">
        <v>2.3654999999999999</v>
      </c>
      <c r="T39" s="164">
        <v>169.53963000000002</v>
      </c>
    </row>
    <row r="40" spans="2:20" x14ac:dyDescent="0.25">
      <c r="B40" s="162" t="s">
        <v>57</v>
      </c>
      <c r="C40" s="12">
        <v>1.9030000000000002E-2</v>
      </c>
      <c r="D40" s="12">
        <v>0.36434</v>
      </c>
      <c r="E40" s="12">
        <v>0.64966000000000002</v>
      </c>
      <c r="F40" s="12">
        <v>0.11069</v>
      </c>
      <c r="G40" s="12">
        <v>0.32595999999999997</v>
      </c>
      <c r="H40" s="12">
        <v>0.47736000000000001</v>
      </c>
      <c r="I40" s="12">
        <v>1.8991400000000001</v>
      </c>
      <c r="J40" s="12">
        <v>0.72992000000000001</v>
      </c>
      <c r="K40" s="12">
        <v>17.952529999999999</v>
      </c>
      <c r="L40" s="12">
        <v>2.7243900000000001</v>
      </c>
      <c r="M40" s="12">
        <v>1.9105000000000001</v>
      </c>
      <c r="N40" s="12">
        <v>3.9231000000000003</v>
      </c>
      <c r="O40" s="12">
        <v>7.6556099999999994</v>
      </c>
      <c r="P40" s="12">
        <v>10.124790000000001</v>
      </c>
      <c r="Q40" s="12">
        <v>15.62984</v>
      </c>
      <c r="R40" s="12">
        <v>5.2778499999999999</v>
      </c>
      <c r="S40" s="12">
        <v>1.5384899999999999</v>
      </c>
      <c r="T40" s="164">
        <v>71.313179999999988</v>
      </c>
    </row>
    <row r="41" spans="2:20" x14ac:dyDescent="0.25">
      <c r="B41" s="162" t="s">
        <v>58</v>
      </c>
      <c r="C41" s="12">
        <v>2.6250800000000001</v>
      </c>
      <c r="D41" s="12">
        <v>9.8058899999999998</v>
      </c>
      <c r="E41" s="12">
        <v>14.551490000000001</v>
      </c>
      <c r="F41" s="12">
        <v>1.7258699999999998</v>
      </c>
      <c r="G41" s="12">
        <v>6.5419999999999998</v>
      </c>
      <c r="H41" s="12">
        <v>9.2092900000000011</v>
      </c>
      <c r="I41" s="12">
        <v>29.347540000000002</v>
      </c>
      <c r="J41" s="12">
        <v>30.496770000000005</v>
      </c>
      <c r="K41" s="12">
        <v>57.726750000000003</v>
      </c>
      <c r="L41" s="12">
        <v>22.093409999999999</v>
      </c>
      <c r="M41" s="12">
        <v>6.8042199999999999</v>
      </c>
      <c r="N41" s="12">
        <v>20.921379999999996</v>
      </c>
      <c r="O41" s="12">
        <v>28.775759999999998</v>
      </c>
      <c r="P41" s="12">
        <v>12.659700000000001</v>
      </c>
      <c r="Q41" s="12">
        <v>146.76221000000001</v>
      </c>
      <c r="R41" s="12">
        <v>36.487780000000001</v>
      </c>
      <c r="S41" s="12">
        <v>10.66184</v>
      </c>
      <c r="T41" s="164">
        <v>447.19691000000006</v>
      </c>
    </row>
    <row r="42" spans="2:20" x14ac:dyDescent="0.25">
      <c r="B42" s="162" t="s">
        <v>59</v>
      </c>
      <c r="C42" s="12">
        <v>0.15031</v>
      </c>
      <c r="D42" s="12">
        <v>0.79979000000000011</v>
      </c>
      <c r="E42" s="12">
        <v>0.61142000000000007</v>
      </c>
      <c r="F42" s="12">
        <v>0.17019000000000001</v>
      </c>
      <c r="G42" s="12">
        <v>0.61860000000000004</v>
      </c>
      <c r="H42" s="12">
        <v>1.0185</v>
      </c>
      <c r="I42" s="12">
        <v>2.0227899999999996</v>
      </c>
      <c r="J42" s="12">
        <v>0.95363000000000009</v>
      </c>
      <c r="K42" s="12">
        <v>2.9037100000000002</v>
      </c>
      <c r="L42" s="12">
        <v>2.9749099999999999</v>
      </c>
      <c r="M42" s="12">
        <v>0.45277000000000001</v>
      </c>
      <c r="N42" s="12">
        <v>1.9351700000000001</v>
      </c>
      <c r="O42" s="12">
        <v>1.3496300000000001</v>
      </c>
      <c r="P42" s="12">
        <v>0.16006000000000001</v>
      </c>
      <c r="Q42" s="12">
        <v>3.5552700000000006</v>
      </c>
      <c r="R42" s="12">
        <v>10.25581</v>
      </c>
      <c r="S42" s="12">
        <v>0.39754</v>
      </c>
      <c r="T42" s="164">
        <v>30.330050000000004</v>
      </c>
    </row>
    <row r="43" spans="2:20" x14ac:dyDescent="0.25">
      <c r="B43" s="162" t="s">
        <v>60</v>
      </c>
      <c r="C43" s="12">
        <v>9.0189999999999992E-2</v>
      </c>
      <c r="D43" s="12">
        <v>0.35431999999999997</v>
      </c>
      <c r="E43" s="12">
        <v>0.54753999999999992</v>
      </c>
      <c r="F43" s="12">
        <v>0.16129999999999997</v>
      </c>
      <c r="G43" s="12">
        <v>0.33417000000000002</v>
      </c>
      <c r="H43" s="12">
        <v>0.68973000000000007</v>
      </c>
      <c r="I43" s="12">
        <v>1.10791</v>
      </c>
      <c r="J43" s="12">
        <v>0.59055999999999997</v>
      </c>
      <c r="K43" s="12">
        <v>2.7419899999999999</v>
      </c>
      <c r="L43" s="12">
        <v>0.95975999999999995</v>
      </c>
      <c r="M43" s="12">
        <v>0.67021000000000008</v>
      </c>
      <c r="N43" s="12">
        <v>1.08097</v>
      </c>
      <c r="O43" s="12">
        <v>0.79869000000000001</v>
      </c>
      <c r="P43" s="12">
        <v>0.24414</v>
      </c>
      <c r="Q43" s="12">
        <v>3.0101300000000002</v>
      </c>
      <c r="R43" s="12">
        <v>1.1052700000000002</v>
      </c>
      <c r="S43" s="12">
        <v>4.2014699999999996</v>
      </c>
      <c r="T43" s="164">
        <v>18.688370000000003</v>
      </c>
    </row>
    <row r="44" spans="2:20" x14ac:dyDescent="0.25">
      <c r="B44" s="165" t="s">
        <v>61</v>
      </c>
      <c r="C44" s="166">
        <f>SUM(C27:C43)</f>
        <v>50.823729999999983</v>
      </c>
      <c r="D44" s="166">
        <f t="shared" ref="D44:T44" si="0">SUM(D27:D43)</f>
        <v>98.414020000000008</v>
      </c>
      <c r="E44" s="166">
        <f t="shared" si="0"/>
        <v>113.89318999999998</v>
      </c>
      <c r="F44" s="166">
        <f t="shared" si="0"/>
        <v>31.81421000000001</v>
      </c>
      <c r="G44" s="166">
        <f t="shared" si="0"/>
        <v>54.346820000000001</v>
      </c>
      <c r="H44" s="166">
        <f t="shared" si="0"/>
        <v>109.99660999999998</v>
      </c>
      <c r="I44" s="166">
        <f t="shared" si="0"/>
        <v>229.88303999999997</v>
      </c>
      <c r="J44" s="166">
        <f t="shared" si="0"/>
        <v>176.82285999999996</v>
      </c>
      <c r="K44" s="166">
        <f t="shared" si="0"/>
        <v>215.91406999999998</v>
      </c>
      <c r="L44" s="166">
        <f t="shared" si="0"/>
        <v>114.61857999999999</v>
      </c>
      <c r="M44" s="166">
        <f t="shared" si="0"/>
        <v>52.398639999999993</v>
      </c>
      <c r="N44" s="166">
        <f t="shared" si="0"/>
        <v>97.303849999999997</v>
      </c>
      <c r="O44" s="166">
        <f t="shared" si="0"/>
        <v>145.46527999999998</v>
      </c>
      <c r="P44" s="166">
        <f t="shared" si="0"/>
        <v>53.79562</v>
      </c>
      <c r="Q44" s="166">
        <f t="shared" si="0"/>
        <v>263.04847000000001</v>
      </c>
      <c r="R44" s="166">
        <f t="shared" si="0"/>
        <v>146.05573000000001</v>
      </c>
      <c r="S44" s="166">
        <f t="shared" si="0"/>
        <v>41.361139999999999</v>
      </c>
      <c r="T44" s="166">
        <f t="shared" si="0"/>
        <v>1995.9557000000002</v>
      </c>
    </row>
    <row r="46" spans="2:20" x14ac:dyDescent="0.25">
      <c r="B46" t="s">
        <v>110</v>
      </c>
      <c r="D46">
        <f t="shared" ref="D46:I46" si="1">SUM(D50:D54)</f>
        <v>15552.600000000002</v>
      </c>
      <c r="E46">
        <f t="shared" si="1"/>
        <v>45992.87</v>
      </c>
      <c r="F46">
        <f t="shared" si="1"/>
        <v>5381.02</v>
      </c>
      <c r="G46">
        <f t="shared" si="1"/>
        <v>40555.849999999991</v>
      </c>
      <c r="H46">
        <f t="shared" si="1"/>
        <v>91685.6</v>
      </c>
      <c r="I46">
        <f t="shared" si="1"/>
        <v>154859.88999999998</v>
      </c>
    </row>
    <row r="47" spans="2:20" x14ac:dyDescent="0.25">
      <c r="B47" s="158" t="s">
        <v>43</v>
      </c>
      <c r="C47" s="159" t="s">
        <v>44</v>
      </c>
      <c r="D47" s="160" t="s">
        <v>45</v>
      </c>
      <c r="E47" s="160" t="s">
        <v>46</v>
      </c>
      <c r="F47" s="160" t="s">
        <v>47</v>
      </c>
      <c r="G47" s="160" t="s">
        <v>48</v>
      </c>
      <c r="H47" s="160" t="s">
        <v>49</v>
      </c>
      <c r="I47" s="160" t="s">
        <v>50</v>
      </c>
      <c r="J47" s="160" t="s">
        <v>51</v>
      </c>
      <c r="K47" s="160" t="s">
        <v>52</v>
      </c>
      <c r="L47" s="160" t="s">
        <v>53</v>
      </c>
      <c r="M47" s="160" t="s">
        <v>54</v>
      </c>
      <c r="N47" s="160" t="s">
        <v>55</v>
      </c>
      <c r="O47" s="160" t="s">
        <v>56</v>
      </c>
      <c r="P47" s="160" t="s">
        <v>57</v>
      </c>
      <c r="Q47" s="160" t="s">
        <v>58</v>
      </c>
      <c r="R47" s="160" t="s">
        <v>59</v>
      </c>
      <c r="S47" s="160" t="s">
        <v>60</v>
      </c>
      <c r="T47" s="161" t="s">
        <v>61</v>
      </c>
    </row>
    <row r="48" spans="2:20" x14ac:dyDescent="0.25">
      <c r="B48" s="162" t="s">
        <v>44</v>
      </c>
      <c r="C48" s="12">
        <f t="shared" ref="C48:T62" si="2">C27*1000</f>
        <v>17002.900000000001</v>
      </c>
      <c r="D48" s="12">
        <f t="shared" si="2"/>
        <v>45.78</v>
      </c>
      <c r="E48" s="12">
        <f t="shared" si="2"/>
        <v>38894.839999999997</v>
      </c>
      <c r="F48" s="12">
        <f t="shared" si="2"/>
        <v>0</v>
      </c>
      <c r="G48" s="12">
        <f t="shared" si="2"/>
        <v>0.13</v>
      </c>
      <c r="H48" s="12">
        <f t="shared" si="2"/>
        <v>0</v>
      </c>
      <c r="I48" s="12">
        <f t="shared" si="2"/>
        <v>2538.34</v>
      </c>
      <c r="J48" s="12">
        <f t="shared" si="2"/>
        <v>196.86</v>
      </c>
      <c r="K48" s="12">
        <f t="shared" si="2"/>
        <v>0.15</v>
      </c>
      <c r="L48" s="12">
        <f t="shared" si="2"/>
        <v>0</v>
      </c>
      <c r="M48" s="12">
        <f t="shared" si="2"/>
        <v>2329.0100000000002</v>
      </c>
      <c r="N48" s="12">
        <f t="shared" si="2"/>
        <v>10.37</v>
      </c>
      <c r="O48" s="12">
        <f t="shared" si="2"/>
        <v>2</v>
      </c>
      <c r="P48" s="12">
        <f t="shared" si="2"/>
        <v>0</v>
      </c>
      <c r="Q48" s="12">
        <f t="shared" si="2"/>
        <v>27.07</v>
      </c>
      <c r="R48" s="12">
        <f t="shared" si="2"/>
        <v>168</v>
      </c>
      <c r="S48" s="12">
        <f t="shared" si="2"/>
        <v>79.62</v>
      </c>
      <c r="T48" s="12">
        <f t="shared" si="2"/>
        <v>61295.08</v>
      </c>
    </row>
    <row r="49" spans="1:20" x14ac:dyDescent="0.25">
      <c r="B49" s="162" t="s">
        <v>45</v>
      </c>
      <c r="C49" s="12">
        <f t="shared" si="2"/>
        <v>2115.9499999999998</v>
      </c>
      <c r="D49" s="12">
        <f t="shared" si="2"/>
        <v>64768.80000000001</v>
      </c>
      <c r="E49" s="12">
        <f t="shared" si="2"/>
        <v>4188.2099999999991</v>
      </c>
      <c r="F49" s="12">
        <f t="shared" si="2"/>
        <v>22038.81</v>
      </c>
      <c r="G49" s="12">
        <f t="shared" si="2"/>
        <v>1183.72</v>
      </c>
      <c r="H49" s="12">
        <f t="shared" si="2"/>
        <v>1365.53</v>
      </c>
      <c r="I49" s="12">
        <f t="shared" si="2"/>
        <v>20114.939999999999</v>
      </c>
      <c r="J49" s="12">
        <f t="shared" si="2"/>
        <v>3596</v>
      </c>
      <c r="K49" s="12">
        <f t="shared" si="2"/>
        <v>5876.71</v>
      </c>
      <c r="L49" s="12">
        <f t="shared" si="2"/>
        <v>2465.35</v>
      </c>
      <c r="M49" s="12">
        <f t="shared" si="2"/>
        <v>1768.46</v>
      </c>
      <c r="N49" s="12">
        <f t="shared" si="2"/>
        <v>4198.7699999999995</v>
      </c>
      <c r="O49" s="12">
        <f t="shared" si="2"/>
        <v>933.66</v>
      </c>
      <c r="P49" s="12">
        <f t="shared" si="2"/>
        <v>1583.51</v>
      </c>
      <c r="Q49" s="12">
        <f t="shared" si="2"/>
        <v>5539.12</v>
      </c>
      <c r="R49" s="12">
        <f t="shared" si="2"/>
        <v>11440.320000000002</v>
      </c>
      <c r="S49" s="12">
        <f t="shared" si="2"/>
        <v>2123.19</v>
      </c>
      <c r="T49" s="12">
        <f t="shared" si="2"/>
        <v>155301.09000000003</v>
      </c>
    </row>
    <row r="50" spans="1:20" x14ac:dyDescent="0.25">
      <c r="A50">
        <f>SUM(E50:I50)</f>
        <v>37422.19000000001</v>
      </c>
      <c r="B50" s="162" t="s">
        <v>46</v>
      </c>
      <c r="C50" s="12">
        <f t="shared" si="2"/>
        <v>7851.5</v>
      </c>
      <c r="D50" s="12">
        <f t="shared" si="2"/>
        <v>244.18</v>
      </c>
      <c r="E50" s="12">
        <f t="shared" si="2"/>
        <v>33018.910000000003</v>
      </c>
      <c r="F50" s="12">
        <f t="shared" si="2"/>
        <v>80.37</v>
      </c>
      <c r="G50" s="12">
        <f t="shared" si="2"/>
        <v>181.11</v>
      </c>
      <c r="H50" s="12">
        <f t="shared" si="2"/>
        <v>157.07</v>
      </c>
      <c r="I50" s="12">
        <f t="shared" si="2"/>
        <v>3984.73</v>
      </c>
      <c r="J50" s="12">
        <f t="shared" si="2"/>
        <v>497.13</v>
      </c>
      <c r="K50" s="12">
        <f t="shared" si="2"/>
        <v>3032.73</v>
      </c>
      <c r="L50" s="12">
        <f t="shared" si="2"/>
        <v>810.13</v>
      </c>
      <c r="M50" s="12">
        <f t="shared" si="2"/>
        <v>29367.22</v>
      </c>
      <c r="N50" s="12">
        <f t="shared" si="2"/>
        <v>1236.55</v>
      </c>
      <c r="O50" s="12">
        <f t="shared" si="2"/>
        <v>112.95</v>
      </c>
      <c r="P50" s="12">
        <f t="shared" si="2"/>
        <v>165.62</v>
      </c>
      <c r="Q50" s="12">
        <f t="shared" si="2"/>
        <v>3965.5800000000004</v>
      </c>
      <c r="R50" s="12">
        <f t="shared" si="2"/>
        <v>8825.2500000000018</v>
      </c>
      <c r="S50" s="12">
        <f t="shared" si="2"/>
        <v>2242.92</v>
      </c>
      <c r="T50" s="12">
        <f t="shared" si="2"/>
        <v>95773.77</v>
      </c>
    </row>
    <row r="51" spans="1:20" x14ac:dyDescent="0.25">
      <c r="A51">
        <f>SUM(E51:I51)</f>
        <v>11122.09</v>
      </c>
      <c r="B51" s="162" t="s">
        <v>47</v>
      </c>
      <c r="C51" s="12">
        <f t="shared" si="2"/>
        <v>2997.59</v>
      </c>
      <c r="D51" s="12">
        <f t="shared" si="2"/>
        <v>1336.1000000000001</v>
      </c>
      <c r="E51" s="12">
        <f t="shared" si="2"/>
        <v>851.33</v>
      </c>
      <c r="F51" s="12">
        <f t="shared" si="2"/>
        <v>1908.01</v>
      </c>
      <c r="G51" s="12">
        <f t="shared" si="2"/>
        <v>255.14999999999998</v>
      </c>
      <c r="H51" s="12">
        <f t="shared" si="2"/>
        <v>248.74</v>
      </c>
      <c r="I51" s="12">
        <f t="shared" si="2"/>
        <v>7858.86</v>
      </c>
      <c r="J51" s="12">
        <f t="shared" si="2"/>
        <v>2401.98</v>
      </c>
      <c r="K51" s="12">
        <f t="shared" si="2"/>
        <v>5239.8599999999997</v>
      </c>
      <c r="L51" s="12">
        <f t="shared" si="2"/>
        <v>15164.44</v>
      </c>
      <c r="M51" s="12">
        <f t="shared" si="2"/>
        <v>214.3</v>
      </c>
      <c r="N51" s="12">
        <f t="shared" si="2"/>
        <v>1144.4299999999998</v>
      </c>
      <c r="O51" s="12">
        <f t="shared" si="2"/>
        <v>568.91999999999996</v>
      </c>
      <c r="P51" s="12">
        <f t="shared" si="2"/>
        <v>139.22</v>
      </c>
      <c r="Q51" s="12">
        <f t="shared" si="2"/>
        <v>3030.48</v>
      </c>
      <c r="R51" s="12">
        <f t="shared" si="2"/>
        <v>2499.91</v>
      </c>
      <c r="S51" s="12">
        <f t="shared" si="2"/>
        <v>924.66000000000008</v>
      </c>
      <c r="T51" s="12">
        <f t="shared" si="2"/>
        <v>46783.99</v>
      </c>
    </row>
    <row r="52" spans="1:20" x14ac:dyDescent="0.25">
      <c r="A52">
        <f>SUM(E52:I52)</f>
        <v>54806.289999999994</v>
      </c>
      <c r="B52" s="162" t="s">
        <v>48</v>
      </c>
      <c r="C52" s="12">
        <f t="shared" si="2"/>
        <v>486.06</v>
      </c>
      <c r="D52" s="12">
        <f t="shared" si="2"/>
        <v>3544.1</v>
      </c>
      <c r="E52" s="12">
        <f t="shared" si="2"/>
        <v>1388.46</v>
      </c>
      <c r="F52" s="12">
        <f t="shared" si="2"/>
        <v>648.23</v>
      </c>
      <c r="G52" s="12">
        <f t="shared" si="2"/>
        <v>17990.78</v>
      </c>
      <c r="H52" s="12">
        <f t="shared" si="2"/>
        <v>19282.900000000001</v>
      </c>
      <c r="I52" s="12">
        <f t="shared" si="2"/>
        <v>15495.919999999998</v>
      </c>
      <c r="J52" s="12">
        <f t="shared" si="2"/>
        <v>15389.07</v>
      </c>
      <c r="K52" s="12">
        <f t="shared" si="2"/>
        <v>6135.8</v>
      </c>
      <c r="L52" s="12">
        <f t="shared" si="2"/>
        <v>2447</v>
      </c>
      <c r="M52" s="12">
        <f t="shared" si="2"/>
        <v>433.09000000000003</v>
      </c>
      <c r="N52" s="12">
        <f t="shared" si="2"/>
        <v>6422.62</v>
      </c>
      <c r="O52" s="12">
        <f t="shared" si="2"/>
        <v>496.78999999999996</v>
      </c>
      <c r="P52" s="12">
        <f t="shared" si="2"/>
        <v>675.06</v>
      </c>
      <c r="Q52" s="12">
        <f t="shared" si="2"/>
        <v>8076.44</v>
      </c>
      <c r="R52" s="12">
        <f t="shared" si="2"/>
        <v>4180.6499999999996</v>
      </c>
      <c r="S52" s="12">
        <f t="shared" si="2"/>
        <v>2569.2800000000002</v>
      </c>
      <c r="T52" s="12">
        <f t="shared" si="2"/>
        <v>105662.39999999999</v>
      </c>
    </row>
    <row r="53" spans="1:20" x14ac:dyDescent="0.25">
      <c r="A53">
        <f>SUM(E53:I53)</f>
        <v>45837.18</v>
      </c>
      <c r="B53" s="162" t="s">
        <v>49</v>
      </c>
      <c r="C53" s="12">
        <f t="shared" si="2"/>
        <v>251.32999999999998</v>
      </c>
      <c r="D53" s="12">
        <f t="shared" si="2"/>
        <v>509.68</v>
      </c>
      <c r="E53" s="12">
        <f t="shared" si="2"/>
        <v>332.99</v>
      </c>
      <c r="F53" s="12">
        <f t="shared" si="2"/>
        <v>48.04</v>
      </c>
      <c r="G53" s="12">
        <f t="shared" si="2"/>
        <v>1396.6899999999998</v>
      </c>
      <c r="H53" s="12">
        <f t="shared" si="2"/>
        <v>43004.31</v>
      </c>
      <c r="I53" s="12">
        <f t="shared" si="2"/>
        <v>1055.1500000000001</v>
      </c>
      <c r="J53" s="12">
        <f t="shared" si="2"/>
        <v>220.36</v>
      </c>
      <c r="K53" s="12">
        <f t="shared" si="2"/>
        <v>7684.2</v>
      </c>
      <c r="L53" s="12">
        <f t="shared" si="2"/>
        <v>2313.7800000000002</v>
      </c>
      <c r="M53" s="12">
        <f t="shared" si="2"/>
        <v>38.68</v>
      </c>
      <c r="N53" s="12">
        <f t="shared" si="2"/>
        <v>392.01</v>
      </c>
      <c r="O53" s="12">
        <f t="shared" si="2"/>
        <v>52.86</v>
      </c>
      <c r="P53" s="12">
        <f t="shared" si="2"/>
        <v>24.89</v>
      </c>
      <c r="Q53" s="12">
        <f t="shared" si="2"/>
        <v>1025.03</v>
      </c>
      <c r="R53" s="12">
        <f t="shared" si="2"/>
        <v>3878.63</v>
      </c>
      <c r="S53" s="12">
        <f t="shared" si="2"/>
        <v>418.56</v>
      </c>
      <c r="T53" s="12">
        <f t="shared" si="2"/>
        <v>62647.17</v>
      </c>
    </row>
    <row r="54" spans="1:20" x14ac:dyDescent="0.25">
      <c r="A54">
        <f>SUM(E54:I54)</f>
        <v>189287.47999999998</v>
      </c>
      <c r="B54" s="162" t="s">
        <v>50</v>
      </c>
      <c r="C54" s="12">
        <f t="shared" si="2"/>
        <v>14046.259999999998</v>
      </c>
      <c r="D54" s="12">
        <f t="shared" si="2"/>
        <v>9918.5400000000009</v>
      </c>
      <c r="E54" s="12">
        <f t="shared" si="2"/>
        <v>10401.179999999998</v>
      </c>
      <c r="F54" s="12">
        <f t="shared" si="2"/>
        <v>2696.37</v>
      </c>
      <c r="G54" s="12">
        <f t="shared" si="2"/>
        <v>20732.12</v>
      </c>
      <c r="H54" s="12">
        <f t="shared" si="2"/>
        <v>28992.580000000005</v>
      </c>
      <c r="I54" s="12">
        <f t="shared" si="2"/>
        <v>126465.23</v>
      </c>
      <c r="J54" s="12">
        <f t="shared" si="2"/>
        <v>59177.239999999991</v>
      </c>
      <c r="K54" s="12">
        <f t="shared" si="2"/>
        <v>17978.55</v>
      </c>
      <c r="L54" s="12">
        <f t="shared" si="2"/>
        <v>4059.1499999999996</v>
      </c>
      <c r="M54" s="12">
        <f t="shared" si="2"/>
        <v>1941.75</v>
      </c>
      <c r="N54" s="12">
        <f t="shared" si="2"/>
        <v>11910.719999999998</v>
      </c>
      <c r="O54" s="12">
        <f t="shared" si="2"/>
        <v>2663.5599999999995</v>
      </c>
      <c r="P54" s="12">
        <f t="shared" si="2"/>
        <v>2624.7999999999997</v>
      </c>
      <c r="Q54" s="12">
        <f t="shared" si="2"/>
        <v>15397.449999999999</v>
      </c>
      <c r="R54" s="12">
        <f t="shared" si="2"/>
        <v>24950.59</v>
      </c>
      <c r="S54" s="12">
        <f t="shared" si="2"/>
        <v>5666.27</v>
      </c>
      <c r="T54" s="12">
        <f t="shared" si="2"/>
        <v>359622.36</v>
      </c>
    </row>
    <row r="55" spans="1:20" x14ac:dyDescent="0.25">
      <c r="B55" s="162" t="s">
        <v>51</v>
      </c>
      <c r="C55" s="12">
        <f t="shared" si="2"/>
        <v>393.95</v>
      </c>
      <c r="D55" s="12">
        <f t="shared" si="2"/>
        <v>1630.44</v>
      </c>
      <c r="E55" s="12">
        <f t="shared" si="2"/>
        <v>125.59</v>
      </c>
      <c r="F55" s="12">
        <f t="shared" si="2"/>
        <v>247.47</v>
      </c>
      <c r="G55" s="12">
        <f t="shared" si="2"/>
        <v>525.32000000000005</v>
      </c>
      <c r="H55" s="12">
        <f t="shared" si="2"/>
        <v>392.26</v>
      </c>
      <c r="I55" s="12">
        <f t="shared" si="2"/>
        <v>776.76</v>
      </c>
      <c r="J55" s="12">
        <f t="shared" si="2"/>
        <v>51633.95</v>
      </c>
      <c r="K55" s="12">
        <f t="shared" si="2"/>
        <v>507.41</v>
      </c>
      <c r="L55" s="12">
        <f t="shared" si="2"/>
        <v>539.57000000000005</v>
      </c>
      <c r="M55" s="12">
        <f t="shared" si="2"/>
        <v>74.989999999999995</v>
      </c>
      <c r="N55" s="12">
        <f t="shared" si="2"/>
        <v>1110.72</v>
      </c>
      <c r="O55" s="12">
        <f t="shared" si="2"/>
        <v>1628.54</v>
      </c>
      <c r="P55" s="12">
        <f t="shared" si="2"/>
        <v>4616.49</v>
      </c>
      <c r="Q55" s="12">
        <f t="shared" si="2"/>
        <v>2736.7200000000003</v>
      </c>
      <c r="R55" s="12">
        <f t="shared" si="2"/>
        <v>7539.89</v>
      </c>
      <c r="S55" s="12">
        <f t="shared" si="2"/>
        <v>1404.16</v>
      </c>
      <c r="T55" s="12">
        <f t="shared" si="2"/>
        <v>75884.28</v>
      </c>
    </row>
    <row r="56" spans="1:20" x14ac:dyDescent="0.25">
      <c r="B56" s="162" t="s">
        <v>52</v>
      </c>
      <c r="C56" s="12">
        <f t="shared" si="2"/>
        <v>315.36</v>
      </c>
      <c r="D56" s="12">
        <f t="shared" si="2"/>
        <v>554.62</v>
      </c>
      <c r="E56" s="12">
        <f t="shared" si="2"/>
        <v>1317.34</v>
      </c>
      <c r="F56" s="12">
        <f t="shared" si="2"/>
        <v>354.6</v>
      </c>
      <c r="G56" s="12">
        <f t="shared" si="2"/>
        <v>792.64</v>
      </c>
      <c r="H56" s="12">
        <f t="shared" si="2"/>
        <v>1424.65</v>
      </c>
      <c r="I56" s="12">
        <f t="shared" si="2"/>
        <v>3488.5599999999995</v>
      </c>
      <c r="J56" s="12">
        <f t="shared" si="2"/>
        <v>962.5</v>
      </c>
      <c r="K56" s="12">
        <f t="shared" si="2"/>
        <v>18857.43</v>
      </c>
      <c r="L56" s="12">
        <f t="shared" si="2"/>
        <v>2940.53</v>
      </c>
      <c r="M56" s="12">
        <f t="shared" si="2"/>
        <v>352.93</v>
      </c>
      <c r="N56" s="12">
        <f t="shared" si="2"/>
        <v>1562.69</v>
      </c>
      <c r="O56" s="12">
        <f t="shared" si="2"/>
        <v>251.72</v>
      </c>
      <c r="P56" s="12">
        <f t="shared" si="2"/>
        <v>370.89</v>
      </c>
      <c r="Q56" s="12">
        <f t="shared" si="2"/>
        <v>3014.9300000000003</v>
      </c>
      <c r="R56" s="12">
        <f t="shared" si="2"/>
        <v>1007.2099999999999</v>
      </c>
      <c r="S56" s="12">
        <f t="shared" si="2"/>
        <v>702.13</v>
      </c>
      <c r="T56" s="12">
        <f t="shared" si="2"/>
        <v>38270.720000000001</v>
      </c>
    </row>
    <row r="57" spans="1:20" x14ac:dyDescent="0.25">
      <c r="B57" s="162" t="s">
        <v>53</v>
      </c>
      <c r="C57" s="12">
        <f t="shared" si="2"/>
        <v>84.23</v>
      </c>
      <c r="D57" s="12">
        <f t="shared" si="2"/>
        <v>1186.02</v>
      </c>
      <c r="E57" s="12">
        <f t="shared" si="2"/>
        <v>2805.79</v>
      </c>
      <c r="F57" s="12">
        <f t="shared" si="2"/>
        <v>839.25</v>
      </c>
      <c r="G57" s="12">
        <f t="shared" si="2"/>
        <v>1130.23</v>
      </c>
      <c r="H57" s="12">
        <f t="shared" si="2"/>
        <v>1441.82</v>
      </c>
      <c r="I57" s="12">
        <f t="shared" si="2"/>
        <v>6010.99</v>
      </c>
      <c r="J57" s="12">
        <f t="shared" si="2"/>
        <v>2850.69</v>
      </c>
      <c r="K57" s="12">
        <f t="shared" si="2"/>
        <v>35076.65</v>
      </c>
      <c r="L57" s="12">
        <f t="shared" si="2"/>
        <v>43572.19</v>
      </c>
      <c r="M57" s="12">
        <f t="shared" si="2"/>
        <v>1609.79</v>
      </c>
      <c r="N57" s="12">
        <f t="shared" si="2"/>
        <v>4708.95</v>
      </c>
      <c r="O57" s="12">
        <f t="shared" si="2"/>
        <v>2573.5500000000002</v>
      </c>
      <c r="P57" s="12">
        <f t="shared" si="2"/>
        <v>943.83</v>
      </c>
      <c r="Q57" s="12">
        <f t="shared" si="2"/>
        <v>9821.5499999999993</v>
      </c>
      <c r="R57" s="12">
        <f t="shared" si="2"/>
        <v>8919.01</v>
      </c>
      <c r="S57" s="12">
        <f t="shared" si="2"/>
        <v>1996.8899999999999</v>
      </c>
      <c r="T57" s="12">
        <f t="shared" si="2"/>
        <v>125571.4</v>
      </c>
    </row>
    <row r="58" spans="1:20" x14ac:dyDescent="0.25">
      <c r="B58" s="162" t="s">
        <v>54</v>
      </c>
      <c r="C58" s="12">
        <f t="shared" si="2"/>
        <v>38.21</v>
      </c>
      <c r="D58" s="12">
        <f t="shared" si="2"/>
        <v>410.75</v>
      </c>
      <c r="E58" s="12">
        <f t="shared" si="2"/>
        <v>473.7</v>
      </c>
      <c r="F58" s="12">
        <f t="shared" si="2"/>
        <v>107.92</v>
      </c>
      <c r="G58" s="12">
        <f t="shared" si="2"/>
        <v>309.36</v>
      </c>
      <c r="H58" s="12">
        <f t="shared" si="2"/>
        <v>426.87</v>
      </c>
      <c r="I58" s="12">
        <f t="shared" si="2"/>
        <v>1356.0100000000002</v>
      </c>
      <c r="J58" s="12">
        <f t="shared" si="2"/>
        <v>428.84</v>
      </c>
      <c r="K58" s="12">
        <f t="shared" si="2"/>
        <v>8609.4</v>
      </c>
      <c r="L58" s="12">
        <f t="shared" si="2"/>
        <v>2038.1100000000001</v>
      </c>
      <c r="M58" s="12">
        <f t="shared" si="2"/>
        <v>1862.22</v>
      </c>
      <c r="N58" s="12">
        <f t="shared" si="2"/>
        <v>2245.3200000000002</v>
      </c>
      <c r="O58" s="12">
        <f t="shared" si="2"/>
        <v>1064.3900000000001</v>
      </c>
      <c r="P58" s="12">
        <f t="shared" si="2"/>
        <v>640.24</v>
      </c>
      <c r="Q58" s="12">
        <f t="shared" si="2"/>
        <v>6828.35</v>
      </c>
      <c r="R58" s="12">
        <f t="shared" si="2"/>
        <v>4126.12</v>
      </c>
      <c r="S58" s="12">
        <f t="shared" si="2"/>
        <v>1031.3399999999999</v>
      </c>
      <c r="T58" s="12">
        <f t="shared" si="2"/>
        <v>31997.119999999999</v>
      </c>
    </row>
    <row r="59" spans="1:20" x14ac:dyDescent="0.25">
      <c r="B59" s="162" t="s">
        <v>55</v>
      </c>
      <c r="C59" s="12">
        <f t="shared" si="2"/>
        <v>217.32999999999998</v>
      </c>
      <c r="D59" s="12">
        <f t="shared" si="2"/>
        <v>1138.1599999999999</v>
      </c>
      <c r="E59" s="12">
        <f t="shared" si="2"/>
        <v>996.6</v>
      </c>
      <c r="F59" s="12">
        <f t="shared" si="2"/>
        <v>282.22000000000003</v>
      </c>
      <c r="G59" s="12">
        <f t="shared" si="2"/>
        <v>907.59999999999991</v>
      </c>
      <c r="H59" s="12">
        <f t="shared" si="2"/>
        <v>768.65000000000009</v>
      </c>
      <c r="I59" s="12">
        <f t="shared" si="2"/>
        <v>2160.35</v>
      </c>
      <c r="J59" s="12">
        <f t="shared" si="2"/>
        <v>1573.75</v>
      </c>
      <c r="K59" s="12">
        <f t="shared" si="2"/>
        <v>10439.92</v>
      </c>
      <c r="L59" s="12">
        <f t="shared" si="2"/>
        <v>2066.71</v>
      </c>
      <c r="M59" s="12">
        <f t="shared" si="2"/>
        <v>820.03</v>
      </c>
      <c r="N59" s="12">
        <f t="shared" si="2"/>
        <v>30308.9</v>
      </c>
      <c r="O59" s="12">
        <f t="shared" si="2"/>
        <v>18069.25</v>
      </c>
      <c r="P59" s="12">
        <f t="shared" si="2"/>
        <v>1285.4299999999998</v>
      </c>
      <c r="Q59" s="12">
        <f t="shared" si="2"/>
        <v>18181.620000000003</v>
      </c>
      <c r="R59" s="12">
        <f t="shared" si="2"/>
        <v>7824.43</v>
      </c>
      <c r="S59" s="12">
        <f t="shared" si="2"/>
        <v>3037.2799999999997</v>
      </c>
      <c r="T59" s="12">
        <f t="shared" si="2"/>
        <v>100078.18</v>
      </c>
    </row>
    <row r="60" spans="1:20" x14ac:dyDescent="0.25">
      <c r="B60" s="162" t="s">
        <v>56</v>
      </c>
      <c r="C60" s="12">
        <f t="shared" si="2"/>
        <v>2138.4499999999998</v>
      </c>
      <c r="D60" s="12">
        <f t="shared" si="2"/>
        <v>1802.51</v>
      </c>
      <c r="E60" s="12">
        <f t="shared" si="2"/>
        <v>2738.14</v>
      </c>
      <c r="F60" s="12">
        <f t="shared" si="2"/>
        <v>394.87</v>
      </c>
      <c r="G60" s="12">
        <f t="shared" si="2"/>
        <v>1121.24</v>
      </c>
      <c r="H60" s="12">
        <f t="shared" si="2"/>
        <v>1096.3499999999999</v>
      </c>
      <c r="I60" s="12">
        <f t="shared" si="2"/>
        <v>4199.82</v>
      </c>
      <c r="J60" s="12">
        <f t="shared" si="2"/>
        <v>5123.6099999999997</v>
      </c>
      <c r="K60" s="12">
        <f t="shared" si="2"/>
        <v>15150.28</v>
      </c>
      <c r="L60" s="12">
        <f t="shared" si="2"/>
        <v>7449.15</v>
      </c>
      <c r="M60" s="12">
        <f t="shared" si="2"/>
        <v>1748.47</v>
      </c>
      <c r="N60" s="12">
        <f t="shared" si="2"/>
        <v>4191.1799999999994</v>
      </c>
      <c r="O60" s="12">
        <f t="shared" si="2"/>
        <v>78467.399999999994</v>
      </c>
      <c r="P60" s="12">
        <f t="shared" si="2"/>
        <v>17536.95</v>
      </c>
      <c r="Q60" s="12">
        <f t="shared" si="2"/>
        <v>16446.68</v>
      </c>
      <c r="R60" s="12">
        <f t="shared" si="2"/>
        <v>7569.01</v>
      </c>
      <c r="S60" s="12">
        <f t="shared" si="2"/>
        <v>2365.5</v>
      </c>
      <c r="T60" s="12">
        <f t="shared" si="2"/>
        <v>169539.63</v>
      </c>
    </row>
    <row r="61" spans="1:20" x14ac:dyDescent="0.25">
      <c r="B61" s="162" t="s">
        <v>57</v>
      </c>
      <c r="C61" s="12">
        <f t="shared" si="2"/>
        <v>19.03</v>
      </c>
      <c r="D61" s="12">
        <f t="shared" si="2"/>
        <v>364.34</v>
      </c>
      <c r="E61" s="12">
        <f t="shared" si="2"/>
        <v>649.66</v>
      </c>
      <c r="F61" s="12">
        <f t="shared" si="2"/>
        <v>110.69</v>
      </c>
      <c r="G61" s="12">
        <f t="shared" si="2"/>
        <v>325.95999999999998</v>
      </c>
      <c r="H61" s="12">
        <f t="shared" si="2"/>
        <v>477.36</v>
      </c>
      <c r="I61" s="12">
        <f t="shared" si="2"/>
        <v>1899.14</v>
      </c>
      <c r="J61" s="12">
        <f t="shared" si="2"/>
        <v>729.92</v>
      </c>
      <c r="K61" s="12">
        <f t="shared" si="2"/>
        <v>17952.53</v>
      </c>
      <c r="L61" s="12">
        <f t="shared" si="2"/>
        <v>2724.39</v>
      </c>
      <c r="M61" s="12">
        <f t="shared" si="2"/>
        <v>1910.5</v>
      </c>
      <c r="N61" s="12">
        <f t="shared" si="2"/>
        <v>3923.1000000000004</v>
      </c>
      <c r="O61" s="12">
        <f t="shared" si="2"/>
        <v>7655.61</v>
      </c>
      <c r="P61" s="12">
        <f t="shared" si="2"/>
        <v>10124.790000000001</v>
      </c>
      <c r="Q61" s="12">
        <f t="shared" si="2"/>
        <v>15629.84</v>
      </c>
      <c r="R61" s="12">
        <f t="shared" si="2"/>
        <v>5277.85</v>
      </c>
      <c r="S61" s="12">
        <f t="shared" si="2"/>
        <v>1538.49</v>
      </c>
      <c r="T61" s="12">
        <f t="shared" si="2"/>
        <v>71313.179999999993</v>
      </c>
    </row>
    <row r="62" spans="1:20" x14ac:dyDescent="0.25">
      <c r="B62" s="162" t="s">
        <v>58</v>
      </c>
      <c r="C62" s="12">
        <f t="shared" si="2"/>
        <v>2625.08</v>
      </c>
      <c r="D62" s="12">
        <f t="shared" si="2"/>
        <v>9805.89</v>
      </c>
      <c r="E62" s="12">
        <f t="shared" si="2"/>
        <v>14551.490000000002</v>
      </c>
      <c r="F62" s="12">
        <f t="shared" ref="D62:T65" si="3">F41*1000</f>
        <v>1725.87</v>
      </c>
      <c r="G62" s="12">
        <f t="shared" si="3"/>
        <v>6542</v>
      </c>
      <c r="H62" s="12">
        <f t="shared" si="3"/>
        <v>9209.2900000000009</v>
      </c>
      <c r="I62" s="12">
        <f t="shared" si="3"/>
        <v>29347.54</v>
      </c>
      <c r="J62" s="12">
        <f t="shared" si="3"/>
        <v>30496.770000000004</v>
      </c>
      <c r="K62" s="12">
        <f t="shared" si="3"/>
        <v>57726.75</v>
      </c>
      <c r="L62" s="12">
        <f t="shared" si="3"/>
        <v>22093.41</v>
      </c>
      <c r="M62" s="12">
        <f t="shared" si="3"/>
        <v>6804.22</v>
      </c>
      <c r="N62" s="12">
        <f t="shared" si="3"/>
        <v>20921.379999999997</v>
      </c>
      <c r="O62" s="12">
        <f t="shared" si="3"/>
        <v>28775.759999999998</v>
      </c>
      <c r="P62" s="12">
        <f t="shared" si="3"/>
        <v>12659.7</v>
      </c>
      <c r="Q62" s="12">
        <f t="shared" si="3"/>
        <v>146762.21000000002</v>
      </c>
      <c r="R62" s="12">
        <f t="shared" si="3"/>
        <v>36487.78</v>
      </c>
      <c r="S62" s="12">
        <f t="shared" si="3"/>
        <v>10661.84</v>
      </c>
      <c r="T62" s="12">
        <f t="shared" si="3"/>
        <v>447196.91000000003</v>
      </c>
    </row>
    <row r="63" spans="1:20" x14ac:dyDescent="0.25">
      <c r="B63" s="162" t="s">
        <v>59</v>
      </c>
      <c r="C63" s="12">
        <f>C42*1000</f>
        <v>150.31</v>
      </c>
      <c r="D63" s="12">
        <f t="shared" si="3"/>
        <v>799.79000000000008</v>
      </c>
      <c r="E63" s="12">
        <f t="shared" si="3"/>
        <v>611.42000000000007</v>
      </c>
      <c r="F63" s="12">
        <f t="shared" si="3"/>
        <v>170.19</v>
      </c>
      <c r="G63" s="12">
        <f t="shared" si="3"/>
        <v>618.6</v>
      </c>
      <c r="H63" s="12">
        <f t="shared" si="3"/>
        <v>1018.5</v>
      </c>
      <c r="I63" s="12">
        <f t="shared" si="3"/>
        <v>2022.7899999999997</v>
      </c>
      <c r="J63" s="12">
        <f t="shared" si="3"/>
        <v>953.63000000000011</v>
      </c>
      <c r="K63" s="12">
        <f t="shared" si="3"/>
        <v>2903.71</v>
      </c>
      <c r="L63" s="12">
        <f t="shared" si="3"/>
        <v>2974.91</v>
      </c>
      <c r="M63" s="12">
        <f t="shared" si="3"/>
        <v>452.77</v>
      </c>
      <c r="N63" s="12">
        <f t="shared" si="3"/>
        <v>1935.17</v>
      </c>
      <c r="O63" s="12">
        <f t="shared" si="3"/>
        <v>1349.63</v>
      </c>
      <c r="P63" s="12">
        <f t="shared" si="3"/>
        <v>160.06</v>
      </c>
      <c r="Q63" s="12">
        <f t="shared" si="3"/>
        <v>3555.2700000000004</v>
      </c>
      <c r="R63" s="12">
        <f t="shared" si="3"/>
        <v>10255.81</v>
      </c>
      <c r="S63" s="12">
        <f>S42*1000</f>
        <v>397.54</v>
      </c>
      <c r="T63" s="12">
        <f>T42*1000</f>
        <v>30330.050000000003</v>
      </c>
    </row>
    <row r="64" spans="1:20" x14ac:dyDescent="0.25">
      <c r="B64" s="162" t="s">
        <v>60</v>
      </c>
      <c r="C64" s="12">
        <f>C43*1000</f>
        <v>90.19</v>
      </c>
      <c r="D64" s="12">
        <f t="shared" si="3"/>
        <v>354.32</v>
      </c>
      <c r="E64" s="12">
        <f t="shared" si="3"/>
        <v>547.54</v>
      </c>
      <c r="F64" s="12">
        <f t="shared" si="3"/>
        <v>161.29999999999998</v>
      </c>
      <c r="G64" s="12">
        <f t="shared" si="3"/>
        <v>334.17</v>
      </c>
      <c r="H64" s="12">
        <f t="shared" si="3"/>
        <v>689.73</v>
      </c>
      <c r="I64" s="12">
        <f t="shared" si="3"/>
        <v>1107.9099999999999</v>
      </c>
      <c r="J64" s="12">
        <f t="shared" si="3"/>
        <v>590.55999999999995</v>
      </c>
      <c r="K64" s="12">
        <f t="shared" si="3"/>
        <v>2741.99</v>
      </c>
      <c r="L64" s="12">
        <f t="shared" si="3"/>
        <v>959.76</v>
      </c>
      <c r="M64" s="12">
        <f t="shared" si="3"/>
        <v>670.21</v>
      </c>
      <c r="N64" s="12">
        <f t="shared" si="3"/>
        <v>1080.97</v>
      </c>
      <c r="O64" s="12">
        <f t="shared" si="3"/>
        <v>798.69</v>
      </c>
      <c r="P64" s="12">
        <f t="shared" si="3"/>
        <v>244.14</v>
      </c>
      <c r="Q64" s="12">
        <f t="shared" si="3"/>
        <v>3010.13</v>
      </c>
      <c r="R64" s="12">
        <f t="shared" si="3"/>
        <v>1105.2700000000002</v>
      </c>
      <c r="S64" s="12">
        <f>S43*1000</f>
        <v>4201.4699999999993</v>
      </c>
      <c r="T64" s="12">
        <f>T43*1000</f>
        <v>18688.370000000003</v>
      </c>
    </row>
    <row r="65" spans="2:20" x14ac:dyDescent="0.25">
      <c r="B65" s="165" t="s">
        <v>61</v>
      </c>
      <c r="C65" s="12">
        <f>C44*1000</f>
        <v>50823.729999999981</v>
      </c>
      <c r="D65" s="12">
        <f t="shared" si="3"/>
        <v>98414.02</v>
      </c>
      <c r="E65" s="12">
        <f t="shared" si="3"/>
        <v>113893.18999999997</v>
      </c>
      <c r="F65" s="12">
        <f t="shared" si="3"/>
        <v>31814.21000000001</v>
      </c>
      <c r="G65" s="12">
        <f t="shared" si="3"/>
        <v>54346.82</v>
      </c>
      <c r="H65" s="12">
        <f t="shared" si="3"/>
        <v>109996.60999999997</v>
      </c>
      <c r="I65" s="12">
        <f t="shared" si="3"/>
        <v>229883.03999999998</v>
      </c>
      <c r="J65" s="12">
        <f t="shared" si="3"/>
        <v>176822.85999999996</v>
      </c>
      <c r="K65" s="12">
        <f t="shared" si="3"/>
        <v>215914.06999999998</v>
      </c>
      <c r="L65" s="12">
        <f t="shared" si="3"/>
        <v>114618.57999999999</v>
      </c>
      <c r="M65" s="12">
        <f t="shared" si="3"/>
        <v>52398.639999999992</v>
      </c>
      <c r="N65" s="12">
        <f t="shared" si="3"/>
        <v>97303.849999999991</v>
      </c>
      <c r="O65" s="12">
        <f t="shared" si="3"/>
        <v>145465.27999999997</v>
      </c>
      <c r="P65" s="12">
        <f t="shared" si="3"/>
        <v>53795.62</v>
      </c>
      <c r="Q65" s="12">
        <f t="shared" si="3"/>
        <v>263048.47000000003</v>
      </c>
      <c r="R65" s="12">
        <f t="shared" si="3"/>
        <v>146055.73000000001</v>
      </c>
      <c r="S65" s="12">
        <f t="shared" si="3"/>
        <v>41361.14</v>
      </c>
      <c r="T65" s="12">
        <f t="shared" si="3"/>
        <v>1995955.7000000002</v>
      </c>
    </row>
    <row r="66" spans="2:20" x14ac:dyDescent="0.25">
      <c r="B66" s="156"/>
      <c r="C66" s="12">
        <f>C65/'1995'!C65</f>
        <v>1.3080223083535358</v>
      </c>
      <c r="D66" s="12">
        <f>D65/'1995'!D65</f>
        <v>3.2325501647248949</v>
      </c>
      <c r="E66" s="12">
        <f>E65/'1995'!E65</f>
        <v>1.3705245006431861</v>
      </c>
      <c r="F66" s="12">
        <f>F65/'1995'!F65</f>
        <v>1.9621807483794576</v>
      </c>
      <c r="G66" s="12">
        <f>G65/'1995'!G65</f>
        <v>1.1435104352747847</v>
      </c>
      <c r="H66" s="12">
        <f>H65/'1995'!H65</f>
        <v>2.5799361563395666</v>
      </c>
      <c r="I66" s="12">
        <f>I65/'1995'!I65</f>
        <v>1.3659228502656289</v>
      </c>
      <c r="J66" s="12">
        <f>J65/'1995'!J65</f>
        <v>2.1130586393566038</v>
      </c>
      <c r="K66" s="12">
        <f>K65/'1995'!K65</f>
        <v>2.4155731102364846</v>
      </c>
      <c r="L66" s="12">
        <f>L65/'1995'!L65</f>
        <v>2.3344714582785957</v>
      </c>
      <c r="M66" s="12">
        <f>M65/'1995'!M65</f>
        <v>2.4519260285254365</v>
      </c>
      <c r="N66" s="12">
        <f>N65/'1995'!N65</f>
        <v>3.1519806807101878</v>
      </c>
      <c r="O66" s="12">
        <f>O65/'1995'!O65</f>
        <v>2.2933560358826401</v>
      </c>
      <c r="P66" s="12">
        <f>P65/'1995'!P65</f>
        <v>1.6697432172798352</v>
      </c>
      <c r="Q66" s="12">
        <f>Q65/'1995'!Q65</f>
        <v>3.1227114623942871</v>
      </c>
      <c r="R66" s="12">
        <f>R65/'1995'!R65</f>
        <v>2.0242250245655469</v>
      </c>
      <c r="S66" s="12">
        <f>S65/'1995'!S65</f>
        <v>2.4895353316480078</v>
      </c>
      <c r="T66" s="12">
        <f>T65/'1995'!T65</f>
        <v>2.0574048271952901</v>
      </c>
    </row>
    <row r="67" spans="2:20" x14ac:dyDescent="0.25">
      <c r="B67" s="156" t="s">
        <v>62</v>
      </c>
      <c r="C67" s="12">
        <f>100*C66/C24</f>
        <v>125.53887604453816</v>
      </c>
      <c r="D67" s="12">
        <f t="shared" ref="D67:T67" si="4">100*D66/D24</f>
        <v>350.36062092743384</v>
      </c>
      <c r="E67" s="12">
        <f t="shared" si="4"/>
        <v>138.94654936612429</v>
      </c>
      <c r="F67" s="12">
        <f t="shared" si="4"/>
        <v>231.81148419053972</v>
      </c>
      <c r="G67" s="12">
        <f t="shared" si="4"/>
        <v>106.25167744362165</v>
      </c>
      <c r="H67" s="12">
        <f t="shared" si="4"/>
        <v>196.1355269463445</v>
      </c>
      <c r="I67" s="12">
        <f t="shared" si="4"/>
        <v>137.66774502762425</v>
      </c>
      <c r="J67" s="12">
        <f t="shared" si="4"/>
        <v>196.04811181462662</v>
      </c>
      <c r="K67" s="12">
        <f t="shared" si="4"/>
        <v>203.89726545000869</v>
      </c>
      <c r="L67" s="12">
        <f t="shared" si="4"/>
        <v>198.18831585457508</v>
      </c>
      <c r="M67" s="12">
        <f t="shared" si="4"/>
        <v>235.22316148507358</v>
      </c>
      <c r="N67" s="12">
        <f t="shared" si="4"/>
        <v>279.67501454851964</v>
      </c>
      <c r="O67" s="12">
        <f t="shared" si="4"/>
        <v>202.2136237582537</v>
      </c>
      <c r="P67" s="12">
        <f t="shared" si="4"/>
        <v>146.34732861333814</v>
      </c>
      <c r="Q67" s="12">
        <f t="shared" si="4"/>
        <v>248.60764580410788</v>
      </c>
      <c r="R67" s="12">
        <f t="shared" si="4"/>
        <v>176.32301368029883</v>
      </c>
      <c r="S67" s="12">
        <f t="shared" si="4"/>
        <v>217.74693068090346</v>
      </c>
      <c r="T67" s="12">
        <f t="shared" si="4"/>
        <v>186.27268179618639</v>
      </c>
    </row>
    <row r="68" spans="2:20" x14ac:dyDescent="0.25">
      <c r="B68" s="1" t="s">
        <v>43</v>
      </c>
      <c r="C68" s="2" t="s">
        <v>44</v>
      </c>
      <c r="D68" s="3" t="s">
        <v>45</v>
      </c>
      <c r="E68" s="3" t="s">
        <v>46</v>
      </c>
      <c r="F68" s="3" t="s">
        <v>47</v>
      </c>
      <c r="G68" s="3" t="s">
        <v>48</v>
      </c>
      <c r="H68" s="3" t="s">
        <v>49</v>
      </c>
      <c r="I68" s="3" t="s">
        <v>50</v>
      </c>
      <c r="J68" s="3" t="s">
        <v>51</v>
      </c>
      <c r="K68" s="3" t="s">
        <v>52</v>
      </c>
      <c r="L68" s="3" t="s">
        <v>53</v>
      </c>
      <c r="M68" s="3" t="s">
        <v>54</v>
      </c>
      <c r="N68" s="3" t="s">
        <v>55</v>
      </c>
      <c r="O68" s="3" t="s">
        <v>56</v>
      </c>
      <c r="P68" s="3" t="s">
        <v>57</v>
      </c>
      <c r="Q68" s="3" t="s">
        <v>58</v>
      </c>
      <c r="R68" s="3" t="s">
        <v>59</v>
      </c>
      <c r="S68" s="3" t="s">
        <v>60</v>
      </c>
      <c r="T68" s="4" t="s">
        <v>61</v>
      </c>
    </row>
    <row r="69" spans="2:20" x14ac:dyDescent="0.25">
      <c r="B69" s="10" t="s">
        <v>44</v>
      </c>
      <c r="C69" s="5">
        <f t="shared" ref="C69:T83" si="5">C48/C6*100</f>
        <v>99.582644182788499</v>
      </c>
      <c r="D69" s="5">
        <f t="shared" si="5"/>
        <v>108.48341232227487</v>
      </c>
      <c r="E69" s="5">
        <f t="shared" si="5"/>
        <v>98.334935807084236</v>
      </c>
      <c r="F69" s="5" t="e">
        <f t="shared" si="5"/>
        <v>#DIV/0!</v>
      </c>
      <c r="G69" s="5">
        <f t="shared" si="5"/>
        <v>19.402985074626866</v>
      </c>
      <c r="H69" s="5" t="e">
        <f t="shared" si="5"/>
        <v>#DIV/0!</v>
      </c>
      <c r="I69" s="5">
        <f t="shared" si="5"/>
        <v>95.509617410673982</v>
      </c>
      <c r="J69" s="5">
        <f t="shared" si="5"/>
        <v>64.144672531769316</v>
      </c>
      <c r="K69" s="5">
        <f t="shared" si="5"/>
        <v>22.058823529411761</v>
      </c>
      <c r="L69" s="5" t="e">
        <f t="shared" si="5"/>
        <v>#DIV/0!</v>
      </c>
      <c r="M69" s="5">
        <f t="shared" si="5"/>
        <v>111.97324961417713</v>
      </c>
      <c r="N69" s="5">
        <f t="shared" si="5"/>
        <v>84.035656401944891</v>
      </c>
      <c r="O69" s="5">
        <f t="shared" si="5"/>
        <v>93.023255813953483</v>
      </c>
      <c r="P69" s="5" t="e">
        <f t="shared" si="5"/>
        <v>#DIV/0!</v>
      </c>
      <c r="Q69" s="5">
        <f t="shared" si="5"/>
        <v>71.124540199684702</v>
      </c>
      <c r="R69" s="5">
        <f t="shared" si="5"/>
        <v>93.880972338642081</v>
      </c>
      <c r="S69" s="5">
        <f t="shared" si="5"/>
        <v>102.86821705426357</v>
      </c>
      <c r="T69" s="5">
        <f t="shared" si="5"/>
        <v>98.733802450502282</v>
      </c>
    </row>
    <row r="70" spans="2:20" x14ac:dyDescent="0.25">
      <c r="B70" s="10" t="s">
        <v>45</v>
      </c>
      <c r="C70" s="5">
        <f t="shared" si="5"/>
        <v>102.7913664870852</v>
      </c>
      <c r="D70" s="5">
        <f t="shared" si="5"/>
        <v>95.877530284064491</v>
      </c>
      <c r="E70" s="5">
        <f t="shared" si="5"/>
        <v>97.225001450873407</v>
      </c>
      <c r="F70" s="5">
        <f t="shared" si="5"/>
        <v>70.590513198960693</v>
      </c>
      <c r="G70" s="5">
        <f t="shared" si="5"/>
        <v>100.27956151200419</v>
      </c>
      <c r="H70" s="5">
        <f t="shared" si="5"/>
        <v>97.042938158250053</v>
      </c>
      <c r="I70" s="5">
        <f t="shared" si="5"/>
        <v>98.689677809009027</v>
      </c>
      <c r="J70" s="5">
        <f t="shared" si="5"/>
        <v>101.49676683686286</v>
      </c>
      <c r="K70" s="5">
        <f t="shared" si="5"/>
        <v>101.71224934144256</v>
      </c>
      <c r="L70" s="5">
        <f t="shared" si="5"/>
        <v>100.67378565449087</v>
      </c>
      <c r="M70" s="5">
        <f t="shared" si="5"/>
        <v>97.128640003515059</v>
      </c>
      <c r="N70" s="5">
        <f t="shared" si="5"/>
        <v>102.66920317585293</v>
      </c>
      <c r="O70" s="5">
        <f t="shared" si="5"/>
        <v>99.20838159194993</v>
      </c>
      <c r="P70" s="5">
        <f t="shared" si="5"/>
        <v>99.233584418514297</v>
      </c>
      <c r="Q70" s="5">
        <f t="shared" si="5"/>
        <v>102.24777797262499</v>
      </c>
      <c r="R70" s="5">
        <f t="shared" si="5"/>
        <v>97.306704023230495</v>
      </c>
      <c r="S70" s="5">
        <f t="shared" si="5"/>
        <v>95.106251455806202</v>
      </c>
      <c r="T70" s="5">
        <f t="shared" si="5"/>
        <v>92.15574389427978</v>
      </c>
    </row>
    <row r="71" spans="2:20" x14ac:dyDescent="0.25">
      <c r="B71" s="10" t="s">
        <v>46</v>
      </c>
      <c r="C71" s="5">
        <f t="shared" si="5"/>
        <v>91.692816510429381</v>
      </c>
      <c r="D71" s="5">
        <f t="shared" si="5"/>
        <v>103.79596174282679</v>
      </c>
      <c r="E71" s="5">
        <f t="shared" si="5"/>
        <v>100.61630281692287</v>
      </c>
      <c r="F71" s="5">
        <f t="shared" si="5"/>
        <v>69.200964353366629</v>
      </c>
      <c r="G71" s="5">
        <f t="shared" si="5"/>
        <v>101.29761172325075</v>
      </c>
      <c r="H71" s="5">
        <f t="shared" si="5"/>
        <v>99.537389100126731</v>
      </c>
      <c r="I71" s="5">
        <f t="shared" si="5"/>
        <v>100.68271803644026</v>
      </c>
      <c r="J71" s="5">
        <f t="shared" si="5"/>
        <v>100.63564039757888</v>
      </c>
      <c r="K71" s="5">
        <f t="shared" si="5"/>
        <v>102.28224723951624</v>
      </c>
      <c r="L71" s="5">
        <f t="shared" si="5"/>
        <v>99.210120257659995</v>
      </c>
      <c r="M71" s="5">
        <f t="shared" si="5"/>
        <v>102.21479390300823</v>
      </c>
      <c r="N71" s="5">
        <f t="shared" si="5"/>
        <v>99.283804507535294</v>
      </c>
      <c r="O71" s="5">
        <f t="shared" si="5"/>
        <v>105.27542175412434</v>
      </c>
      <c r="P71" s="5">
        <f t="shared" si="5"/>
        <v>96.526401678517303</v>
      </c>
      <c r="Q71" s="5">
        <f t="shared" si="5"/>
        <v>101.39503249791615</v>
      </c>
      <c r="R71" s="5">
        <f t="shared" si="5"/>
        <v>101.55638665132338</v>
      </c>
      <c r="S71" s="5">
        <f t="shared" si="5"/>
        <v>100.35211740229524</v>
      </c>
      <c r="T71" s="5">
        <f t="shared" si="5"/>
        <v>100.37619942059315</v>
      </c>
    </row>
    <row r="72" spans="2:20" x14ac:dyDescent="0.25">
      <c r="B72" s="10" t="s">
        <v>47</v>
      </c>
      <c r="C72" s="5">
        <f t="shared" si="5"/>
        <v>80.485827133179583</v>
      </c>
      <c r="D72" s="5">
        <f t="shared" si="5"/>
        <v>84.197193216835672</v>
      </c>
      <c r="E72" s="5">
        <f t="shared" si="5"/>
        <v>81.96899672636242</v>
      </c>
      <c r="F72" s="5">
        <f t="shared" si="5"/>
        <v>54.032447617402433</v>
      </c>
      <c r="G72" s="5">
        <f t="shared" si="5"/>
        <v>81.077216396568147</v>
      </c>
      <c r="H72" s="5">
        <f t="shared" si="5"/>
        <v>79.870275824422819</v>
      </c>
      <c r="I72" s="5">
        <f t="shared" si="5"/>
        <v>79.474904130867429</v>
      </c>
      <c r="J72" s="5">
        <f t="shared" si="5"/>
        <v>77.378390567618069</v>
      </c>
      <c r="K72" s="5">
        <f t="shared" si="5"/>
        <v>81.578619603056467</v>
      </c>
      <c r="L72" s="5">
        <f t="shared" si="5"/>
        <v>81.325758022668012</v>
      </c>
      <c r="M72" s="5">
        <f t="shared" si="5"/>
        <v>81.560418648905809</v>
      </c>
      <c r="N72" s="5">
        <f t="shared" si="5"/>
        <v>81.594051005639557</v>
      </c>
      <c r="O72" s="5">
        <f t="shared" si="5"/>
        <v>78.848019513817675</v>
      </c>
      <c r="P72" s="5">
        <f t="shared" si="5"/>
        <v>78.508994529972369</v>
      </c>
      <c r="Q72" s="5">
        <f t="shared" si="5"/>
        <v>81.458384852753014</v>
      </c>
      <c r="R72" s="5">
        <f t="shared" si="5"/>
        <v>79.192774824660887</v>
      </c>
      <c r="S72" s="5">
        <f t="shared" si="5"/>
        <v>79.386311343109313</v>
      </c>
      <c r="T72" s="5">
        <f t="shared" si="5"/>
        <v>78.896697313120328</v>
      </c>
    </row>
    <row r="73" spans="2:20" x14ac:dyDescent="0.25">
      <c r="B73" s="10" t="s">
        <v>48</v>
      </c>
      <c r="C73" s="5">
        <f t="shared" si="5"/>
        <v>101.4929736276127</v>
      </c>
      <c r="D73" s="5">
        <f t="shared" si="5"/>
        <v>101.19003431912792</v>
      </c>
      <c r="E73" s="5">
        <f t="shared" si="5"/>
        <v>100.62106399785489</v>
      </c>
      <c r="F73" s="5">
        <f t="shared" si="5"/>
        <v>68.112850688242091</v>
      </c>
      <c r="G73" s="5">
        <f t="shared" si="5"/>
        <v>97.286374009063081</v>
      </c>
      <c r="H73" s="5">
        <f t="shared" si="5"/>
        <v>101.41544785700047</v>
      </c>
      <c r="I73" s="5">
        <f t="shared" si="5"/>
        <v>98.642952174217484</v>
      </c>
      <c r="J73" s="5">
        <f t="shared" si="5"/>
        <v>98.188851733530356</v>
      </c>
      <c r="K73" s="5">
        <f t="shared" si="5"/>
        <v>96.859845423317836</v>
      </c>
      <c r="L73" s="5">
        <f t="shared" si="5"/>
        <v>97.029247557416568</v>
      </c>
      <c r="M73" s="5">
        <f t="shared" si="5"/>
        <v>97.354223800746311</v>
      </c>
      <c r="N73" s="5">
        <f t="shared" si="5"/>
        <v>95.796231165522656</v>
      </c>
      <c r="O73" s="5">
        <f t="shared" si="5"/>
        <v>95.077606170216839</v>
      </c>
      <c r="P73" s="5">
        <f t="shared" si="5"/>
        <v>94.216329378925323</v>
      </c>
      <c r="Q73" s="5">
        <f t="shared" si="5"/>
        <v>96.635529450334616</v>
      </c>
      <c r="R73" s="5">
        <f t="shared" si="5"/>
        <v>96.442783487317882</v>
      </c>
      <c r="S73" s="5">
        <f t="shared" si="5"/>
        <v>96.874634733067637</v>
      </c>
      <c r="T73" s="5">
        <f t="shared" si="5"/>
        <v>97.96147232952579</v>
      </c>
    </row>
    <row r="74" spans="2:20" x14ac:dyDescent="0.25">
      <c r="B74" s="10" t="s">
        <v>49</v>
      </c>
      <c r="C74" s="5">
        <f t="shared" si="5"/>
        <v>103.12666694021581</v>
      </c>
      <c r="D74" s="5">
        <f t="shared" si="5"/>
        <v>89.612490329840355</v>
      </c>
      <c r="E74" s="5">
        <f t="shared" si="5"/>
        <v>78.097002673671383</v>
      </c>
      <c r="F74" s="5">
        <f t="shared" si="5"/>
        <v>74.250386398763524</v>
      </c>
      <c r="G74" s="5">
        <f t="shared" si="5"/>
        <v>89.852228791261098</v>
      </c>
      <c r="H74" s="5">
        <f t="shared" si="5"/>
        <v>114.60982198347864</v>
      </c>
      <c r="I74" s="5">
        <f t="shared" si="5"/>
        <v>89.88950699845806</v>
      </c>
      <c r="J74" s="5">
        <f t="shared" si="5"/>
        <v>89.741396864182448</v>
      </c>
      <c r="K74" s="5">
        <f t="shared" si="5"/>
        <v>87.026837861804879</v>
      </c>
      <c r="L74" s="5">
        <f t="shared" si="5"/>
        <v>86.090615825956888</v>
      </c>
      <c r="M74" s="5">
        <f t="shared" si="5"/>
        <v>81.465880370682399</v>
      </c>
      <c r="N74" s="5">
        <f t="shared" si="5"/>
        <v>86.156043956043959</v>
      </c>
      <c r="O74" s="5">
        <f t="shared" si="5"/>
        <v>95.535875655159955</v>
      </c>
      <c r="P74" s="5">
        <f t="shared" si="5"/>
        <v>83.46747149564051</v>
      </c>
      <c r="Q74" s="5">
        <f t="shared" si="5"/>
        <v>84.561571396751276</v>
      </c>
      <c r="R74" s="5">
        <f t="shared" si="5"/>
        <v>112.4657844069684</v>
      </c>
      <c r="S74" s="5">
        <f t="shared" si="5"/>
        <v>92.489227709645334</v>
      </c>
      <c r="T74" s="5">
        <f t="shared" si="5"/>
        <v>107.29437769190034</v>
      </c>
    </row>
    <row r="75" spans="2:20" x14ac:dyDescent="0.25">
      <c r="B75" s="10" t="s">
        <v>50</v>
      </c>
      <c r="C75" s="5">
        <f t="shared" si="5"/>
        <v>97.071931831139693</v>
      </c>
      <c r="D75" s="5">
        <f t="shared" si="5"/>
        <v>99.941960642060408</v>
      </c>
      <c r="E75" s="5">
        <f t="shared" si="5"/>
        <v>100.58360885925018</v>
      </c>
      <c r="F75" s="5">
        <f t="shared" si="5"/>
        <v>67.879826899984138</v>
      </c>
      <c r="G75" s="5">
        <f t="shared" si="5"/>
        <v>101.46340985949269</v>
      </c>
      <c r="H75" s="5">
        <f t="shared" si="5"/>
        <v>100.60325350908943</v>
      </c>
      <c r="I75" s="5">
        <f t="shared" si="5"/>
        <v>100.14550827247194</v>
      </c>
      <c r="J75" s="5">
        <f t="shared" si="5"/>
        <v>100.77773454097414</v>
      </c>
      <c r="K75" s="5">
        <f t="shared" si="5"/>
        <v>100.69952043446553</v>
      </c>
      <c r="L75" s="5">
        <f t="shared" si="5"/>
        <v>101.09031048197301</v>
      </c>
      <c r="M75" s="5">
        <f t="shared" si="5"/>
        <v>100.63592263200447</v>
      </c>
      <c r="N75" s="5">
        <f t="shared" si="5"/>
        <v>100.59449356563539</v>
      </c>
      <c r="O75" s="5">
        <f t="shared" si="5"/>
        <v>99.322822666050143</v>
      </c>
      <c r="P75" s="5">
        <f t="shared" si="5"/>
        <v>97.288321546650053</v>
      </c>
      <c r="Q75" s="5">
        <f t="shared" si="5"/>
        <v>99.980260368338918</v>
      </c>
      <c r="R75" s="5">
        <f t="shared" si="5"/>
        <v>97.811504634666008</v>
      </c>
      <c r="S75" s="5">
        <f t="shared" si="5"/>
        <v>101.2135761914714</v>
      </c>
      <c r="T75" s="5">
        <f t="shared" si="5"/>
        <v>99.705874867147969</v>
      </c>
    </row>
    <row r="76" spans="2:20" x14ac:dyDescent="0.25">
      <c r="B76" s="10" t="s">
        <v>51</v>
      </c>
      <c r="C76" s="5">
        <f t="shared" si="5"/>
        <v>101.8458674801582</v>
      </c>
      <c r="D76" s="5">
        <f t="shared" si="5"/>
        <v>101.79942807906994</v>
      </c>
      <c r="E76" s="5">
        <f t="shared" si="5"/>
        <v>101.90684842583578</v>
      </c>
      <c r="F76" s="5">
        <f t="shared" si="5"/>
        <v>61.929429429429426</v>
      </c>
      <c r="G76" s="5">
        <f t="shared" si="5"/>
        <v>102.3975673463023</v>
      </c>
      <c r="H76" s="5">
        <f t="shared" si="5"/>
        <v>100.76033907012587</v>
      </c>
      <c r="I76" s="5">
        <f t="shared" si="5"/>
        <v>101.65152982437773</v>
      </c>
      <c r="J76" s="5">
        <f t="shared" si="5"/>
        <v>101.93292525115571</v>
      </c>
      <c r="K76" s="5">
        <f t="shared" si="5"/>
        <v>101.86705747726405</v>
      </c>
      <c r="L76" s="5">
        <f t="shared" si="5"/>
        <v>100.95988324227227</v>
      </c>
      <c r="M76" s="5">
        <f t="shared" si="5"/>
        <v>102.08276613122788</v>
      </c>
      <c r="N76" s="5">
        <f t="shared" si="5"/>
        <v>101.96640044064998</v>
      </c>
      <c r="O76" s="5">
        <f t="shared" si="5"/>
        <v>101.76975665845947</v>
      </c>
      <c r="P76" s="5">
        <f t="shared" si="5"/>
        <v>101.42609819007905</v>
      </c>
      <c r="Q76" s="5">
        <f t="shared" si="5"/>
        <v>100.5755110140901</v>
      </c>
      <c r="R76" s="5">
        <f t="shared" si="5"/>
        <v>100.44762459217537</v>
      </c>
      <c r="S76" s="5">
        <f t="shared" si="5"/>
        <v>101.43759120396459</v>
      </c>
      <c r="T76" s="5">
        <f t="shared" si="5"/>
        <v>101.42925922054648</v>
      </c>
    </row>
    <row r="77" spans="2:20" x14ac:dyDescent="0.25">
      <c r="B77" s="10" t="s">
        <v>52</v>
      </c>
      <c r="C77" s="5">
        <f t="shared" si="5"/>
        <v>103.57330530740936</v>
      </c>
      <c r="D77" s="5">
        <f t="shared" si="5"/>
        <v>92.149467492980207</v>
      </c>
      <c r="E77" s="5">
        <f t="shared" si="5"/>
        <v>92.976017390567876</v>
      </c>
      <c r="F77" s="5">
        <f t="shared" si="5"/>
        <v>64.805000182755222</v>
      </c>
      <c r="G77" s="5">
        <f t="shared" si="5"/>
        <v>92.08820317401306</v>
      </c>
      <c r="H77" s="5">
        <f t="shared" si="5"/>
        <v>97.235777906698971</v>
      </c>
      <c r="I77" s="5">
        <f t="shared" si="5"/>
        <v>91.870212020741207</v>
      </c>
      <c r="J77" s="5">
        <f t="shared" si="5"/>
        <v>93.05090972369922</v>
      </c>
      <c r="K77" s="5">
        <f t="shared" si="5"/>
        <v>91.91666516375922</v>
      </c>
      <c r="L77" s="5">
        <f t="shared" si="5"/>
        <v>95.523236549568921</v>
      </c>
      <c r="M77" s="5">
        <f t="shared" si="5"/>
        <v>93.575670802842296</v>
      </c>
      <c r="N77" s="5">
        <f t="shared" si="5"/>
        <v>93.255396220109688</v>
      </c>
      <c r="O77" s="5">
        <f t="shared" si="5"/>
        <v>96.043343889503618</v>
      </c>
      <c r="P77" s="5">
        <f t="shared" si="5"/>
        <v>89.375391585136626</v>
      </c>
      <c r="Q77" s="5">
        <f t="shared" si="5"/>
        <v>92.109837803488347</v>
      </c>
      <c r="R77" s="5">
        <f t="shared" si="5"/>
        <v>97.12073437665731</v>
      </c>
      <c r="S77" s="5">
        <f t="shared" si="5"/>
        <v>97.270825540639763</v>
      </c>
      <c r="T77" s="5">
        <f t="shared" si="5"/>
        <v>92.429609184919983</v>
      </c>
    </row>
    <row r="78" spans="2:20" x14ac:dyDescent="0.25">
      <c r="B78" s="10" t="s">
        <v>53</v>
      </c>
      <c r="C78" s="5">
        <f t="shared" si="5"/>
        <v>102.46958637469588</v>
      </c>
      <c r="D78" s="5">
        <f t="shared" si="5"/>
        <v>105.14548130285996</v>
      </c>
      <c r="E78" s="5">
        <f t="shared" si="5"/>
        <v>102.51595766059052</v>
      </c>
      <c r="F78" s="5">
        <f t="shared" si="5"/>
        <v>68.097726424433219</v>
      </c>
      <c r="G78" s="5">
        <f t="shared" si="5"/>
        <v>102.43528857308586</v>
      </c>
      <c r="H78" s="5">
        <f t="shared" si="5"/>
        <v>100.4479618779565</v>
      </c>
      <c r="I78" s="5">
        <f t="shared" si="5"/>
        <v>101.28327180391013</v>
      </c>
      <c r="J78" s="5">
        <f t="shared" si="5"/>
        <v>102.28378494747115</v>
      </c>
      <c r="K78" s="5">
        <f t="shared" si="5"/>
        <v>101.64419684577324</v>
      </c>
      <c r="L78" s="5">
        <f t="shared" si="5"/>
        <v>102.35154779849526</v>
      </c>
      <c r="M78" s="5">
        <f t="shared" si="5"/>
        <v>102.63376007344691</v>
      </c>
      <c r="N78" s="5">
        <f t="shared" si="5"/>
        <v>105.35129402920961</v>
      </c>
      <c r="O78" s="5">
        <f t="shared" si="5"/>
        <v>107.41475019825535</v>
      </c>
      <c r="P78" s="5">
        <f t="shared" si="5"/>
        <v>97.869097243825053</v>
      </c>
      <c r="Q78" s="5">
        <f t="shared" si="5"/>
        <v>104.46701511873535</v>
      </c>
      <c r="R78" s="5">
        <f t="shared" si="5"/>
        <v>105.97594839396535</v>
      </c>
      <c r="S78" s="5">
        <f t="shared" si="5"/>
        <v>104.19680035064648</v>
      </c>
      <c r="T78" s="5">
        <f t="shared" si="5"/>
        <v>102.35690510144487</v>
      </c>
    </row>
    <row r="79" spans="2:20" x14ac:dyDescent="0.25">
      <c r="B79" s="10" t="s">
        <v>54</v>
      </c>
      <c r="C79" s="5">
        <f t="shared" si="5"/>
        <v>102.49463519313305</v>
      </c>
      <c r="D79" s="5">
        <f t="shared" si="5"/>
        <v>105.53971068115831</v>
      </c>
      <c r="E79" s="5">
        <f t="shared" si="5"/>
        <v>105.38141531890281</v>
      </c>
      <c r="F79" s="5">
        <f t="shared" si="5"/>
        <v>69.437652811735944</v>
      </c>
      <c r="G79" s="5">
        <f t="shared" si="5"/>
        <v>105.0779525151999</v>
      </c>
      <c r="H79" s="5">
        <f t="shared" si="5"/>
        <v>103.31582641527702</v>
      </c>
      <c r="I79" s="5">
        <f t="shared" si="5"/>
        <v>103.19318138579203</v>
      </c>
      <c r="J79" s="5">
        <f t="shared" si="5"/>
        <v>105.51126857592756</v>
      </c>
      <c r="K79" s="5">
        <f t="shared" si="5"/>
        <v>104.87297426352357</v>
      </c>
      <c r="L79" s="5">
        <f t="shared" si="5"/>
        <v>104.24208636589145</v>
      </c>
      <c r="M79" s="5">
        <f t="shared" si="5"/>
        <v>105.45145672301028</v>
      </c>
      <c r="N79" s="5">
        <f t="shared" si="5"/>
        <v>104.80493656587532</v>
      </c>
      <c r="O79" s="5">
        <f t="shared" si="5"/>
        <v>104.45744231920469</v>
      </c>
      <c r="P79" s="5">
        <f t="shared" si="5"/>
        <v>101.18851940826904</v>
      </c>
      <c r="Q79" s="5">
        <f t="shared" si="5"/>
        <v>104.75484052092459</v>
      </c>
      <c r="R79" s="5">
        <f t="shared" si="5"/>
        <v>104.52568353907694</v>
      </c>
      <c r="S79" s="5">
        <f t="shared" si="5"/>
        <v>104.62596627914054</v>
      </c>
      <c r="T79" s="5">
        <f t="shared" si="5"/>
        <v>104.42995856042094</v>
      </c>
    </row>
    <row r="80" spans="2:20" x14ac:dyDescent="0.25">
      <c r="B80" s="10" t="s">
        <v>55</v>
      </c>
      <c r="C80" s="5">
        <f t="shared" si="5"/>
        <v>111.33138671174632</v>
      </c>
      <c r="D80" s="5">
        <f t="shared" si="5"/>
        <v>99.149766534253231</v>
      </c>
      <c r="E80" s="5">
        <f t="shared" si="5"/>
        <v>101.047380534742</v>
      </c>
      <c r="F80" s="5">
        <f t="shared" si="5"/>
        <v>69.484932046484147</v>
      </c>
      <c r="G80" s="5">
        <f t="shared" si="5"/>
        <v>101.05666343766353</v>
      </c>
      <c r="H80" s="5">
        <f t="shared" si="5"/>
        <v>98.689109724469105</v>
      </c>
      <c r="I80" s="5">
        <f t="shared" si="5"/>
        <v>99.136368433853249</v>
      </c>
      <c r="J80" s="5">
        <f t="shared" si="5"/>
        <v>100.60474720160583</v>
      </c>
      <c r="K80" s="5">
        <f t="shared" si="5"/>
        <v>99.415311598922813</v>
      </c>
      <c r="L80" s="5">
        <f t="shared" si="5"/>
        <v>98.125991130862516</v>
      </c>
      <c r="M80" s="5">
        <f t="shared" si="5"/>
        <v>99.158393692789517</v>
      </c>
      <c r="N80" s="5">
        <f t="shared" si="5"/>
        <v>100.21004867852501</v>
      </c>
      <c r="O80" s="5">
        <f t="shared" si="5"/>
        <v>100.70726521330819</v>
      </c>
      <c r="P80" s="5">
        <f t="shared" si="5"/>
        <v>93.907205423609938</v>
      </c>
      <c r="Q80" s="5">
        <f t="shared" si="5"/>
        <v>99.086771677659897</v>
      </c>
      <c r="R80" s="5">
        <f t="shared" si="5"/>
        <v>100.74874972316219</v>
      </c>
      <c r="S80" s="5">
        <f t="shared" si="5"/>
        <v>101.11223188753175</v>
      </c>
      <c r="T80" s="5">
        <f t="shared" si="5"/>
        <v>99.793499085159752</v>
      </c>
    </row>
    <row r="81" spans="2:20" x14ac:dyDescent="0.25">
      <c r="B81" s="10" t="s">
        <v>56</v>
      </c>
      <c r="C81" s="5">
        <f t="shared" si="5"/>
        <v>85.348185635147416</v>
      </c>
      <c r="D81" s="5">
        <f t="shared" si="5"/>
        <v>91.091525629298715</v>
      </c>
      <c r="E81" s="5">
        <f t="shared" si="5"/>
        <v>97.86201375287709</v>
      </c>
      <c r="F81" s="5">
        <f t="shared" si="5"/>
        <v>69.924385968018981</v>
      </c>
      <c r="G81" s="5">
        <f t="shared" si="5"/>
        <v>97.460146376232117</v>
      </c>
      <c r="H81" s="5">
        <f t="shared" si="5"/>
        <v>96.477410725285537</v>
      </c>
      <c r="I81" s="5">
        <f t="shared" si="5"/>
        <v>95.01661730869732</v>
      </c>
      <c r="J81" s="5">
        <f t="shared" si="5"/>
        <v>100.07989030221583</v>
      </c>
      <c r="K81" s="5">
        <f t="shared" si="5"/>
        <v>100.54846014372522</v>
      </c>
      <c r="L81" s="5">
        <f t="shared" si="5"/>
        <v>94.825501168587152</v>
      </c>
      <c r="M81" s="5">
        <f t="shared" si="5"/>
        <v>91.608160784642465</v>
      </c>
      <c r="N81" s="5">
        <f t="shared" si="5"/>
        <v>102.89295762200059</v>
      </c>
      <c r="O81" s="5">
        <f t="shared" si="5"/>
        <v>105.47877349137976</v>
      </c>
      <c r="P81" s="5">
        <f t="shared" si="5"/>
        <v>65.42673747712557</v>
      </c>
      <c r="Q81" s="5">
        <f t="shared" si="5"/>
        <v>96.266167347299529</v>
      </c>
      <c r="R81" s="5">
        <f t="shared" si="5"/>
        <v>100.96294162058047</v>
      </c>
      <c r="S81" s="5">
        <f t="shared" si="5"/>
        <v>106.90655675470471</v>
      </c>
      <c r="T81" s="5">
        <f t="shared" si="5"/>
        <v>96.017605342654591</v>
      </c>
    </row>
    <row r="82" spans="2:20" x14ac:dyDescent="0.25">
      <c r="B82" s="10" t="s">
        <v>57</v>
      </c>
      <c r="C82" s="5">
        <f t="shared" si="5"/>
        <v>100.05257623554154</v>
      </c>
      <c r="D82" s="5">
        <f t="shared" si="5"/>
        <v>105.75600127717628</v>
      </c>
      <c r="E82" s="5">
        <f t="shared" si="5"/>
        <v>104.12219123633682</v>
      </c>
      <c r="F82" s="5">
        <f t="shared" si="5"/>
        <v>69.686476957945104</v>
      </c>
      <c r="G82" s="5">
        <f t="shared" si="5"/>
        <v>104.1971677908129</v>
      </c>
      <c r="H82" s="5">
        <f t="shared" si="5"/>
        <v>102.09598768072547</v>
      </c>
      <c r="I82" s="5">
        <f t="shared" si="5"/>
        <v>102.5985391995851</v>
      </c>
      <c r="J82" s="5">
        <f t="shared" si="5"/>
        <v>104.06170252199078</v>
      </c>
      <c r="K82" s="5">
        <f t="shared" si="5"/>
        <v>103.57696934380689</v>
      </c>
      <c r="L82" s="5">
        <f t="shared" si="5"/>
        <v>103.37514798287953</v>
      </c>
      <c r="M82" s="5">
        <f t="shared" si="5"/>
        <v>103.57483627531769</v>
      </c>
      <c r="N82" s="5">
        <f t="shared" si="5"/>
        <v>103.48948248663878</v>
      </c>
      <c r="O82" s="5">
        <f t="shared" si="5"/>
        <v>102.9944719717262</v>
      </c>
      <c r="P82" s="5">
        <f t="shared" si="5"/>
        <v>102.14607039700083</v>
      </c>
      <c r="Q82" s="5">
        <f t="shared" si="5"/>
        <v>103.49345296230695</v>
      </c>
      <c r="R82" s="5">
        <f t="shared" si="5"/>
        <v>104.0983735892672</v>
      </c>
      <c r="S82" s="5">
        <f t="shared" si="5"/>
        <v>104.25704934029964</v>
      </c>
      <c r="T82" s="5">
        <f t="shared" si="5"/>
        <v>103.24005274837779</v>
      </c>
    </row>
    <row r="83" spans="2:20" x14ac:dyDescent="0.25">
      <c r="B83" s="10" t="s">
        <v>58</v>
      </c>
      <c r="C83" s="5">
        <f t="shared" si="5"/>
        <v>101.94208312783731</v>
      </c>
      <c r="D83" s="5">
        <f t="shared" si="5"/>
        <v>102.77579511688965</v>
      </c>
      <c r="E83" s="5">
        <f t="shared" si="5"/>
        <v>101.91667781448584</v>
      </c>
      <c r="F83" s="5">
        <f t="shared" ref="F83:T83" si="6">F62/F20*100</f>
        <v>68.018602084852304</v>
      </c>
      <c r="G83" s="5">
        <f t="shared" si="6"/>
        <v>101.98037088306084</v>
      </c>
      <c r="H83" s="5">
        <f t="shared" si="6"/>
        <v>99.507072462076891</v>
      </c>
      <c r="I83" s="5">
        <f t="shared" si="6"/>
        <v>101.02332991167722</v>
      </c>
      <c r="J83" s="5">
        <f t="shared" si="6"/>
        <v>101.5678406821286</v>
      </c>
      <c r="K83" s="5">
        <f t="shared" si="6"/>
        <v>101.85687077653078</v>
      </c>
      <c r="L83" s="5">
        <f t="shared" si="6"/>
        <v>101.74032453331698</v>
      </c>
      <c r="M83" s="5">
        <f t="shared" si="6"/>
        <v>101.7701510798146</v>
      </c>
      <c r="N83" s="5">
        <f t="shared" si="6"/>
        <v>101.37791212103295</v>
      </c>
      <c r="O83" s="5">
        <f t="shared" si="6"/>
        <v>101.30508483526697</v>
      </c>
      <c r="P83" s="5">
        <f t="shared" si="6"/>
        <v>98.251378927917017</v>
      </c>
      <c r="Q83" s="5">
        <f t="shared" si="6"/>
        <v>101.83177167268171</v>
      </c>
      <c r="R83" s="5">
        <f t="shared" si="6"/>
        <v>101.38243034778318</v>
      </c>
      <c r="S83" s="5">
        <f t="shared" si="6"/>
        <v>101.58303074881212</v>
      </c>
      <c r="T83" s="5">
        <f t="shared" si="6"/>
        <v>101.32164945262936</v>
      </c>
    </row>
    <row r="84" spans="2:20" x14ac:dyDescent="0.25">
      <c r="B84" s="10" t="s">
        <v>59</v>
      </c>
      <c r="C84" s="5">
        <f t="shared" ref="C84:T86" si="7">C63/C21*100</f>
        <v>103.3982252184082</v>
      </c>
      <c r="D84" s="5">
        <f t="shared" si="7"/>
        <v>107.65782743303272</v>
      </c>
      <c r="E84" s="5">
        <f t="shared" si="7"/>
        <v>102.94132502735923</v>
      </c>
      <c r="F84" s="5">
        <f t="shared" si="7"/>
        <v>69.664347114203835</v>
      </c>
      <c r="G84" s="5">
        <f t="shared" si="7"/>
        <v>102.69094772489584</v>
      </c>
      <c r="H84" s="5">
        <f t="shared" si="7"/>
        <v>100.58365182354162</v>
      </c>
      <c r="I84" s="5">
        <f t="shared" si="7"/>
        <v>101.30006059604473</v>
      </c>
      <c r="J84" s="5">
        <f t="shared" si="7"/>
        <v>102.58277575783654</v>
      </c>
      <c r="K84" s="5">
        <f t="shared" si="7"/>
        <v>102.489790587928</v>
      </c>
      <c r="L84" s="5">
        <f t="shared" si="7"/>
        <v>102.27979096472531</v>
      </c>
      <c r="M84" s="5">
        <f t="shared" si="7"/>
        <v>101.73006493360595</v>
      </c>
      <c r="N84" s="5">
        <f t="shared" si="7"/>
        <v>102.33958951415441</v>
      </c>
      <c r="O84" s="5">
        <f t="shared" si="7"/>
        <v>101.71608157605175</v>
      </c>
      <c r="P84" s="5">
        <f t="shared" si="7"/>
        <v>98.498461538461541</v>
      </c>
      <c r="Q84" s="5">
        <f t="shared" si="7"/>
        <v>102.36914013573322</v>
      </c>
      <c r="R84" s="5">
        <f t="shared" si="7"/>
        <v>101.41505096062282</v>
      </c>
      <c r="S84" s="5">
        <f t="shared" si="7"/>
        <v>102.31636382354455</v>
      </c>
      <c r="T84" s="5">
        <f t="shared" si="7"/>
        <v>101.71933224202388</v>
      </c>
    </row>
    <row r="85" spans="2:20" x14ac:dyDescent="0.25">
      <c r="B85" s="10" t="s">
        <v>60</v>
      </c>
      <c r="C85" s="5">
        <f t="shared" si="7"/>
        <v>108.63647313900265</v>
      </c>
      <c r="D85" s="5">
        <f t="shared" si="7"/>
        <v>105.43669096860586</v>
      </c>
      <c r="E85" s="5">
        <f t="shared" si="7"/>
        <v>104.45847721159166</v>
      </c>
      <c r="F85" s="5">
        <f t="shared" si="7"/>
        <v>69.902491874322848</v>
      </c>
      <c r="G85" s="5">
        <f t="shared" si="7"/>
        <v>102.00238087970452</v>
      </c>
      <c r="H85" s="5">
        <f t="shared" si="7"/>
        <v>103.35666012317743</v>
      </c>
      <c r="I85" s="5">
        <f t="shared" si="7"/>
        <v>103.67282391031758</v>
      </c>
      <c r="J85" s="5">
        <f t="shared" si="7"/>
        <v>104.46472794169672</v>
      </c>
      <c r="K85" s="5">
        <f t="shared" si="7"/>
        <v>105.75237963005814</v>
      </c>
      <c r="L85" s="5">
        <f t="shared" si="7"/>
        <v>104.50576014286025</v>
      </c>
      <c r="M85" s="5">
        <f t="shared" si="7"/>
        <v>106.86598102527307</v>
      </c>
      <c r="N85" s="5">
        <f t="shared" si="7"/>
        <v>105.21618096517354</v>
      </c>
      <c r="O85" s="5">
        <f t="shared" si="7"/>
        <v>103.36353047754628</v>
      </c>
      <c r="P85" s="5">
        <f t="shared" si="7"/>
        <v>116.09681867896713</v>
      </c>
      <c r="Q85" s="5">
        <f t="shared" si="7"/>
        <v>105.15774727597302</v>
      </c>
      <c r="R85" s="5">
        <f t="shared" si="7"/>
        <v>105.54123219128377</v>
      </c>
      <c r="S85" s="5">
        <f t="shared" si="7"/>
        <v>105.05198253746792</v>
      </c>
      <c r="T85" s="5">
        <f t="shared" si="7"/>
        <v>104.54687090048498</v>
      </c>
    </row>
    <row r="86" spans="2:20" x14ac:dyDescent="0.25">
      <c r="B86" s="11" t="s">
        <v>61</v>
      </c>
      <c r="C86" s="5">
        <f t="shared" si="7"/>
        <v>95.92525023290645</v>
      </c>
      <c r="D86" s="5">
        <f t="shared" si="7"/>
        <v>97.231932503778566</v>
      </c>
      <c r="E86" s="5">
        <f t="shared" si="7"/>
        <v>99.587644028170189</v>
      </c>
      <c r="F86" s="5">
        <f t="shared" si="7"/>
        <v>68.663900905699691</v>
      </c>
      <c r="G86" s="5">
        <f t="shared" si="7"/>
        <v>99.536081605681446</v>
      </c>
      <c r="H86" s="5">
        <f t="shared" si="7"/>
        <v>105.55715069054735</v>
      </c>
      <c r="I86" s="5">
        <f t="shared" si="7"/>
        <v>98.870096784579488</v>
      </c>
      <c r="J86" s="5">
        <f t="shared" si="7"/>
        <v>100.51295909526384</v>
      </c>
      <c r="K86" s="5">
        <f t="shared" si="7"/>
        <v>99.678450609383901</v>
      </c>
      <c r="L86" s="5">
        <f t="shared" si="7"/>
        <v>97.584311395037872</v>
      </c>
      <c r="M86" s="5">
        <f t="shared" si="7"/>
        <v>101.84664024675514</v>
      </c>
      <c r="N86" s="5">
        <f t="shared" si="7"/>
        <v>100.55747769246976</v>
      </c>
      <c r="O86" s="5">
        <f t="shared" si="7"/>
        <v>103.45213634846556</v>
      </c>
      <c r="P86" s="5">
        <f t="shared" si="7"/>
        <v>85.059773586600201</v>
      </c>
      <c r="Q86" s="5">
        <f t="shared" si="7"/>
        <v>100.82630135583321</v>
      </c>
      <c r="R86" s="5">
        <f t="shared" si="7"/>
        <v>100.37657090386706</v>
      </c>
      <c r="S86" s="5">
        <f t="shared" si="7"/>
        <v>100.84150108287038</v>
      </c>
      <c r="T86" s="5">
        <f t="shared" si="7"/>
        <v>98.895798943034137</v>
      </c>
    </row>
    <row r="88" spans="2:20" x14ac:dyDescent="0.25">
      <c r="B88" t="s">
        <v>62</v>
      </c>
    </row>
    <row r="89" spans="2:20" x14ac:dyDescent="0.25">
      <c r="B89" s="1" t="s">
        <v>43</v>
      </c>
      <c r="C89" s="2" t="s">
        <v>44</v>
      </c>
      <c r="D89" s="3" t="s">
        <v>45</v>
      </c>
      <c r="E89" s="3" t="s">
        <v>46</v>
      </c>
      <c r="F89" s="3" t="s">
        <v>47</v>
      </c>
      <c r="G89" s="3" t="s">
        <v>48</v>
      </c>
      <c r="H89" s="3" t="s">
        <v>49</v>
      </c>
      <c r="I89" s="3" t="s">
        <v>50</v>
      </c>
      <c r="J89" s="3" t="s">
        <v>51</v>
      </c>
      <c r="K89" s="3" t="s">
        <v>52</v>
      </c>
      <c r="L89" s="3" t="s">
        <v>53</v>
      </c>
      <c r="M89" s="3" t="s">
        <v>54</v>
      </c>
      <c r="N89" s="3" t="s">
        <v>55</v>
      </c>
      <c r="O89" s="3" t="s">
        <v>56</v>
      </c>
      <c r="P89" s="3" t="s">
        <v>57</v>
      </c>
      <c r="Q89" s="3" t="s">
        <v>58</v>
      </c>
      <c r="R89" s="3" t="s">
        <v>59</v>
      </c>
      <c r="S89" s="3" t="s">
        <v>60</v>
      </c>
      <c r="T89" s="4" t="s">
        <v>61</v>
      </c>
    </row>
    <row r="90" spans="2:20" x14ac:dyDescent="0.25">
      <c r="B90" s="10" t="s">
        <v>44</v>
      </c>
      <c r="C90" s="12">
        <f>100*C69/'2010'!C69</f>
        <v>99.252207279540357</v>
      </c>
      <c r="D90" s="12">
        <f>100*D69/'2010'!D69</f>
        <v>114.39771883743502</v>
      </c>
      <c r="E90" s="12">
        <f>100*E69/'2010'!E69</f>
        <v>115.00764446274742</v>
      </c>
      <c r="F90" s="12" t="e">
        <f>100*F69/'2010'!F69</f>
        <v>#DIV/0!</v>
      </c>
      <c r="G90" s="12">
        <f>100*G69/'2010'!G69</f>
        <v>18.10945273631841</v>
      </c>
      <c r="H90" s="12" t="e">
        <f>100*H69/'2010'!H69</f>
        <v>#DIV/0!</v>
      </c>
      <c r="I90" s="12">
        <f>100*I69/'2010'!I69</f>
        <v>120.18735247592976</v>
      </c>
      <c r="J90" s="12">
        <f>100*J69/'2010'!J69</f>
        <v>59.287768529215271</v>
      </c>
      <c r="K90" s="12">
        <f>100*K69/'2010'!K69</f>
        <v>23.088235294117641</v>
      </c>
      <c r="L90" s="12" t="e">
        <f>100*L69/'2010'!L69</f>
        <v>#DIV/0!</v>
      </c>
      <c r="M90" s="12">
        <f>100*M69/'2010'!M69</f>
        <v>118.09546505934925</v>
      </c>
      <c r="N90" s="12">
        <f>100*N69/'2010'!N69</f>
        <v>71.201119787829683</v>
      </c>
      <c r="O90" s="12">
        <f>100*O69/'2010'!O69</f>
        <v>114.41860465116278</v>
      </c>
      <c r="P90" s="12" t="e">
        <f>100*P69/'2010'!P69</f>
        <v>#DIV/0!</v>
      </c>
      <c r="Q90" s="12">
        <f>100*Q69/'2010'!Q69</f>
        <v>101.80363291268303</v>
      </c>
      <c r="R90" s="12">
        <f>100*R69/'2010'!R69</f>
        <v>114.33949500742635</v>
      </c>
      <c r="S90" s="12">
        <f>100*S69/'2010'!S69</f>
        <v>111.86335010378919</v>
      </c>
      <c r="T90" s="12">
        <f>100*T69/'2010'!T69</f>
        <v>110.15746773108214</v>
      </c>
    </row>
    <row r="91" spans="2:20" x14ac:dyDescent="0.25">
      <c r="B91" s="10" t="s">
        <v>45</v>
      </c>
      <c r="C91" s="12">
        <f>100*C70/'2010'!C70</f>
        <v>120.06472834547333</v>
      </c>
      <c r="D91" s="12">
        <f>100*D70/'2010'!D70</f>
        <v>102.64767567591558</v>
      </c>
      <c r="E91" s="12">
        <f>100*E70/'2010'!E70</f>
        <v>120.00065963512436</v>
      </c>
      <c r="F91" s="12">
        <f>100*F70/'2010'!F70</f>
        <v>90.297211916159185</v>
      </c>
      <c r="G91" s="12">
        <f>100*G70/'2010'!G70</f>
        <v>121.71743726580139</v>
      </c>
      <c r="H91" s="12">
        <f>100*H70/'2010'!H70</f>
        <v>120.61226845065359</v>
      </c>
      <c r="I91" s="12">
        <f>100*I70/'2010'!I70</f>
        <v>107.49933145609469</v>
      </c>
      <c r="J91" s="12">
        <f>100*J70/'2010'!J70</f>
        <v>108.41968320065628</v>
      </c>
      <c r="K91" s="12">
        <f>100*K70/'2010'!K70</f>
        <v>111.81737149124514</v>
      </c>
      <c r="L91" s="12">
        <f>100*L70/'2010'!L70</f>
        <v>110.77221787967427</v>
      </c>
      <c r="M91" s="12">
        <f>100*M70/'2010'!M70</f>
        <v>122.99211536127174</v>
      </c>
      <c r="N91" s="12">
        <f>100*N70/'2010'!N70</f>
        <v>108.85739007157761</v>
      </c>
      <c r="O91" s="12">
        <f>100*O70/'2010'!O70</f>
        <v>104.6652992799354</v>
      </c>
      <c r="P91" s="12">
        <f>100*P70/'2010'!P70</f>
        <v>115.24896721690224</v>
      </c>
      <c r="Q91" s="12">
        <f>100*Q70/'2010'!Q70</f>
        <v>115.8040266586774</v>
      </c>
      <c r="R91" s="12">
        <f>100*R70/'2010'!R70</f>
        <v>103.74279903967583</v>
      </c>
      <c r="S91" s="12">
        <f>100*S70/'2010'!S70</f>
        <v>103.07032922994377</v>
      </c>
      <c r="T91" s="12">
        <f>100*T70/'2010'!T70</f>
        <v>103.87985706429181</v>
      </c>
    </row>
    <row r="92" spans="2:20" x14ac:dyDescent="0.25">
      <c r="B92" s="10" t="s">
        <v>46</v>
      </c>
      <c r="C92" s="12">
        <f>100*C71/'2010'!C71</f>
        <v>111.52390336059072</v>
      </c>
      <c r="D92" s="12">
        <f>100*D71/'2010'!D71</f>
        <v>132.38592612011996</v>
      </c>
      <c r="E92" s="12">
        <f>100*E71/'2010'!E71</f>
        <v>113.03780245364203</v>
      </c>
      <c r="F92" s="12">
        <f>100*F71/'2010'!F71</f>
        <v>81.2721551023551</v>
      </c>
      <c r="G92" s="12">
        <f>100*G71/'2010'!G71</f>
        <v>120.65764991135954</v>
      </c>
      <c r="H92" s="12">
        <f>100*H71/'2010'!H71</f>
        <v>109.18761290655027</v>
      </c>
      <c r="I92" s="12">
        <f>100*I71/'2010'!I71</f>
        <v>113.20349874051929</v>
      </c>
      <c r="J92" s="12">
        <f>100*J71/'2010'!J71</f>
        <v>116.39962012070517</v>
      </c>
      <c r="K92" s="12">
        <f>100*K71/'2010'!K71</f>
        <v>115.15153262614618</v>
      </c>
      <c r="L92" s="12">
        <f>100*L71/'2010'!L71</f>
        <v>112.39046776576474</v>
      </c>
      <c r="M92" s="12">
        <f>100*M71/'2010'!M71</f>
        <v>122.0405994367282</v>
      </c>
      <c r="N92" s="12">
        <f>100*N71/'2010'!N71</f>
        <v>91.678082449305393</v>
      </c>
      <c r="O92" s="12">
        <f>100*O71/'2010'!O71</f>
        <v>119.88722778354294</v>
      </c>
      <c r="P92" s="12">
        <f>100*P71/'2010'!P71</f>
        <v>108.06646607404775</v>
      </c>
      <c r="Q92" s="12">
        <f>100*Q71/'2010'!Q71</f>
        <v>114.2516680381747</v>
      </c>
      <c r="R92" s="12">
        <f>100*R71/'2010'!R71</f>
        <v>119.00683945913704</v>
      </c>
      <c r="S92" s="12">
        <f>100*S71/'2010'!S71</f>
        <v>114.96689235958756</v>
      </c>
      <c r="T92" s="12">
        <f>100*T71/'2010'!T71</f>
        <v>115.81373443598633</v>
      </c>
    </row>
    <row r="93" spans="2:20" x14ac:dyDescent="0.25">
      <c r="B93" s="10" t="s">
        <v>47</v>
      </c>
      <c r="C93" s="12">
        <f>100*C72/'2010'!C72</f>
        <v>100.35810178912719</v>
      </c>
      <c r="D93" s="12">
        <f>100*D72/'2010'!D72</f>
        <v>114.04285052378475</v>
      </c>
      <c r="E93" s="12">
        <f>100*E72/'2010'!E72</f>
        <v>101.70337567203777</v>
      </c>
      <c r="F93" s="12">
        <f>100*F72/'2010'!F72</f>
        <v>65.210303364980504</v>
      </c>
      <c r="G93" s="12">
        <f>100*G72/'2010'!G72</f>
        <v>101.45244764990062</v>
      </c>
      <c r="H93" s="12">
        <f>100*H72/'2010'!H72</f>
        <v>99.733191361768831</v>
      </c>
      <c r="I93" s="12">
        <f>100*I72/'2010'!I72</f>
        <v>87.433352935448426</v>
      </c>
      <c r="J93" s="12">
        <f>100*J72/'2010'!J72</f>
        <v>96.7843422233436</v>
      </c>
      <c r="K93" s="12">
        <f>100*K72/'2010'!K72</f>
        <v>97.297613007797679</v>
      </c>
      <c r="L93" s="12">
        <f>100*L72/'2010'!L72</f>
        <v>91.860619531168354</v>
      </c>
      <c r="M93" s="12">
        <f>100*M72/'2010'!M72</f>
        <v>101.74346372850381</v>
      </c>
      <c r="N93" s="12">
        <f>100*N72/'2010'!N72</f>
        <v>94.632377058439459</v>
      </c>
      <c r="O93" s="12">
        <f>100*O72/'2010'!O72</f>
        <v>92.627682042507303</v>
      </c>
      <c r="P93" s="12">
        <f>100*P72/'2010'!P72</f>
        <v>99.465454852032323</v>
      </c>
      <c r="Q93" s="12">
        <f>100*Q72/'2010'!Q72</f>
        <v>101.77649116887891</v>
      </c>
      <c r="R93" s="12">
        <f>100*R72/'2010'!R72</f>
        <v>94.212999718139102</v>
      </c>
      <c r="S93" s="12">
        <f>100*S72/'2010'!S72</f>
        <v>95.655977432058336</v>
      </c>
      <c r="T93" s="12">
        <f>100*T72/'2010'!T72</f>
        <v>92.549362722751241</v>
      </c>
    </row>
    <row r="94" spans="2:20" x14ac:dyDescent="0.25">
      <c r="B94" s="10" t="s">
        <v>48</v>
      </c>
      <c r="C94" s="12">
        <f>100*C73/'2010'!C73</f>
        <v>109.55341956485455</v>
      </c>
      <c r="D94" s="12">
        <f>100*D73/'2010'!D73</f>
        <v>108.86630535009371</v>
      </c>
      <c r="E94" s="12">
        <f>100*E73/'2010'!E73</f>
        <v>103.70608331099881</v>
      </c>
      <c r="F94" s="12">
        <f>100*F73/'2010'!F73</f>
        <v>68.11948354934718</v>
      </c>
      <c r="G94" s="12">
        <f>100*G73/'2010'!G73</f>
        <v>92.876772846837426</v>
      </c>
      <c r="H94" s="12">
        <f>100*H73/'2010'!H73</f>
        <v>98.77320945738218</v>
      </c>
      <c r="I94" s="12">
        <f>100*I73/'2010'!I73</f>
        <v>99.844502982090077</v>
      </c>
      <c r="J94" s="12">
        <f>100*J73/'2010'!J73</f>
        <v>98.756010158075171</v>
      </c>
      <c r="K94" s="12">
        <f>100*K73/'2010'!K73</f>
        <v>94.686627956291005</v>
      </c>
      <c r="L94" s="12">
        <f>100*L73/'2010'!L73</f>
        <v>95.067693613672347</v>
      </c>
      <c r="M94" s="12">
        <f>100*M73/'2010'!M73</f>
        <v>96.616386563973975</v>
      </c>
      <c r="N94" s="12">
        <f>100*N73/'2010'!N73</f>
        <v>81.885985157808591</v>
      </c>
      <c r="O94" s="12">
        <f>100*O73/'2010'!O73</f>
        <v>82.064020262700367</v>
      </c>
      <c r="P94" s="12">
        <f>100*P73/'2010'!P73</f>
        <v>95.926305463738558</v>
      </c>
      <c r="Q94" s="12">
        <f>100*Q73/'2010'!Q73</f>
        <v>91.866319452792396</v>
      </c>
      <c r="R94" s="12">
        <f>100*R73/'2010'!R73</f>
        <v>85.98338380415268</v>
      </c>
      <c r="S94" s="12">
        <f>100*S73/'2010'!S73</f>
        <v>89.023225888589323</v>
      </c>
      <c r="T94" s="12">
        <f>100*T73/'2010'!T73</f>
        <v>95.256696386675614</v>
      </c>
    </row>
    <row r="95" spans="2:20" x14ac:dyDescent="0.25">
      <c r="B95" s="10" t="s">
        <v>49</v>
      </c>
      <c r="C95" s="12">
        <f>100*C74/'2010'!C74</f>
        <v>112.40278826154839</v>
      </c>
      <c r="D95" s="12">
        <f>100*D74/'2010'!D74</f>
        <v>84.853289889909192</v>
      </c>
      <c r="E95" s="12">
        <f>100*E74/'2010'!E74</f>
        <v>74.474453689875659</v>
      </c>
      <c r="F95" s="12">
        <f>100*F74/'2010'!F74</f>
        <v>52.723116097539275</v>
      </c>
      <c r="G95" s="12">
        <f>100*G74/'2010'!G74</f>
        <v>79.20998810553003</v>
      </c>
      <c r="H95" s="12">
        <f>100*H74/'2010'!H74</f>
        <v>117.9638509837485</v>
      </c>
      <c r="I95" s="12">
        <f>100*I74/'2010'!I74</f>
        <v>73.738792927379038</v>
      </c>
      <c r="J95" s="12">
        <f>100*J74/'2010'!J74</f>
        <v>83.623906633635599</v>
      </c>
      <c r="K95" s="12">
        <f>100*K74/'2010'!K74</f>
        <v>73.030617241207409</v>
      </c>
      <c r="L95" s="12">
        <f>100*L74/'2010'!L74</f>
        <v>107.86003493696531</v>
      </c>
      <c r="M95" s="12">
        <f>100*M74/'2010'!M74</f>
        <v>47.270748231895958</v>
      </c>
      <c r="N95" s="12">
        <f>100*N74/'2010'!N74</f>
        <v>72.224497642244344</v>
      </c>
      <c r="O95" s="12">
        <f>100*O74/'2010'!O74</f>
        <v>86.671035100181157</v>
      </c>
      <c r="P95" s="12">
        <f>100*P74/'2010'!P74</f>
        <v>69.06424318267328</v>
      </c>
      <c r="Q95" s="12">
        <f>100*Q74/'2010'!Q74</f>
        <v>75.213385153830373</v>
      </c>
      <c r="R95" s="12">
        <f>100*R74/'2010'!R74</f>
        <v>111.4916659778718</v>
      </c>
      <c r="S95" s="12">
        <f>100*S74/'2010'!S74</f>
        <v>80.588597401951844</v>
      </c>
      <c r="T95" s="12">
        <f>100*T74/'2010'!T74</f>
        <v>106.81640763351557</v>
      </c>
    </row>
    <row r="96" spans="2:20" x14ac:dyDescent="0.25">
      <c r="B96" s="10" t="s">
        <v>50</v>
      </c>
      <c r="C96" s="12">
        <f>100*C75/'2010'!C75</f>
        <v>107.34348100754008</v>
      </c>
      <c r="D96" s="12">
        <f>100*D75/'2010'!D75</f>
        <v>104.0359733072645</v>
      </c>
      <c r="E96" s="12">
        <f>100*E75/'2010'!E75</f>
        <v>104.46160566274798</v>
      </c>
      <c r="F96" s="12">
        <f>100*F75/'2010'!F75</f>
        <v>70.365218147851991</v>
      </c>
      <c r="G96" s="12">
        <f>100*G75/'2010'!G75</f>
        <v>102.86022760704699</v>
      </c>
      <c r="H96" s="12">
        <f>100*H75/'2010'!H75</f>
        <v>104.28649523935736</v>
      </c>
      <c r="I96" s="12">
        <f>100*I75/'2010'!I75</f>
        <v>102.31493115193275</v>
      </c>
      <c r="J96" s="12">
        <f>100*J75/'2010'!J75</f>
        <v>103.22921689312514</v>
      </c>
      <c r="K96" s="12">
        <f>100*K75/'2010'!K75</f>
        <v>103.87998398533496</v>
      </c>
      <c r="L96" s="12">
        <f>100*L75/'2010'!L75</f>
        <v>107.17034358347847</v>
      </c>
      <c r="M96" s="12">
        <f>100*M75/'2010'!M75</f>
        <v>106.92633553707071</v>
      </c>
      <c r="N96" s="12">
        <f>100*N75/'2010'!N75</f>
        <v>102.07875248530222</v>
      </c>
      <c r="O96" s="12">
        <f>100*O75/'2010'!O75</f>
        <v>100.49059134859101</v>
      </c>
      <c r="P96" s="12">
        <f>100*P75/'2010'!P75</f>
        <v>103.74619696632243</v>
      </c>
      <c r="Q96" s="12">
        <f>100*Q75/'2010'!Q75</f>
        <v>101.62198097546765</v>
      </c>
      <c r="R96" s="12">
        <f>100*R75/'2010'!R75</f>
        <v>98.41783219466177</v>
      </c>
      <c r="S96" s="12">
        <f>100*S75/'2010'!S75</f>
        <v>96.227804460553358</v>
      </c>
      <c r="T96" s="12">
        <f>100*T75/'2010'!T75</f>
        <v>102.34848381603372</v>
      </c>
    </row>
    <row r="97" spans="2:20" x14ac:dyDescent="0.25">
      <c r="B97" s="10" t="s">
        <v>51</v>
      </c>
      <c r="C97" s="12">
        <f>100*C76/'2010'!C76</f>
        <v>109.13458192712393</v>
      </c>
      <c r="D97" s="12">
        <f>100*D76/'2010'!D76</f>
        <v>113.02146426489155</v>
      </c>
      <c r="E97" s="12">
        <f>100*E76/'2010'!E76</f>
        <v>110.43593105125912</v>
      </c>
      <c r="F97" s="12">
        <f>100*F76/'2010'!F76</f>
        <v>67.107833829562125</v>
      </c>
      <c r="G97" s="12">
        <f>100*G76/'2010'!G76</f>
        <v>111.81964649439995</v>
      </c>
      <c r="H97" s="12">
        <f>100*H76/'2010'!H76</f>
        <v>110.08853041209208</v>
      </c>
      <c r="I97" s="12">
        <f>100*I76/'2010'!I76</f>
        <v>111.00598652220722</v>
      </c>
      <c r="J97" s="12">
        <f>100*J76/'2010'!J76</f>
        <v>108.98441589359611</v>
      </c>
      <c r="K97" s="12">
        <f>100*K76/'2010'!K76</f>
        <v>111.35235500573751</v>
      </c>
      <c r="L97" s="12">
        <f>100*L76/'2010'!L76</f>
        <v>109.05556452429813</v>
      </c>
      <c r="M97" s="12">
        <f>100*M76/'2010'!M76</f>
        <v>111.00516728408584</v>
      </c>
      <c r="N97" s="12">
        <f>100*N76/'2010'!N76</f>
        <v>101.96239453193463</v>
      </c>
      <c r="O97" s="12">
        <f>100*O76/'2010'!O76</f>
        <v>108.99275289694988</v>
      </c>
      <c r="P97" s="12">
        <f>100*P76/'2010'!P76</f>
        <v>107.95189998972312</v>
      </c>
      <c r="Q97" s="12">
        <f>100*Q76/'2010'!Q76</f>
        <v>108.59098183107929</v>
      </c>
      <c r="R97" s="12">
        <f>100*R76/'2010'!R76</f>
        <v>107.62468881987138</v>
      </c>
      <c r="S97" s="12">
        <f>100*S76/'2010'!S76</f>
        <v>107.58075069078029</v>
      </c>
      <c r="T97" s="12">
        <f>100*T76/'2010'!T76</f>
        <v>108.54010682128326</v>
      </c>
    </row>
    <row r="98" spans="2:20" x14ac:dyDescent="0.25">
      <c r="B98" s="10" t="s">
        <v>52</v>
      </c>
      <c r="C98" s="12">
        <f>100*C77/'2010'!C77</f>
        <v>115.48971963211206</v>
      </c>
      <c r="D98" s="12">
        <f>100*D77/'2010'!D77</f>
        <v>77.009374260620547</v>
      </c>
      <c r="E98" s="12">
        <f>100*E77/'2010'!E77</f>
        <v>76.265919798220793</v>
      </c>
      <c r="F98" s="12">
        <f>100*F77/'2010'!F77</f>
        <v>83.409983796564305</v>
      </c>
      <c r="G98" s="12">
        <f>100*G77/'2010'!G77</f>
        <v>71.874880979403585</v>
      </c>
      <c r="H98" s="12">
        <f>100*H77/'2010'!H77</f>
        <v>76.584442617981239</v>
      </c>
      <c r="I98" s="12">
        <f>100*I77/'2010'!I77</f>
        <v>70.796819329664586</v>
      </c>
      <c r="J98" s="12">
        <f>100*J77/'2010'!J77</f>
        <v>73.578012058890522</v>
      </c>
      <c r="K98" s="12">
        <f>100*K77/'2010'!K77</f>
        <v>86.402675120713269</v>
      </c>
      <c r="L98" s="12">
        <f>100*L77/'2010'!L77</f>
        <v>93.342995385895208</v>
      </c>
      <c r="M98" s="12">
        <f>100*M77/'2010'!M77</f>
        <v>76.27593653720271</v>
      </c>
      <c r="N98" s="12">
        <f>100*N77/'2010'!N77</f>
        <v>77.107883265931093</v>
      </c>
      <c r="O98" s="12">
        <f>100*O77/'2010'!O77</f>
        <v>92.103341847704485</v>
      </c>
      <c r="P98" s="12">
        <f>100*P77/'2010'!P77</f>
        <v>70.849056664188453</v>
      </c>
      <c r="Q98" s="12">
        <f>100*Q77/'2010'!Q77</f>
        <v>72.877995336505563</v>
      </c>
      <c r="R98" s="12">
        <f>100*R77/'2010'!R77</f>
        <v>89.474589278007784</v>
      </c>
      <c r="S98" s="12">
        <f>100*S77/'2010'!S77</f>
        <v>87.195700529108748</v>
      </c>
      <c r="T98" s="12">
        <f>100*T77/'2010'!T77</f>
        <v>82.097072086146824</v>
      </c>
    </row>
    <row r="99" spans="2:20" x14ac:dyDescent="0.25">
      <c r="B99" s="10" t="s">
        <v>53</v>
      </c>
      <c r="C99" s="12">
        <f>100*C78/'2010'!C78</f>
        <v>97.770424873458268</v>
      </c>
      <c r="D99" s="12">
        <f>100*D78/'2010'!D78</f>
        <v>122.82127904336679</v>
      </c>
      <c r="E99" s="12">
        <f>100*E78/'2010'!E78</f>
        <v>111.58682621488026</v>
      </c>
      <c r="F99" s="12">
        <f>100*F78/'2010'!F78</f>
        <v>79.167548153321604</v>
      </c>
      <c r="G99" s="12">
        <f>100*G78/'2010'!G78</f>
        <v>112.79811739591099</v>
      </c>
      <c r="H99" s="12">
        <f>100*H78/'2010'!H78</f>
        <v>110.38589853183942</v>
      </c>
      <c r="I99" s="12">
        <f>100*I78/'2010'!I78</f>
        <v>111.95648087869326</v>
      </c>
      <c r="J99" s="12">
        <f>100*J78/'2010'!J78</f>
        <v>112.65310975780378</v>
      </c>
      <c r="K99" s="12">
        <f>100*K78/'2010'!K78</f>
        <v>109.59884170629928</v>
      </c>
      <c r="L99" s="12">
        <f>100*L78/'2010'!L78</f>
        <v>112.76394758823122</v>
      </c>
      <c r="M99" s="12">
        <f>100*M78/'2010'!M78</f>
        <v>112.67221141175185</v>
      </c>
      <c r="N99" s="12">
        <f>100*N78/'2010'!N78</f>
        <v>109.67107594661869</v>
      </c>
      <c r="O99" s="12">
        <f>100*O78/'2010'!O78</f>
        <v>114.4706020914744</v>
      </c>
      <c r="P99" s="12">
        <f>100*P78/'2010'!P78</f>
        <v>109.25356507729822</v>
      </c>
      <c r="Q99" s="12">
        <f>100*Q78/'2010'!Q78</f>
        <v>115.17309836531641</v>
      </c>
      <c r="R99" s="12">
        <f>100*R78/'2010'!R78</f>
        <v>114.69829062324756</v>
      </c>
      <c r="S99" s="12">
        <f>100*S78/'2010'!S78</f>
        <v>112.76182067580457</v>
      </c>
      <c r="T99" s="12">
        <f>100*T78/'2010'!T78</f>
        <v>111.69623103307383</v>
      </c>
    </row>
    <row r="100" spans="2:20" x14ac:dyDescent="0.25">
      <c r="B100" s="10" t="s">
        <v>54</v>
      </c>
      <c r="C100" s="12">
        <f>100*C79/'2010'!C79</f>
        <v>116.90952107866975</v>
      </c>
      <c r="D100" s="12">
        <f>100*D79/'2010'!D79</f>
        <v>116.75330494103136</v>
      </c>
      <c r="E100" s="12">
        <f>100*E79/'2010'!E79</f>
        <v>112.7760391305669</v>
      </c>
      <c r="F100" s="12">
        <f>100*F79/'2010'!F79</f>
        <v>80.183292256229493</v>
      </c>
      <c r="G100" s="12">
        <f>100*G79/'2010'!G79</f>
        <v>113.24301289031843</v>
      </c>
      <c r="H100" s="12">
        <f>100*H79/'2010'!H79</f>
        <v>111.3213354081085</v>
      </c>
      <c r="I100" s="12">
        <f>100*I79/'2010'!I79</f>
        <v>111.5121340546702</v>
      </c>
      <c r="J100" s="12">
        <f>100*J79/'2010'!J79</f>
        <v>113.5802814001559</v>
      </c>
      <c r="K100" s="12">
        <f>100*K79/'2010'!K79</f>
        <v>112.68674961919957</v>
      </c>
      <c r="L100" s="12">
        <f>100*L79/'2010'!L79</f>
        <v>112.7735062490201</v>
      </c>
      <c r="M100" s="12">
        <f>100*M79/'2010'!M79</f>
        <v>113.43279562660237</v>
      </c>
      <c r="N100" s="12">
        <f>100*N79/'2010'!N79</f>
        <v>109.80332584824784</v>
      </c>
      <c r="O100" s="12">
        <f>100*O79/'2010'!O79</f>
        <v>111.98764160331258</v>
      </c>
      <c r="P100" s="12">
        <f>100*P79/'2010'!P79</f>
        <v>110.15365911680192</v>
      </c>
      <c r="Q100" s="12">
        <f>100*Q79/'2010'!Q79</f>
        <v>112.77077962229039</v>
      </c>
      <c r="R100" s="12">
        <f>100*R79/'2010'!R79</f>
        <v>112.19446563736641</v>
      </c>
      <c r="S100" s="12">
        <f>100*S79/'2010'!S79</f>
        <v>111.26038801684109</v>
      </c>
      <c r="T100" s="12">
        <f>100*T79/'2010'!T79</f>
        <v>112.22254712509861</v>
      </c>
    </row>
    <row r="101" spans="2:20" x14ac:dyDescent="0.25">
      <c r="B101" s="10" t="s">
        <v>55</v>
      </c>
      <c r="C101" s="12">
        <f>100*C80/'2010'!C80</f>
        <v>118.19090034336544</v>
      </c>
      <c r="D101" s="12">
        <f>100*D80/'2010'!D80</f>
        <v>109.55140235328967</v>
      </c>
      <c r="E101" s="12">
        <f>100*E80/'2010'!E80</f>
        <v>96.997968505023479</v>
      </c>
      <c r="F101" s="12">
        <f>100*F80/'2010'!F80</f>
        <v>63.982087649132851</v>
      </c>
      <c r="G101" s="12">
        <f>100*G80/'2010'!G80</f>
        <v>97.899004822050287</v>
      </c>
      <c r="H101" s="12">
        <f>100*H80/'2010'!H80</f>
        <v>94.474012552794008</v>
      </c>
      <c r="I101" s="12">
        <f>100*I80/'2010'!I80</f>
        <v>95.222609172424455</v>
      </c>
      <c r="J101" s="12">
        <f>100*J80/'2010'!J80</f>
        <v>95.369968901877755</v>
      </c>
      <c r="K101" s="12">
        <f>100*K80/'2010'!K80</f>
        <v>92.18458668977965</v>
      </c>
      <c r="L101" s="12">
        <f>100*L80/'2010'!L80</f>
        <v>91.833558375470432</v>
      </c>
      <c r="M101" s="12">
        <f>100*M80/'2010'!M80</f>
        <v>90.825297620685802</v>
      </c>
      <c r="N101" s="12">
        <f>100*N80/'2010'!N80</f>
        <v>84.381538716250716</v>
      </c>
      <c r="O101" s="12">
        <f>100*O80/'2010'!O80</f>
        <v>92.881519755935159</v>
      </c>
      <c r="P101" s="12">
        <f>100*P80/'2010'!P80</f>
        <v>90.746997537150094</v>
      </c>
      <c r="Q101" s="12">
        <f>100*Q80/'2010'!Q80</f>
        <v>95.904236694776003</v>
      </c>
      <c r="R101" s="12">
        <f>100*R80/'2010'!R80</f>
        <v>95.125345001710713</v>
      </c>
      <c r="S101" s="12">
        <f>100*S80/'2010'!S80</f>
        <v>96.538207334106062</v>
      </c>
      <c r="T101" s="12">
        <f>100*T80/'2010'!T80</f>
        <v>91.116392844468905</v>
      </c>
    </row>
    <row r="102" spans="2:20" x14ac:dyDescent="0.25">
      <c r="B102" s="10" t="s">
        <v>56</v>
      </c>
      <c r="C102" s="12">
        <f>100*C81/'2010'!C81</f>
        <v>89.93835942708742</v>
      </c>
      <c r="D102" s="12">
        <f>100*D81/'2010'!D81</f>
        <v>101.49304321684859</v>
      </c>
      <c r="E102" s="12">
        <f>100*E81/'2010'!E81</f>
        <v>103.48444727001871</v>
      </c>
      <c r="F102" s="12">
        <f>100*F81/'2010'!F81</f>
        <v>80.335941994171293</v>
      </c>
      <c r="G102" s="12">
        <f>100*G81/'2010'!G81</f>
        <v>97.91330886713213</v>
      </c>
      <c r="H102" s="12">
        <f>100*H81/'2010'!H81</f>
        <v>98.904164533192969</v>
      </c>
      <c r="I102" s="12">
        <f>100*I81/'2010'!I81</f>
        <v>98.028089943439028</v>
      </c>
      <c r="J102" s="12">
        <f>100*J81/'2010'!J81</f>
        <v>104.77475266405347</v>
      </c>
      <c r="K102" s="12">
        <f>100*K81/'2010'!K81</f>
        <v>105.77545543842149</v>
      </c>
      <c r="L102" s="12">
        <f>100*L81/'2010'!L81</f>
        <v>95.941463032929065</v>
      </c>
      <c r="M102" s="12">
        <f>100*M81/'2010'!M81</f>
        <v>96.228796852518727</v>
      </c>
      <c r="N102" s="12">
        <f>100*N81/'2010'!N81</f>
        <v>99.563841963987187</v>
      </c>
      <c r="O102" s="12">
        <f>100*O81/'2010'!O81</f>
        <v>113.68279948902182</v>
      </c>
      <c r="P102" s="12">
        <f>100*P81/'2010'!P81</f>
        <v>70.663262891888309</v>
      </c>
      <c r="Q102" s="12">
        <f>100*Q81/'2010'!Q81</f>
        <v>100.70345649029404</v>
      </c>
      <c r="R102" s="12">
        <f>100*R81/'2010'!R81</f>
        <v>112.12307467731435</v>
      </c>
      <c r="S102" s="12">
        <f>100*S81/'2010'!S81</f>
        <v>99.779094518923543</v>
      </c>
      <c r="T102" s="12">
        <f>100*T81/'2010'!T81</f>
        <v>102.08944753006801</v>
      </c>
    </row>
    <row r="103" spans="2:20" x14ac:dyDescent="0.25">
      <c r="B103" s="10" t="s">
        <v>57</v>
      </c>
      <c r="C103" s="12">
        <f>100*C82/'2010'!C82</f>
        <v>100.67194932652345</v>
      </c>
      <c r="D103" s="12">
        <f>100*D82/'2010'!D82</f>
        <v>112.71090318274676</v>
      </c>
      <c r="E103" s="12">
        <f>100*E82/'2010'!E82</f>
        <v>103.7634158261656</v>
      </c>
      <c r="F103" s="12">
        <f>100*F82/'2010'!F82</f>
        <v>72.687860642119432</v>
      </c>
      <c r="G103" s="12">
        <f>100*G82/'2010'!G82</f>
        <v>104.81440614546815</v>
      </c>
      <c r="H103" s="12">
        <f>100*H82/'2010'!H82</f>
        <v>102.70721134207233</v>
      </c>
      <c r="I103" s="12">
        <f>100*I82/'2010'!I82</f>
        <v>101.36828522275749</v>
      </c>
      <c r="J103" s="12">
        <f>100*J82/'2010'!J82</f>
        <v>104.55407586317108</v>
      </c>
      <c r="K103" s="12">
        <f>100*K82/'2010'!K82</f>
        <v>103.88914260622914</v>
      </c>
      <c r="L103" s="12">
        <f>100*L82/'2010'!L82</f>
        <v>104.09709238120536</v>
      </c>
      <c r="M103" s="12">
        <f>100*M82/'2010'!M82</f>
        <v>103.6350382937604</v>
      </c>
      <c r="N103" s="12">
        <f>100*N82/'2010'!N82</f>
        <v>99.078041561107497</v>
      </c>
      <c r="O103" s="12">
        <f>100*O82/'2010'!O82</f>
        <v>103.20152345896074</v>
      </c>
      <c r="P103" s="12">
        <f>100*P82/'2010'!P82</f>
        <v>105.04119087031071</v>
      </c>
      <c r="Q103" s="12">
        <f>100*Q82/'2010'!Q82</f>
        <v>103.97943965854651</v>
      </c>
      <c r="R103" s="12">
        <f>100*R82/'2010'!R82</f>
        <v>103.82635683043077</v>
      </c>
      <c r="S103" s="12">
        <f>100*S82/'2010'!S82</f>
        <v>99.833901221267411</v>
      </c>
      <c r="T103" s="12">
        <f>100*T82/'2010'!T82</f>
        <v>103.49539558380015</v>
      </c>
    </row>
    <row r="104" spans="2:20" x14ac:dyDescent="0.25">
      <c r="B104" s="10" t="s">
        <v>58</v>
      </c>
      <c r="C104" s="12">
        <f>100*C83/'2010'!C83</f>
        <v>103.41437205113516</v>
      </c>
      <c r="D104" s="12">
        <f>100*D83/'2010'!D83</f>
        <v>111.19997389657622</v>
      </c>
      <c r="E104" s="12">
        <f>100*E83/'2010'!E83</f>
        <v>104.53880516490153</v>
      </c>
      <c r="F104" s="12">
        <f>100*F83/'2010'!F83</f>
        <v>73.595716140266063</v>
      </c>
      <c r="G104" s="12">
        <f>100*G83/'2010'!G83</f>
        <v>106.01181557435133</v>
      </c>
      <c r="H104" s="12">
        <f>100*H83/'2010'!H83</f>
        <v>102.44505845098543</v>
      </c>
      <c r="I104" s="12">
        <f>100*I83/'2010'!I83</f>
        <v>104.05500221054783</v>
      </c>
      <c r="J104" s="12">
        <f>100*J83/'2010'!J83</f>
        <v>104.84270828329332</v>
      </c>
      <c r="K104" s="12">
        <f>100*K83/'2010'!K83</f>
        <v>105.64304553675525</v>
      </c>
      <c r="L104" s="12">
        <f>100*L83/'2010'!L83</f>
        <v>105.95640610512027</v>
      </c>
      <c r="M104" s="12">
        <f>100*M83/'2010'!M83</f>
        <v>104.86190724822548</v>
      </c>
      <c r="N104" s="12">
        <f>100*N83/'2010'!N83</f>
        <v>100.56338680808092</v>
      </c>
      <c r="O104" s="12">
        <f>100*O83/'2010'!O83</f>
        <v>105.28545219612656</v>
      </c>
      <c r="P104" s="12">
        <f>100*P83/'2010'!P83</f>
        <v>102.77377887240969</v>
      </c>
      <c r="Q104" s="12">
        <f>100*Q83/'2010'!Q83</f>
        <v>105.71291742631702</v>
      </c>
      <c r="R104" s="12">
        <f>100*R83/'2010'!R83</f>
        <v>105.78053701749903</v>
      </c>
      <c r="S104" s="12">
        <f>100*S83/'2010'!S83</f>
        <v>103.9758359389549</v>
      </c>
      <c r="T104" s="12">
        <f>100*T83/'2010'!T83</f>
        <v>104.95424973865134</v>
      </c>
    </row>
    <row r="105" spans="2:20" x14ac:dyDescent="0.25">
      <c r="B105" s="10" t="s">
        <v>59</v>
      </c>
      <c r="C105" s="12">
        <f>100*C84/'2010'!C84</f>
        <v>103.74561056005106</v>
      </c>
      <c r="D105" s="12">
        <f>100*D84/'2010'!D84</f>
        <v>128.25563408290108</v>
      </c>
      <c r="E105" s="12">
        <f>100*E84/'2010'!E84</f>
        <v>107.57615455811327</v>
      </c>
      <c r="F105" s="12">
        <f>100*F84/'2010'!F84</f>
        <v>86.669289256811666</v>
      </c>
      <c r="G105" s="12">
        <f>100*G84/'2010'!G84</f>
        <v>107.19675388389619</v>
      </c>
      <c r="H105" s="12">
        <f>100*H84/'2010'!H84</f>
        <v>104.7713875212948</v>
      </c>
      <c r="I105" s="12">
        <f>100*I84/'2010'!I84</f>
        <v>105.78287583451683</v>
      </c>
      <c r="J105" s="12">
        <f>100*J84/'2010'!J84</f>
        <v>107.21466372577939</v>
      </c>
      <c r="K105" s="12">
        <f>100*K84/'2010'!K84</f>
        <v>106.90495882760045</v>
      </c>
      <c r="L105" s="12">
        <f>100*L84/'2010'!L84</f>
        <v>106.66516071413044</v>
      </c>
      <c r="M105" s="12">
        <f>100*M84/'2010'!M84</f>
        <v>106.53704956369353</v>
      </c>
      <c r="N105" s="12">
        <f>100*N84/'2010'!N84</f>
        <v>103.88375427005026</v>
      </c>
      <c r="O105" s="12">
        <f>100*O84/'2010'!O84</f>
        <v>107.48972167623882</v>
      </c>
      <c r="P105" s="12">
        <f>100*P84/'2010'!P84</f>
        <v>103.87979849276935</v>
      </c>
      <c r="Q105" s="12">
        <f>100*Q84/'2010'!Q84</f>
        <v>106.91528344943033</v>
      </c>
      <c r="R105" s="12">
        <f>100*R84/'2010'!R84</f>
        <v>106.38088785742806</v>
      </c>
      <c r="S105" s="12">
        <f>100*S84/'2010'!S84</f>
        <v>105.81810033943053</v>
      </c>
      <c r="T105" s="12">
        <f>100*T84/'2010'!T84</f>
        <v>106.71326010867516</v>
      </c>
    </row>
    <row r="106" spans="2:20" x14ac:dyDescent="0.25">
      <c r="B106" s="10" t="s">
        <v>60</v>
      </c>
      <c r="C106" s="12">
        <f>100*C85/'2010'!C85</f>
        <v>115.21388944670123</v>
      </c>
      <c r="D106" s="12">
        <f>100*D85/'2010'!D85</f>
        <v>117.67697808795647</v>
      </c>
      <c r="E106" s="12">
        <f>100*E85/'2010'!E85</f>
        <v>109.62056834833756</v>
      </c>
      <c r="F106" s="12">
        <f>100*F85/'2010'!F85</f>
        <v>82.515268162322755</v>
      </c>
      <c r="G106" s="12">
        <f>100*G85/'2010'!G85</f>
        <v>108.00461688383575</v>
      </c>
      <c r="H106" s="12">
        <f>100*H85/'2010'!H85</f>
        <v>109.2920263382458</v>
      </c>
      <c r="I106" s="12">
        <f>100*I85/'2010'!I85</f>
        <v>110.20135116047557</v>
      </c>
      <c r="J106" s="12">
        <f>100*J85/'2010'!J85</f>
        <v>109.4664843502126</v>
      </c>
      <c r="K106" s="12">
        <f>100*K85/'2010'!K85</f>
        <v>112.30819895465278</v>
      </c>
      <c r="L106" s="12">
        <f>100*L85/'2010'!L85</f>
        <v>110.21221360461901</v>
      </c>
      <c r="M106" s="12">
        <f>100*M85/'2010'!M85</f>
        <v>114.49590875308189</v>
      </c>
      <c r="N106" s="12">
        <f>100*N85/'2010'!N85</f>
        <v>108.83151947856216</v>
      </c>
      <c r="O106" s="12">
        <f>100*O85/'2010'!O85</f>
        <v>108.66977264516412</v>
      </c>
      <c r="P106" s="12">
        <f>100*P85/'2010'!P85</f>
        <v>126.01511332834738</v>
      </c>
      <c r="Q106" s="12">
        <f>100*Q85/'2010'!Q85</f>
        <v>111.21429520050403</v>
      </c>
      <c r="R106" s="12">
        <f>100*R85/'2010'!R85</f>
        <v>114.67602318371125</v>
      </c>
      <c r="S106" s="12">
        <f>100*S85/'2010'!S85</f>
        <v>113.56618412070955</v>
      </c>
      <c r="T106" s="12">
        <f>100*T85/'2010'!T85</f>
        <v>111.5545171579211</v>
      </c>
    </row>
    <row r="107" spans="2:20" x14ac:dyDescent="0.25">
      <c r="B107" s="11" t="s">
        <v>61</v>
      </c>
      <c r="C107" s="12">
        <f>100*C86/'2010'!C86</f>
        <v>104.28466887430008</v>
      </c>
      <c r="D107" s="12">
        <f>100*D86/'2010'!D86</f>
        <v>104.66904981988128</v>
      </c>
      <c r="E107" s="12">
        <f>100*E86/'2010'!E86</f>
        <v>110.82870856799106</v>
      </c>
      <c r="F107" s="12">
        <f>100*F86/'2010'!F86</f>
        <v>83.752002398124489</v>
      </c>
      <c r="G107" s="12">
        <f>100*G86/'2010'!G86</f>
        <v>99.433087022821425</v>
      </c>
      <c r="H107" s="12">
        <f>100*H86/'2010'!H86</f>
        <v>108.05324988103453</v>
      </c>
      <c r="I107" s="12">
        <f>100*I86/'2010'!I86</f>
        <v>102.1844063757607</v>
      </c>
      <c r="J107" s="12">
        <f>100*J86/'2010'!J86</f>
        <v>104.60170982224803</v>
      </c>
      <c r="K107" s="12">
        <f>100*K86/'2010'!K86</f>
        <v>102.62563386174415</v>
      </c>
      <c r="L107" s="12">
        <f>100*L86/'2010'!L86</f>
        <v>105.2629747800801</v>
      </c>
      <c r="M107" s="12">
        <f>100*M86/'2010'!M86</f>
        <v>114.90462470485576</v>
      </c>
      <c r="N107" s="12">
        <f>100*N86/'2010'!N86</f>
        <v>94.338584397572362</v>
      </c>
      <c r="O107" s="12">
        <f>100*O86/'2010'!O86</f>
        <v>107.8214052312816</v>
      </c>
      <c r="P107" s="12">
        <f>100*P86/'2010'!P86</f>
        <v>90.607281601675467</v>
      </c>
      <c r="Q107" s="12">
        <f>100*Q86/'2010'!Q86</f>
        <v>104.26567957928202</v>
      </c>
      <c r="R107" s="12">
        <f>100*R86/'2010'!R86</f>
        <v>104.58924870859792</v>
      </c>
      <c r="S107" s="12">
        <f>100*S86/'2010'!S86</f>
        <v>102.24628851447305</v>
      </c>
      <c r="T107" s="12">
        <f>100*T86/'2010'!T86</f>
        <v>103.63742477475358</v>
      </c>
    </row>
    <row r="108" spans="2:20" x14ac:dyDescent="0.25">
      <c r="B108" s="15" t="s">
        <v>63</v>
      </c>
      <c r="C108">
        <v>126.4311207236444</v>
      </c>
      <c r="D108">
        <v>164.65155923741429</v>
      </c>
      <c r="E108">
        <v>118.98837554546013</v>
      </c>
      <c r="F108">
        <v>370.83456092741568</v>
      </c>
      <c r="G108">
        <v>92.928694546347728</v>
      </c>
      <c r="H108">
        <v>110.5038667027125</v>
      </c>
      <c r="I108">
        <v>124.14365952265456</v>
      </c>
      <c r="J108">
        <v>139.02972482442618</v>
      </c>
      <c r="K108">
        <v>124.62590587124204</v>
      </c>
      <c r="L108">
        <v>159.10734724542871</v>
      </c>
      <c r="M108">
        <v>130.60708160461368</v>
      </c>
      <c r="N108">
        <v>107.97745455583733</v>
      </c>
      <c r="O108">
        <v>90.791594113002731</v>
      </c>
      <c r="P108">
        <v>143.11035370576928</v>
      </c>
      <c r="Q108">
        <v>125.17029452588105</v>
      </c>
      <c r="R108">
        <v>115.77094915017345</v>
      </c>
      <c r="S108">
        <v>126.34710177715374</v>
      </c>
      <c r="T108">
        <v>125.22430130943407</v>
      </c>
    </row>
    <row r="110" spans="2:20" x14ac:dyDescent="0.25">
      <c r="E110" s="16" t="s">
        <v>46</v>
      </c>
      <c r="F110" s="16" t="s">
        <v>47</v>
      </c>
      <c r="G110" s="16" t="s">
        <v>48</v>
      </c>
      <c r="H110" s="16" t="s">
        <v>49</v>
      </c>
      <c r="I110" s="16" t="s">
        <v>50</v>
      </c>
      <c r="J110" s="16" t="s">
        <v>65</v>
      </c>
      <c r="K110" s="16" t="s">
        <v>64</v>
      </c>
    </row>
    <row r="111" spans="2:20" x14ac:dyDescent="0.25">
      <c r="D111" s="10" t="s">
        <v>44</v>
      </c>
      <c r="E111" s="16">
        <f>E90</f>
        <v>115.00764446274742</v>
      </c>
      <c r="F111" s="16" t="e">
        <v>#DIV/0!</v>
      </c>
      <c r="G111" s="16">
        <v>18.10945273631841</v>
      </c>
      <c r="H111" s="16" t="e">
        <v>#DIV/0!</v>
      </c>
      <c r="I111" s="16">
        <v>120.18735247592976</v>
      </c>
      <c r="K111" s="17">
        <f t="shared" ref="K111:K128" si="8">T90</f>
        <v>110.15746773108214</v>
      </c>
    </row>
    <row r="112" spans="2:20" x14ac:dyDescent="0.25">
      <c r="D112" s="10" t="s">
        <v>45</v>
      </c>
      <c r="E112" s="16">
        <f t="shared" ref="E112:E128" si="9">E91</f>
        <v>120.00065963512436</v>
      </c>
      <c r="F112" s="16">
        <v>90.297211916159185</v>
      </c>
      <c r="G112" s="16">
        <v>121.71743726580139</v>
      </c>
      <c r="H112" s="16">
        <v>120.61226845065359</v>
      </c>
      <c r="I112" s="16">
        <v>107.49933145609469</v>
      </c>
      <c r="K112" s="17">
        <f t="shared" si="8"/>
        <v>103.87985706429181</v>
      </c>
    </row>
    <row r="113" spans="4:11" x14ac:dyDescent="0.25">
      <c r="D113" s="10" t="s">
        <v>46</v>
      </c>
      <c r="E113" s="16">
        <f t="shared" si="9"/>
        <v>113.03780245364203</v>
      </c>
      <c r="F113" s="16">
        <v>81.2721551023551</v>
      </c>
      <c r="G113" s="16">
        <v>120.65764991135954</v>
      </c>
      <c r="H113" s="16">
        <v>109.18761290655027</v>
      </c>
      <c r="I113" s="16">
        <v>113.20349874051929</v>
      </c>
      <c r="J113">
        <f>(A50/'2010'!A50)/('2017'!A8/'2010'!A8)*100</f>
        <v>112.98529969741038</v>
      </c>
      <c r="K113" s="17">
        <f t="shared" si="8"/>
        <v>115.81373443598633</v>
      </c>
    </row>
    <row r="114" spans="4:11" x14ac:dyDescent="0.25">
      <c r="D114" s="10" t="s">
        <v>47</v>
      </c>
      <c r="E114" s="16">
        <f t="shared" si="9"/>
        <v>101.70337567203777</v>
      </c>
      <c r="F114" s="16">
        <v>65.210303364980504</v>
      </c>
      <c r="G114" s="16">
        <v>101.45244764990062</v>
      </c>
      <c r="H114" s="16">
        <v>99.733191361768831</v>
      </c>
      <c r="I114" s="16">
        <v>87.433352935448426</v>
      </c>
      <c r="J114">
        <f>(A51/'2010'!A51)/('2017'!A9/'2010'!A9)*100</f>
        <v>84.162265222140149</v>
      </c>
      <c r="K114" s="17">
        <f t="shared" si="8"/>
        <v>92.549362722751241</v>
      </c>
    </row>
    <row r="115" spans="4:11" x14ac:dyDescent="0.25">
      <c r="D115" s="10" t="s">
        <v>48</v>
      </c>
      <c r="E115" s="16">
        <f t="shared" si="9"/>
        <v>103.70608331099881</v>
      </c>
      <c r="F115" s="16">
        <v>68.11948354934718</v>
      </c>
      <c r="G115" s="16">
        <v>92.876772846837426</v>
      </c>
      <c r="H115" s="16">
        <v>98.77320945738218</v>
      </c>
      <c r="I115" s="16">
        <v>99.844502982090077</v>
      </c>
      <c r="J115">
        <f>(A52/'2010'!A52)/('2017'!A10/'2010'!A10)*100</f>
        <v>96.746402713959995</v>
      </c>
      <c r="K115" s="17">
        <f t="shared" si="8"/>
        <v>95.256696386675614</v>
      </c>
    </row>
    <row r="116" spans="4:11" x14ac:dyDescent="0.25">
      <c r="D116" s="10" t="s">
        <v>49</v>
      </c>
      <c r="E116" s="16">
        <f t="shared" si="9"/>
        <v>74.474453689875659</v>
      </c>
      <c r="F116" s="16">
        <v>52.723116097539275</v>
      </c>
      <c r="G116" s="16">
        <v>79.20998810553003</v>
      </c>
      <c r="H116" s="16">
        <v>117.9638509837485</v>
      </c>
      <c r="I116" s="16">
        <v>73.738792927379038</v>
      </c>
      <c r="J116">
        <f>(A53/'2010'!A53)/('2017'!A11/'2010'!A11)*100</f>
        <v>114.49419245766607</v>
      </c>
      <c r="K116" s="17">
        <f t="shared" si="8"/>
        <v>106.81640763351557</v>
      </c>
    </row>
    <row r="117" spans="4:11" x14ac:dyDescent="0.25">
      <c r="D117" s="10" t="s">
        <v>50</v>
      </c>
      <c r="E117" s="16">
        <f t="shared" si="9"/>
        <v>104.46160566274798</v>
      </c>
      <c r="F117" s="16">
        <v>70.365218147851991</v>
      </c>
      <c r="G117" s="16">
        <v>102.86022760704699</v>
      </c>
      <c r="H117" s="16">
        <v>104.28649523935736</v>
      </c>
      <c r="I117" s="16">
        <v>102.31493115193275</v>
      </c>
      <c r="J117">
        <f>(A54/'2010'!A54)/('2017'!A12/'2010'!A12)*100</f>
        <v>102.09820087506034</v>
      </c>
      <c r="K117" s="17">
        <f t="shared" si="8"/>
        <v>102.34848381603372</v>
      </c>
    </row>
    <row r="118" spans="4:11" x14ac:dyDescent="0.25">
      <c r="D118" s="10" t="s">
        <v>51</v>
      </c>
      <c r="E118" s="16">
        <f t="shared" si="9"/>
        <v>110.43593105125912</v>
      </c>
      <c r="F118" s="16">
        <v>67.107833829562125</v>
      </c>
      <c r="G118" s="16">
        <v>111.81964649439995</v>
      </c>
      <c r="H118" s="16">
        <v>110.08853041209208</v>
      </c>
      <c r="I118" s="16">
        <v>111.00598652220722</v>
      </c>
      <c r="K118" s="17">
        <f t="shared" si="8"/>
        <v>108.54010682128326</v>
      </c>
    </row>
    <row r="119" spans="4:11" x14ac:dyDescent="0.25">
      <c r="D119" s="10" t="s">
        <v>52</v>
      </c>
      <c r="E119" s="16">
        <f t="shared" si="9"/>
        <v>76.265919798220793</v>
      </c>
      <c r="F119" s="16">
        <v>83.409983796564305</v>
      </c>
      <c r="G119" s="16">
        <v>71.874880979403585</v>
      </c>
      <c r="H119" s="16">
        <v>76.584442617981239</v>
      </c>
      <c r="I119" s="16">
        <v>70.796819329664586</v>
      </c>
      <c r="K119" s="17">
        <f t="shared" si="8"/>
        <v>82.097072086146824</v>
      </c>
    </row>
    <row r="120" spans="4:11" x14ac:dyDescent="0.25">
      <c r="D120" s="10" t="s">
        <v>53</v>
      </c>
      <c r="E120" s="16">
        <f t="shared" si="9"/>
        <v>111.58682621488026</v>
      </c>
      <c r="F120" s="16">
        <v>79.167548153321604</v>
      </c>
      <c r="G120" s="16">
        <v>112.79811739591099</v>
      </c>
      <c r="H120" s="16">
        <v>110.38589853183942</v>
      </c>
      <c r="I120" s="16">
        <v>111.95648087869326</v>
      </c>
      <c r="K120" s="17">
        <f t="shared" si="8"/>
        <v>111.69623103307383</v>
      </c>
    </row>
    <row r="121" spans="4:11" x14ac:dyDescent="0.25">
      <c r="D121" s="10" t="s">
        <v>54</v>
      </c>
      <c r="E121" s="16">
        <f t="shared" si="9"/>
        <v>112.7760391305669</v>
      </c>
      <c r="F121" s="16">
        <v>80.183292256229493</v>
      </c>
      <c r="G121" s="16">
        <v>113.24301289031843</v>
      </c>
      <c r="H121" s="16">
        <v>111.3213354081085</v>
      </c>
      <c r="I121" s="16">
        <v>111.5121340546702</v>
      </c>
      <c r="K121" s="17">
        <f t="shared" si="8"/>
        <v>112.22254712509861</v>
      </c>
    </row>
    <row r="122" spans="4:11" x14ac:dyDescent="0.25">
      <c r="D122" s="10" t="s">
        <v>55</v>
      </c>
      <c r="E122" s="16">
        <f t="shared" si="9"/>
        <v>96.997968505023479</v>
      </c>
      <c r="F122" s="16">
        <v>63.982087649132851</v>
      </c>
      <c r="G122" s="16">
        <v>97.899004822050287</v>
      </c>
      <c r="H122" s="16">
        <v>94.474012552794008</v>
      </c>
      <c r="I122" s="16">
        <v>95.222609172424455</v>
      </c>
      <c r="K122" s="17">
        <f t="shared" si="8"/>
        <v>91.116392844468905</v>
      </c>
    </row>
    <row r="123" spans="4:11" x14ac:dyDescent="0.25">
      <c r="D123" s="10" t="s">
        <v>56</v>
      </c>
      <c r="E123" s="16">
        <f t="shared" si="9"/>
        <v>103.48444727001871</v>
      </c>
      <c r="F123" s="16">
        <v>80.335941994171293</v>
      </c>
      <c r="G123" s="16">
        <v>97.91330886713213</v>
      </c>
      <c r="H123" s="16">
        <v>98.904164533192969</v>
      </c>
      <c r="I123" s="16">
        <v>98.028089943439028</v>
      </c>
      <c r="K123" s="17">
        <f t="shared" si="8"/>
        <v>102.08944753006801</v>
      </c>
    </row>
    <row r="124" spans="4:11" x14ac:dyDescent="0.25">
      <c r="D124" s="10" t="s">
        <v>57</v>
      </c>
      <c r="E124" s="16">
        <f t="shared" si="9"/>
        <v>103.7634158261656</v>
      </c>
      <c r="F124" s="16">
        <v>72.687860642119432</v>
      </c>
      <c r="G124" s="16">
        <v>104.81440614546815</v>
      </c>
      <c r="H124" s="16">
        <v>102.70721134207233</v>
      </c>
      <c r="I124" s="16">
        <v>101.36828522275749</v>
      </c>
      <c r="K124" s="17">
        <f t="shared" si="8"/>
        <v>103.49539558380015</v>
      </c>
    </row>
    <row r="125" spans="4:11" x14ac:dyDescent="0.25">
      <c r="D125" s="10" t="s">
        <v>58</v>
      </c>
      <c r="E125" s="16">
        <f t="shared" si="9"/>
        <v>104.53880516490153</v>
      </c>
      <c r="F125" s="16">
        <v>73.595716140266063</v>
      </c>
      <c r="G125" s="16">
        <v>106.01181557435133</v>
      </c>
      <c r="H125" s="16">
        <v>102.44505845098543</v>
      </c>
      <c r="I125" s="16">
        <v>104.05500221054783</v>
      </c>
      <c r="K125" s="17">
        <f t="shared" si="8"/>
        <v>104.95424973865134</v>
      </c>
    </row>
    <row r="126" spans="4:11" x14ac:dyDescent="0.25">
      <c r="D126" s="10" t="s">
        <v>59</v>
      </c>
      <c r="E126" s="16">
        <f t="shared" si="9"/>
        <v>107.57615455811327</v>
      </c>
      <c r="F126" s="16">
        <v>86.669289256811666</v>
      </c>
      <c r="G126" s="16">
        <v>107.19675388389619</v>
      </c>
      <c r="H126" s="16">
        <v>104.7713875212948</v>
      </c>
      <c r="I126" s="16">
        <v>105.78287583451683</v>
      </c>
      <c r="K126" s="17">
        <f t="shared" si="8"/>
        <v>106.71326010867516</v>
      </c>
    </row>
    <row r="127" spans="4:11" x14ac:dyDescent="0.25">
      <c r="D127" s="10" t="s">
        <v>60</v>
      </c>
      <c r="E127" s="16">
        <f t="shared" si="9"/>
        <v>109.62056834833756</v>
      </c>
      <c r="F127" s="16">
        <v>82.515268162322755</v>
      </c>
      <c r="G127" s="16">
        <v>108.00461688383575</v>
      </c>
      <c r="H127" s="16">
        <v>109.2920263382458</v>
      </c>
      <c r="I127" s="16">
        <v>110.20135116047557</v>
      </c>
      <c r="K127" s="17">
        <f t="shared" si="8"/>
        <v>111.5545171579211</v>
      </c>
    </row>
    <row r="128" spans="4:11" x14ac:dyDescent="0.25">
      <c r="D128" s="15" t="s">
        <v>64</v>
      </c>
      <c r="E128" s="16">
        <f t="shared" si="9"/>
        <v>110.82870856799106</v>
      </c>
      <c r="F128" s="16">
        <v>83.752002398124489</v>
      </c>
      <c r="G128" s="16">
        <v>99.433087022821425</v>
      </c>
      <c r="H128" s="16">
        <v>108.05324988103453</v>
      </c>
      <c r="I128" s="16">
        <v>102.1844063757607</v>
      </c>
      <c r="K128" s="17">
        <f t="shared" si="8"/>
        <v>103.63742477475358</v>
      </c>
    </row>
  </sheetData>
  <sheetProtection selectLockedCells="1" selectUnlockedCells="1"/>
  <phoneticPr fontId="9" type="noConversion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37"/>
  <sheetViews>
    <sheetView topLeftCell="A90" workbookViewId="0">
      <selection activeCell="E111" sqref="E111"/>
    </sheetView>
  </sheetViews>
  <sheetFormatPr baseColWidth="10" defaultColWidth="11.5546875" defaultRowHeight="13.2" x14ac:dyDescent="0.25"/>
  <cols>
    <col min="4" max="4" width="36.5546875" customWidth="1"/>
    <col min="5" max="12" width="30.6640625" customWidth="1"/>
  </cols>
  <sheetData>
    <row r="2" spans="1:21" x14ac:dyDescent="0.25">
      <c r="B2" t="s">
        <v>0</v>
      </c>
    </row>
    <row r="3" spans="1:21" x14ac:dyDescent="0.25">
      <c r="B3" t="s">
        <v>1</v>
      </c>
    </row>
    <row r="4" spans="1:21" x14ac:dyDescent="0.25">
      <c r="D4">
        <f t="shared" ref="D4:I4" si="0">SUM(D8:D12)</f>
        <v>15816.096766897155</v>
      </c>
      <c r="E4">
        <f t="shared" si="0"/>
        <v>45990.529072984464</v>
      </c>
      <c r="F4">
        <f t="shared" si="0"/>
        <v>8636.0083138625032</v>
      </c>
      <c r="G4">
        <f t="shared" si="0"/>
        <v>40949.260493448965</v>
      </c>
      <c r="H4">
        <f t="shared" si="0"/>
        <v>85786.114035907463</v>
      </c>
      <c r="I4">
        <f t="shared" si="0"/>
        <v>157067.0403297075</v>
      </c>
    </row>
    <row r="5" spans="1:21" x14ac:dyDescent="0.25">
      <c r="B5" t="s">
        <v>2</v>
      </c>
      <c r="C5" t="s">
        <v>3</v>
      </c>
      <c r="D5" t="s">
        <v>9</v>
      </c>
      <c r="E5" t="s">
        <v>4</v>
      </c>
      <c r="F5" t="s">
        <v>5</v>
      </c>
      <c r="G5" t="s">
        <v>6</v>
      </c>
      <c r="H5" t="s">
        <v>7</v>
      </c>
      <c r="I5" t="s">
        <v>8</v>
      </c>
      <c r="J5" t="s">
        <v>10</v>
      </c>
      <c r="K5" t="s">
        <v>11</v>
      </c>
      <c r="L5" t="s">
        <v>12</v>
      </c>
      <c r="M5" t="s">
        <v>13</v>
      </c>
      <c r="N5" t="s">
        <v>14</v>
      </c>
      <c r="O5" t="s">
        <v>15</v>
      </c>
      <c r="P5" t="s">
        <v>16</v>
      </c>
      <c r="Q5" t="s">
        <v>17</v>
      </c>
      <c r="R5" t="s">
        <v>18</v>
      </c>
      <c r="S5" t="s">
        <v>19</v>
      </c>
      <c r="T5" t="s">
        <v>20</v>
      </c>
      <c r="U5" t="s">
        <v>82</v>
      </c>
    </row>
    <row r="6" spans="1:21" x14ac:dyDescent="0.25">
      <c r="A6" s="17">
        <f t="shared" ref="A6:A23" si="1">SUM(D6:I6)</f>
        <v>42244.758557243964</v>
      </c>
      <c r="B6" t="s">
        <v>21</v>
      </c>
      <c r="C6">
        <f>'2017'!C6/SUM('2017'!C$6:C$22)*'2017'!C$23</f>
        <v>17085.833770550016</v>
      </c>
      <c r="D6">
        <f>'2017'!D6/SUM('2017'!D$6:D$22)*'2017'!D$23</f>
        <v>42.19598950302575</v>
      </c>
      <c r="E6">
        <f>'2017'!E6/SUM('2017'!E$6:E$22)*'2017'!E$23</f>
        <v>39543.257614419257</v>
      </c>
      <c r="F6">
        <f>'2017'!F6/SUM('2017'!F$6:F$22)*'2017'!F$23</f>
        <v>0</v>
      </c>
      <c r="G6">
        <f>'2017'!G6/SUM('2017'!G$6:G$22)*'2017'!G$23</f>
        <v>0.66960167372594392</v>
      </c>
      <c r="H6">
        <f>'2017'!H6/SUM('2017'!H$6:H$22)*'2017'!H$23</f>
        <v>0</v>
      </c>
      <c r="I6">
        <f>'2017'!I6/SUM('2017'!I$6:I$22)*'2017'!I$23</f>
        <v>2658.6353516479589</v>
      </c>
      <c r="J6">
        <f>'2017'!J6/SUM('2017'!J$6:J$22)*'2017'!J$23</f>
        <v>306.97763414751881</v>
      </c>
      <c r="K6">
        <f>'2017'!K6/SUM('2017'!K$6:K$22)*'2017'!K$23</f>
        <v>0.67903291125888965</v>
      </c>
      <c r="L6">
        <f>'2017'!L6/SUM('2017'!L$6:L$22)*'2017'!L$23</f>
        <v>0</v>
      </c>
      <c r="M6">
        <f>'2017'!M6/SUM('2017'!M$6:M$22)*'2017'!M$23</f>
        <v>2080.3367478863515</v>
      </c>
      <c r="N6">
        <f>'2017'!N6/SUM('2017'!N$6:N$22)*'2017'!N$23</f>
        <v>12.33650677056251</v>
      </c>
      <c r="O6">
        <f>'2017'!O6/SUM('2017'!O$6:O$22)*'2017'!O$23</f>
        <v>2.1504698234399133</v>
      </c>
      <c r="P6">
        <f>'2017'!P6/SUM('2017'!P$6:P$22)*'2017'!P$23</f>
        <v>0</v>
      </c>
      <c r="Q6">
        <f>'2017'!Q6/SUM('2017'!Q$6:Q$22)*'2017'!Q$23</f>
        <v>38.049461361040152</v>
      </c>
      <c r="R6">
        <f>'2017'!R6/SUM('2017'!R$6:R$22)*'2017'!R$23</f>
        <v>179.00223386906009</v>
      </c>
      <c r="S6">
        <f>'2017'!S6/SUM('2017'!S$6:S$22)*'2017'!S$23</f>
        <v>77.436116473310392</v>
      </c>
      <c r="T6">
        <f t="shared" ref="T6:T22" si="2">SUM(C6:S6)</f>
        <v>62027.560531036528</v>
      </c>
      <c r="U6">
        <f t="shared" ref="U6:U23" si="3">SUM(K6:S6)</f>
        <v>2389.9905690950236</v>
      </c>
    </row>
    <row r="7" spans="1:21" x14ac:dyDescent="0.25">
      <c r="A7" s="17">
        <f t="shared" si="1"/>
        <v>126049.99984938859</v>
      </c>
      <c r="B7" t="s">
        <v>27</v>
      </c>
      <c r="C7">
        <f>'2017'!C7/SUM('2017'!C$6:C$22)*'2017'!C$23</f>
        <v>2059.8974097899691</v>
      </c>
      <c r="D7">
        <f>'2017'!D7/SUM('2017'!D$6:D$22)*'2017'!D$23</f>
        <v>67547.260004046431</v>
      </c>
      <c r="E7">
        <f>'2017'!E7/SUM('2017'!E$6:E$22)*'2017'!E$23</f>
        <v>4306.6421291026991</v>
      </c>
      <c r="F7">
        <f>'2017'!F7/SUM('2017'!F$6:F$22)*'2017'!F$23</f>
        <v>31220.525449639907</v>
      </c>
      <c r="G7">
        <f>'2017'!G7/SUM('2017'!G$6:G$22)*'2017'!G$23</f>
        <v>1179.7182204471326</v>
      </c>
      <c r="H7">
        <f>'2017'!H7/SUM('2017'!H$6:H$22)*'2017'!H$23</f>
        <v>1406.517360154787</v>
      </c>
      <c r="I7">
        <f>'2017'!I7/SUM('2017'!I$6:I$22)*'2017'!I$23</f>
        <v>20389.336685997641</v>
      </c>
      <c r="J7">
        <f>'2017'!J7/SUM('2017'!J$6:J$22)*'2017'!J$23</f>
        <v>3543.8662380437759</v>
      </c>
      <c r="K7">
        <f>'2017'!K7/SUM('2017'!K$6:K$22)*'2017'!K$23</f>
        <v>5769.5629029608635</v>
      </c>
      <c r="L7">
        <f>'2017'!L7/SUM('2017'!L$6:L$22)*'2017'!L$23</f>
        <v>2449.6902981893554</v>
      </c>
      <c r="M7">
        <f>'2017'!M7/SUM('2017'!M$6:M$22)*'2017'!M$23</f>
        <v>1821.0610395085484</v>
      </c>
      <c r="N7">
        <f>'2017'!N7/SUM('2017'!N$6:N$22)*'2017'!N$23</f>
        <v>4088.4523058314549</v>
      </c>
      <c r="O7">
        <f>'2017'!O7/SUM('2017'!O$6:O$22)*'2017'!O$23</f>
        <v>941.3156537383893</v>
      </c>
      <c r="P7">
        <f>'2017'!P7/SUM('2017'!P$6:P$22)*'2017'!P$23</f>
        <v>1594.4605387798515</v>
      </c>
      <c r="Q7">
        <f>'2017'!Q7/SUM('2017'!Q$6:Q$22)*'2017'!Q$23</f>
        <v>5415.8499606997066</v>
      </c>
      <c r="R7">
        <f>'2017'!R7/SUM('2017'!R$6:R$22)*'2017'!R$23</f>
        <v>11760.40175206216</v>
      </c>
      <c r="S7">
        <f>'2017'!S7/SUM('2017'!S$6:S$22)*'2017'!S$23</f>
        <v>2233.4817036133986</v>
      </c>
      <c r="T7">
        <f t="shared" si="2"/>
        <v>167728.03965260606</v>
      </c>
      <c r="U7">
        <f t="shared" si="3"/>
        <v>36074.276155383726</v>
      </c>
    </row>
    <row r="8" spans="1:21" x14ac:dyDescent="0.25">
      <c r="A8" s="17">
        <f t="shared" si="1"/>
        <v>37455.133952802345</v>
      </c>
      <c r="B8" t="s">
        <v>22</v>
      </c>
      <c r="C8">
        <f>'2017'!C8/SUM('2017'!C$6:C$22)*'2017'!C$23</f>
        <v>8568.684490802405</v>
      </c>
      <c r="D8">
        <f>'2017'!D8/SUM('2017'!D$6:D$22)*'2017'!D$23</f>
        <v>235.22764290490059</v>
      </c>
      <c r="E8">
        <f>'2017'!E8/SUM('2017'!E$6:E$22)*'2017'!E$23</f>
        <v>32808.22018279598</v>
      </c>
      <c r="F8">
        <f>'2017'!F8/SUM('2017'!F$6:F$22)*'2017'!F$23</f>
        <v>116.13957387552526</v>
      </c>
      <c r="G8">
        <f>'2017'!G8/SUM('2017'!G$6:G$22)*'2017'!G$23</f>
        <v>178.68370633650969</v>
      </c>
      <c r="H8">
        <f>'2017'!H8/SUM('2017'!H$6:H$22)*'2017'!H$23</f>
        <v>157.73017569852706</v>
      </c>
      <c r="I8">
        <f>'2017'!I8/SUM('2017'!I$6:I$22)*'2017'!I$23</f>
        <v>3959.1326711909051</v>
      </c>
      <c r="J8">
        <f>'2017'!J8/SUM('2017'!J$6:J$22)*'2017'!J$23</f>
        <v>494.11496087498477</v>
      </c>
      <c r="K8">
        <f>'2017'!K8/SUM('2017'!K$6:K$22)*'2017'!K$23</f>
        <v>2960.8431233195342</v>
      </c>
      <c r="L8">
        <f>'2017'!L8/SUM('2017'!L$6:L$22)*'2017'!L$23</f>
        <v>816.86020119462762</v>
      </c>
      <c r="M8">
        <f>'2017'!M8/SUM('2017'!M$6:M$22)*'2017'!M$23</f>
        <v>28735.95593517238</v>
      </c>
      <c r="N8">
        <f>'2017'!N8/SUM('2017'!N$6:N$22)*'2017'!N$23</f>
        <v>1245.1174301079814</v>
      </c>
      <c r="O8">
        <f>'2017'!O8/SUM('2017'!O$6:O$22)*'2017'!O$23</f>
        <v>107.31344528226435</v>
      </c>
      <c r="P8">
        <f>'2017'!P8/SUM('2017'!P$6:P$22)*'2017'!P$23</f>
        <v>171.44242749059805</v>
      </c>
      <c r="Q8">
        <f>'2017'!Q8/SUM('2017'!Q$6:Q$22)*'2017'!Q$23</f>
        <v>3909.9370565490076</v>
      </c>
      <c r="R8">
        <f>'2017'!R8/SUM('2017'!R$6:R$22)*'2017'!R$23</f>
        <v>8692.5365315570398</v>
      </c>
      <c r="S8">
        <f>'2017'!S8/SUM('2017'!S$6:S$22)*'2017'!S$23</f>
        <v>2236.0929214944758</v>
      </c>
      <c r="T8">
        <f t="shared" si="2"/>
        <v>95394.032476647655</v>
      </c>
      <c r="U8">
        <f t="shared" si="3"/>
        <v>48876.099072167912</v>
      </c>
    </row>
    <row r="9" spans="1:21" x14ac:dyDescent="0.25">
      <c r="A9" s="17">
        <f t="shared" si="1"/>
        <v>16674.108823692812</v>
      </c>
      <c r="B9" t="s">
        <v>23</v>
      </c>
      <c r="C9">
        <f>'2017'!C9/SUM('2017'!C$6:C$22)*'2017'!C$23</f>
        <v>3726.916388274642</v>
      </c>
      <c r="D9">
        <f>'2017'!D9/SUM('2017'!D$6:D$22)*'2017'!D$23</f>
        <v>1586.7191910584468</v>
      </c>
      <c r="E9">
        <f>'2017'!E9/SUM('2017'!E$6:E$22)*'2017'!E$23</f>
        <v>1038.3328919473188</v>
      </c>
      <c r="F9">
        <f>'2017'!F9/SUM('2017'!F$6:F$22)*'2017'!F$23</f>
        <v>3531.2170437099285</v>
      </c>
      <c r="G9">
        <f>'2017'!G9/SUM('2017'!G$6:G$22)*'2017'!G$23</f>
        <v>314.51290555455898</v>
      </c>
      <c r="H9">
        <f>'2017'!H9/SUM('2017'!H$6:H$22)*'2017'!H$23</f>
        <v>311.29219656395611</v>
      </c>
      <c r="I9">
        <f>'2017'!I9/SUM('2017'!I$6:I$22)*'2017'!I$23</f>
        <v>9892.0345948586018</v>
      </c>
      <c r="J9">
        <f>'2017'!J9/SUM('2017'!J$6:J$22)*'2017'!J$23</f>
        <v>3104.9852457501725</v>
      </c>
      <c r="K9">
        <f>'2017'!K9/SUM('2017'!K$6:K$22)*'2017'!K$23</f>
        <v>6413.9451641893365</v>
      </c>
      <c r="L9">
        <f>'2017'!L9/SUM('2017'!L$6:L$22)*'2017'!L$23</f>
        <v>18652.938372215427</v>
      </c>
      <c r="M9">
        <f>'2017'!M9/SUM('2017'!M$6:M$22)*'2017'!M$23</f>
        <v>262.79632903702407</v>
      </c>
      <c r="N9">
        <f>'2017'!N9/SUM('2017'!N$6:N$22)*'2017'!N$23</f>
        <v>1402.1929522952407</v>
      </c>
      <c r="O9">
        <f>'2017'!O9/SUM('2017'!O$6:O$22)*'2017'!O$23</f>
        <v>721.69767274643493</v>
      </c>
      <c r="P9">
        <f>'2017'!P9/SUM('2017'!P$6:P$22)*'2017'!P$23</f>
        <v>177.18781715181109</v>
      </c>
      <c r="Q9">
        <f>'2017'!Q9/SUM('2017'!Q$6:Q$22)*'2017'!Q$23</f>
        <v>3719.2498715777838</v>
      </c>
      <c r="R9">
        <f>'2017'!R9/SUM('2017'!R$6:R$22)*'2017'!R$23</f>
        <v>3157.6614235474531</v>
      </c>
      <c r="S9">
        <f>'2017'!S9/SUM('2017'!S$6:S$22)*'2017'!S$23</f>
        <v>1165.3035015950002</v>
      </c>
      <c r="T9">
        <f t="shared" si="2"/>
        <v>59178.983562073139</v>
      </c>
      <c r="U9">
        <f t="shared" si="3"/>
        <v>35672.973104355515</v>
      </c>
    </row>
    <row r="10" spans="1:21" x14ac:dyDescent="0.25">
      <c r="A10" s="17">
        <f t="shared" si="1"/>
        <v>59035.028205605624</v>
      </c>
      <c r="B10" t="s">
        <v>24</v>
      </c>
      <c r="C10">
        <f>'2017'!C10/SUM('2017'!C$6:C$22)*'2017'!C$23</f>
        <v>479.23743546119448</v>
      </c>
      <c r="D10">
        <f>'2017'!D10/SUM('2017'!D$6:D$22)*'2017'!D$23</f>
        <v>3502.0871458575216</v>
      </c>
      <c r="E10">
        <f>'2017'!E10/SUM('2017'!E$6:E$22)*'2017'!E$23</f>
        <v>1379.5351186878356</v>
      </c>
      <c r="F10">
        <f>'2017'!F10/SUM('2017'!F$6:F$22)*'2017'!F$23</f>
        <v>951.69650815685725</v>
      </c>
      <c r="G10">
        <f>'2017'!G10/SUM('2017'!G$6:G$22)*'2017'!G$23</f>
        <v>18481.605838125954</v>
      </c>
      <c r="H10">
        <f>'2017'!H10/SUM('2017'!H$6:H$22)*'2017'!H$23</f>
        <v>19005.356671681766</v>
      </c>
      <c r="I10">
        <f>'2017'!I10/SUM('2017'!I$6:I$22)*'2017'!I$23</f>
        <v>15714.74692309569</v>
      </c>
      <c r="J10">
        <f>'2017'!J10/SUM('2017'!J$6:J$22)*'2017'!J$23</f>
        <v>15676.894661321838</v>
      </c>
      <c r="K10">
        <f>'2017'!K10/SUM('2017'!K$6:K$22)*'2017'!K$23</f>
        <v>6325.7108288381078</v>
      </c>
      <c r="L10">
        <f>'2017'!L10/SUM('2017'!L$6:L$22)*'2017'!L$23</f>
        <v>2522.7853714231987</v>
      </c>
      <c r="M10">
        <f>'2017'!M10/SUM('2017'!M$6:M$22)*'2017'!M$23</f>
        <v>444.93843933553001</v>
      </c>
      <c r="N10">
        <f>'2017'!N10/SUM('2017'!N$6:N$22)*'2017'!N$23</f>
        <v>6702.5620893813239</v>
      </c>
      <c r="O10">
        <f>'2017'!O10/SUM('2017'!O$6:O$22)*'2017'!O$23</f>
        <v>522.62418020725079</v>
      </c>
      <c r="P10">
        <f>'2017'!P10/SUM('2017'!P$6:P$22)*'2017'!P$23</f>
        <v>715.92551169724607</v>
      </c>
      <c r="Q10">
        <f>'2017'!Q10/SUM('2017'!Q$6:Q$22)*'2017'!Q$23</f>
        <v>8355.3158106902229</v>
      </c>
      <c r="R10">
        <f>'2017'!R10/SUM('2017'!R$6:R$22)*'2017'!R$23</f>
        <v>4336.1153030863106</v>
      </c>
      <c r="S10">
        <f>'2017'!S10/SUM('2017'!S$6:S$22)*'2017'!S$23</f>
        <v>2653.4075584886259</v>
      </c>
      <c r="T10">
        <f t="shared" si="2"/>
        <v>107770.54539553648</v>
      </c>
      <c r="U10">
        <f t="shared" si="3"/>
        <v>32579.385093147815</v>
      </c>
    </row>
    <row r="11" spans="1:21" x14ac:dyDescent="0.25">
      <c r="A11" s="17">
        <f t="shared" si="1"/>
        <v>41293.190751786671</v>
      </c>
      <c r="B11" t="s">
        <v>25</v>
      </c>
      <c r="C11">
        <f>'2017'!C11/SUM('2017'!C$6:C$22)*'2017'!C$23</f>
        <v>243.87662691580402</v>
      </c>
      <c r="D11">
        <f>'2017'!D11/SUM('2017'!D$6:D$22)*'2017'!D$23</f>
        <v>568.7059476241925</v>
      </c>
      <c r="E11">
        <f>'2017'!E11/SUM('2017'!E$6:E$22)*'2017'!E$23</f>
        <v>426.27034322019819</v>
      </c>
      <c r="F11">
        <f>'2017'!F11/SUM('2017'!F$6:F$22)*'2017'!F$23</f>
        <v>64.699762611903608</v>
      </c>
      <c r="G11">
        <f>'2017'!G11/SUM('2017'!G$6:G$22)*'2017'!G$23</f>
        <v>1553.5058652086852</v>
      </c>
      <c r="H11">
        <f>'2017'!H11/SUM('2017'!H$6:H$22)*'2017'!H$23</f>
        <v>37505.756878475186</v>
      </c>
      <c r="I11">
        <f>'2017'!I11/SUM('2017'!I$6:I$22)*'2017'!I$23</f>
        <v>1174.2519546465051</v>
      </c>
      <c r="J11">
        <f>'2017'!J11/SUM('2017'!J$6:J$22)*'2017'!J$23</f>
        <v>245.61211490688581</v>
      </c>
      <c r="K11">
        <f>'2017'!K11/SUM('2017'!K$6:K$22)*'2017'!K$23</f>
        <v>8817.1325091375093</v>
      </c>
      <c r="L11">
        <f>'2017'!L11/SUM('2017'!L$6:L$22)*'2017'!L$23</f>
        <v>2688.5322262762902</v>
      </c>
      <c r="M11">
        <f>'2017'!M11/SUM('2017'!M$6:M$22)*'2017'!M$23</f>
        <v>47.488371846538151</v>
      </c>
      <c r="N11">
        <f>'2017'!N11/SUM('2017'!N$6:N$22)*'2017'!N$23</f>
        <v>454.87119778006019</v>
      </c>
      <c r="O11">
        <f>'2017'!O11/SUM('2017'!O$6:O$22)*'2017'!O$23</f>
        <v>55.342090851595543</v>
      </c>
      <c r="P11">
        <f>'2017'!P11/SUM('2017'!P$6:P$22)*'2017'!P$23</f>
        <v>29.796090382151959</v>
      </c>
      <c r="Q11">
        <f>'2017'!Q11/SUM('2017'!Q$6:Q$22)*'2017'!Q$23</f>
        <v>1211.83435570184</v>
      </c>
      <c r="R11">
        <f>'2017'!R11/SUM('2017'!R$6:R$22)*'2017'!R$23</f>
        <v>3449.7266498402059</v>
      </c>
      <c r="S11">
        <f>'2017'!S11/SUM('2017'!S$6:S$22)*'2017'!S$23</f>
        <v>452.76116937980129</v>
      </c>
      <c r="T11">
        <f t="shared" si="2"/>
        <v>58990.164154805352</v>
      </c>
      <c r="U11">
        <f t="shared" si="3"/>
        <v>17207.484661195995</v>
      </c>
    </row>
    <row r="12" spans="1:21" x14ac:dyDescent="0.25">
      <c r="A12" s="17">
        <f t="shared" si="1"/>
        <v>199787.58727892063</v>
      </c>
      <c r="B12" t="s">
        <v>26</v>
      </c>
      <c r="C12">
        <f>'2017'!C12/SUM('2017'!C$6:C$22)*'2017'!C$23</f>
        <v>14479.843246646993</v>
      </c>
      <c r="D12">
        <f>'2017'!D12/SUM('2017'!D$6:D$22)*'2017'!D$23</f>
        <v>9923.3568394520935</v>
      </c>
      <c r="E12">
        <f>'2017'!E12/SUM('2017'!E$6:E$22)*'2017'!E$23</f>
        <v>10338.170536333135</v>
      </c>
      <c r="F12">
        <f>'2017'!F12/SUM('2017'!F$6:F$22)*'2017'!F$23</f>
        <v>3972.2554255082891</v>
      </c>
      <c r="G12">
        <f>'2017'!G12/SUM('2017'!G$6:G$22)*'2017'!G$23</f>
        <v>20420.952178223259</v>
      </c>
      <c r="H12">
        <f>'2017'!H12/SUM('2017'!H$6:H$22)*'2017'!H$23</f>
        <v>28805.97811348804</v>
      </c>
      <c r="I12">
        <f>'2017'!I12/SUM('2017'!I$6:I$22)*'2017'!I$23</f>
        <v>126326.8741859158</v>
      </c>
      <c r="J12">
        <f>'2017'!J12/SUM('2017'!J$6:J$22)*'2017'!J$23</f>
        <v>58735.404088762094</v>
      </c>
      <c r="K12">
        <f>'2017'!K12/SUM('2017'!K$6:K$22)*'2017'!K$23</f>
        <v>17828.268715332921</v>
      </c>
      <c r="L12">
        <f>'2017'!L12/SUM('2017'!L$6:L$22)*'2017'!L$23</f>
        <v>4016.7478337344437</v>
      </c>
      <c r="M12">
        <f>'2017'!M12/SUM('2017'!M$6:M$22)*'2017'!M$23</f>
        <v>1929.8202129414162</v>
      </c>
      <c r="N12">
        <f>'2017'!N12/SUM('2017'!N$6:N$22)*'2017'!N$23</f>
        <v>11836.978218046548</v>
      </c>
      <c r="O12">
        <f>'2017'!O12/SUM('2017'!O$6:O$22)*'2017'!O$23</f>
        <v>2682.3060162396673</v>
      </c>
      <c r="P12">
        <f>'2017'!P12/SUM('2017'!P$6:P$22)*'2017'!P$23</f>
        <v>2695.7967809332899</v>
      </c>
      <c r="Q12">
        <f>'2017'!Q12/SUM('2017'!Q$6:Q$22)*'2017'!Q$23</f>
        <v>15396.225675146747</v>
      </c>
      <c r="R12">
        <f>'2017'!R12/SUM('2017'!R$6:R$22)*'2017'!R$23</f>
        <v>25516.295800116084</v>
      </c>
      <c r="S12">
        <f>'2017'!S12/SUM('2017'!S$6:S$22)*'2017'!S$23</f>
        <v>5600.9422989150871</v>
      </c>
      <c r="T12">
        <f t="shared" si="2"/>
        <v>360506.21616573591</v>
      </c>
      <c r="U12">
        <f t="shared" si="3"/>
        <v>87503.381551406215</v>
      </c>
    </row>
    <row r="13" spans="1:21" x14ac:dyDescent="0.25">
      <c r="A13" s="17">
        <f t="shared" si="1"/>
        <v>3790.5320533986069</v>
      </c>
      <c r="B13" t="s">
        <v>28</v>
      </c>
      <c r="C13">
        <f>'2017'!C13/SUM('2017'!C$6:C$22)*'2017'!C$23</f>
        <v>387.07446578844588</v>
      </c>
      <c r="D13">
        <f>'2017'!D13/SUM('2017'!D$6:D$22)*'2017'!D$23</f>
        <v>1601.4677892852155</v>
      </c>
      <c r="E13">
        <f>'2017'!E13/SUM('2017'!E$6:E$22)*'2017'!E$23</f>
        <v>123.20830502945077</v>
      </c>
      <c r="F13">
        <f>'2017'!F13/SUM('2017'!F$6:F$22)*'2017'!F$23</f>
        <v>399.59853384415271</v>
      </c>
      <c r="G13">
        <f>'2017'!G13/SUM('2017'!G$6:G$22)*'2017'!G$23</f>
        <v>512.71500097743842</v>
      </c>
      <c r="H13">
        <f>'2017'!H13/SUM('2017'!H$6:H$22)*'2017'!H$23</f>
        <v>389.12774017386937</v>
      </c>
      <c r="I13">
        <f>'2017'!I13/SUM('2017'!I$6:I$22)*'2017'!I$23</f>
        <v>764.41468408847993</v>
      </c>
      <c r="J13">
        <f>'2017'!J13/SUM('2017'!J$6:J$22)*'2017'!J$23</f>
        <v>50667.6437652159</v>
      </c>
      <c r="K13">
        <f>'2017'!K13/SUM('2017'!K$6:K$22)*'2017'!K$23</f>
        <v>497.40159327524344</v>
      </c>
      <c r="L13">
        <f>'2017'!L13/SUM('2017'!L$6:L$22)*'2017'!L$23</f>
        <v>534.62338769802932</v>
      </c>
      <c r="M13">
        <f>'2017'!M13/SUM('2017'!M$6:M$22)*'2017'!M$23</f>
        <v>73.472952734766068</v>
      </c>
      <c r="N13">
        <f>'2017'!N13/SUM('2017'!N$6:N$22)*'2017'!N$23</f>
        <v>1088.9916389930099</v>
      </c>
      <c r="O13">
        <f>'2017'!O13/SUM('2017'!O$6:O$22)*'2017'!O$23</f>
        <v>1600.5696841232643</v>
      </c>
      <c r="P13">
        <f>'2017'!P13/SUM('2017'!P$6:P$22)*'2017'!P$23</f>
        <v>4547.9305520320322</v>
      </c>
      <c r="Q13">
        <f>'2017'!Q13/SUM('2017'!Q$6:Q$22)*'2017'!Q$23</f>
        <v>2720.3065510003125</v>
      </c>
      <c r="R13">
        <f>'2017'!R13/SUM('2017'!R$6:R$22)*'2017'!R$23</f>
        <v>7508.4810174293771</v>
      </c>
      <c r="S13">
        <f>'2017'!S13/SUM('2017'!S$6:S$22)*'2017'!S$23</f>
        <v>1384.9059249269333</v>
      </c>
      <c r="T13">
        <f t="shared" si="2"/>
        <v>74801.933586615924</v>
      </c>
      <c r="U13">
        <f t="shared" si="3"/>
        <v>19956.683302212969</v>
      </c>
    </row>
    <row r="14" spans="1:21" x14ac:dyDescent="0.25">
      <c r="A14" s="17">
        <f t="shared" si="1"/>
        <v>8688.8513693002424</v>
      </c>
      <c r="B14" t="s">
        <v>29</v>
      </c>
      <c r="C14">
        <f>'2017'!C14/SUM('2017'!C$6:C$22)*'2017'!C$23</f>
        <v>304.68817596046125</v>
      </c>
      <c r="D14">
        <f>'2017'!D14/SUM('2017'!D$6:D$22)*'2017'!D$23</f>
        <v>601.81280099967069</v>
      </c>
      <c r="E14">
        <f>'2017'!E14/SUM('2017'!E$6:E$22)*'2017'!E$23</f>
        <v>1416.4956107110324</v>
      </c>
      <c r="F14">
        <f>'2017'!F14/SUM('2017'!F$6:F$22)*'2017'!F$23</f>
        <v>547.1779923644732</v>
      </c>
      <c r="G14">
        <f>'2017'!G14/SUM('2017'!G$6:G$22)*'2017'!G$23</f>
        <v>860.22827558637152</v>
      </c>
      <c r="H14">
        <f>'2017'!H14/SUM('2017'!H$6:H$22)*'2017'!H$23</f>
        <v>1464.5016915380033</v>
      </c>
      <c r="I14">
        <f>'2017'!I14/SUM('2017'!I$6:I$22)*'2017'!I$23</f>
        <v>3798.6349981006915</v>
      </c>
      <c r="J14">
        <f>'2017'!J14/SUM('2017'!J$6:J$22)*'2017'!J$23</f>
        <v>1034.6416592033579</v>
      </c>
      <c r="K14">
        <f>'2017'!K14/SUM('2017'!K$6:K$22)*'2017'!K$23</f>
        <v>20486.61266246473</v>
      </c>
      <c r="L14">
        <f>'2017'!L14/SUM('2017'!L$6:L$22)*'2017'!L$23</f>
        <v>3079.3963013366356</v>
      </c>
      <c r="M14">
        <f>'2017'!M14/SUM('2017'!M$6:M$22)*'2017'!M$23</f>
        <v>377.22650222494383</v>
      </c>
      <c r="N14">
        <f>'2017'!N14/SUM('2017'!N$6:N$22)*'2017'!N$23</f>
        <v>1675.2356369934607</v>
      </c>
      <c r="O14">
        <f>'2017'!O14/SUM('2017'!O$6:O$22)*'2017'!O$23</f>
        <v>262.14727256993808</v>
      </c>
      <c r="P14">
        <f>'2017'!P14/SUM('2017'!P$6:P$22)*'2017'!P$23</f>
        <v>414.6472698452522</v>
      </c>
      <c r="Q14">
        <f>'2017'!Q14/SUM('2017'!Q$6:Q$22)*'2017'!Q$23</f>
        <v>3272.2836687425906</v>
      </c>
      <c r="R14">
        <f>'2017'!R14/SUM('2017'!R$6:R$22)*'2017'!R$23</f>
        <v>1037.3727112522276</v>
      </c>
      <c r="S14">
        <f>'2017'!S14/SUM('2017'!S$6:S$22)*'2017'!S$23</f>
        <v>722.16682111020214</v>
      </c>
      <c r="T14">
        <f t="shared" si="2"/>
        <v>41355.27005100403</v>
      </c>
      <c r="U14">
        <f t="shared" si="3"/>
        <v>31327.088846539984</v>
      </c>
    </row>
    <row r="15" spans="1:21" x14ac:dyDescent="0.25">
      <c r="A15" s="17">
        <f t="shared" si="1"/>
        <v>13570.936670970172</v>
      </c>
      <c r="B15" t="s">
        <v>30</v>
      </c>
      <c r="C15">
        <f>'2017'!C15/SUM('2017'!C$6:C$22)*'2017'!C$23</f>
        <v>82.256200945710447</v>
      </c>
      <c r="D15">
        <f>'2017'!D15/SUM('2017'!D$6:D$22)*'2017'!D$23</f>
        <v>1127.8728018868005</v>
      </c>
      <c r="E15">
        <f>'2017'!E15/SUM('2017'!E$6:E$22)*'2017'!E$23</f>
        <v>2736.2261139585744</v>
      </c>
      <c r="F15">
        <f>'2017'!F15/SUM('2017'!F$6:F$22)*'2017'!F$23</f>
        <v>1232.4154781787054</v>
      </c>
      <c r="G15">
        <f>'2017'!G15/SUM('2017'!G$6:G$22)*'2017'!G$23</f>
        <v>1102.7040339138171</v>
      </c>
      <c r="H15">
        <f>'2017'!H15/SUM('2017'!H$6:H$22)*'2017'!H$23</f>
        <v>1434.7548599233762</v>
      </c>
      <c r="I15">
        <f>'2017'!I15/SUM('2017'!I$6:I$22)*'2017'!I$23</f>
        <v>5936.9633831088977</v>
      </c>
      <c r="J15">
        <f>'2017'!J15/SUM('2017'!J$6:J$22)*'2017'!J$23</f>
        <v>2787.7450162088653</v>
      </c>
      <c r="K15">
        <f>'2017'!K15/SUM('2017'!K$6:K$22)*'2017'!K$23</f>
        <v>34460.171313030645</v>
      </c>
      <c r="L15">
        <f>'2017'!L15/SUM('2017'!L$6:L$22)*'2017'!L$23</f>
        <v>42585.717847214757</v>
      </c>
      <c r="M15">
        <f>'2017'!M15/SUM('2017'!M$6:M$22)*'2017'!M$23</f>
        <v>1568.7565601065328</v>
      </c>
      <c r="N15">
        <f>'2017'!N15/SUM('2017'!N$6:N$22)*'2017'!N$23</f>
        <v>4468.4946922843992</v>
      </c>
      <c r="O15">
        <f>'2017'!O15/SUM('2017'!O$6:O$22)*'2017'!O$23</f>
        <v>2396.4235581300882</v>
      </c>
      <c r="P15">
        <f>'2017'!P15/SUM('2017'!P$6:P$22)*'2017'!P$23</f>
        <v>963.60676199663669</v>
      </c>
      <c r="Q15">
        <f>'2017'!Q15/SUM('2017'!Q$6:Q$22)*'2017'!Q$23</f>
        <v>9398.9767457364105</v>
      </c>
      <c r="R15">
        <f>'2017'!R15/SUM('2017'!R$6:R$22)*'2017'!R$23</f>
        <v>8418.5265738942744</v>
      </c>
      <c r="S15">
        <f>'2017'!S15/SUM('2017'!S$6:S$22)*'2017'!S$23</f>
        <v>1917.354260677525</v>
      </c>
      <c r="T15">
        <f t="shared" si="2"/>
        <v>122618.966201196</v>
      </c>
      <c r="U15">
        <f t="shared" si="3"/>
        <v>106178.02831307125</v>
      </c>
    </row>
    <row r="16" spans="1:21" x14ac:dyDescent="0.25">
      <c r="A16" s="17">
        <f t="shared" si="1"/>
        <v>3015.7113431462772</v>
      </c>
      <c r="B16" t="s">
        <v>31</v>
      </c>
      <c r="C16">
        <f>'2017'!C16/SUM('2017'!C$6:C$22)*'2017'!C$23</f>
        <v>37.30548870141223</v>
      </c>
      <c r="D16">
        <f>'2017'!D16/SUM('2017'!D$6:D$22)*'2017'!D$23</f>
        <v>389.15301314413722</v>
      </c>
      <c r="E16">
        <f>'2017'!E16/SUM('2017'!E$6:E$22)*'2017'!E$23</f>
        <v>449.39439462665058</v>
      </c>
      <c r="F16">
        <f>'2017'!F16/SUM('2017'!F$6:F$22)*'2017'!F$23</f>
        <v>155.41942975490042</v>
      </c>
      <c r="G16">
        <f>'2017'!G16/SUM('2017'!G$6:G$22)*'2017'!G$23</f>
        <v>294.23496830097787</v>
      </c>
      <c r="H16">
        <f>'2017'!H16/SUM('2017'!H$6:H$22)*'2017'!H$23</f>
        <v>412.98717803143489</v>
      </c>
      <c r="I16">
        <f>'2017'!I16/SUM('2017'!I$6:I$22)*'2017'!I$23</f>
        <v>1314.5223592881762</v>
      </c>
      <c r="J16">
        <f>'2017'!J16/SUM('2017'!J$6:J$22)*'2017'!J$23</f>
        <v>406.54281402058507</v>
      </c>
      <c r="K16">
        <f>'2017'!K16/SUM('2017'!K$6:K$22)*'2017'!K$23</f>
        <v>8197.6847358415853</v>
      </c>
      <c r="L16">
        <f>'2017'!L16/SUM('2017'!L$6:L$22)*'2017'!L$23</f>
        <v>1955.8408968744031</v>
      </c>
      <c r="M16">
        <f>'2017'!M16/SUM('2017'!M$6:M$22)*'2017'!M$23</f>
        <v>1766.261378736185</v>
      </c>
      <c r="N16">
        <f>'2017'!N16/SUM('2017'!N$6:N$22)*'2017'!N$23</f>
        <v>2141.7735312088907</v>
      </c>
      <c r="O16">
        <f>'2017'!O16/SUM('2017'!O$6:O$22)*'2017'!O$23</f>
        <v>1019.1926679025902</v>
      </c>
      <c r="P16">
        <f>'2017'!P16/SUM('2017'!P$6:P$22)*'2017'!P$23</f>
        <v>632.21268633786678</v>
      </c>
      <c r="Q16">
        <f>'2017'!Q16/SUM('2017'!Q$6:Q$22)*'2017'!Q$23</f>
        <v>6516.6050822495454</v>
      </c>
      <c r="R16">
        <f>'2017'!R16/SUM('2017'!R$6:R$22)*'2017'!R$23</f>
        <v>3948.6222304056919</v>
      </c>
      <c r="S16">
        <f>'2017'!S16/SUM('2017'!S$6:S$22)*'2017'!S$23</f>
        <v>986.19996708528413</v>
      </c>
      <c r="T16">
        <f t="shared" si="2"/>
        <v>30623.952822510317</v>
      </c>
      <c r="U16">
        <f t="shared" si="3"/>
        <v>27164.393176642046</v>
      </c>
    </row>
    <row r="17" spans="1:21" x14ac:dyDescent="0.25">
      <c r="A17" s="17">
        <f t="shared" si="1"/>
        <v>6396.0305331539757</v>
      </c>
      <c r="B17" t="s">
        <v>32</v>
      </c>
      <c r="C17">
        <f>'2017'!C17/SUM('2017'!C$6:C$22)*'2017'!C$23</f>
        <v>195.34346699041527</v>
      </c>
      <c r="D17">
        <f>'2017'!D17/SUM('2017'!D$6:D$22)*'2017'!D$23</f>
        <v>1147.8109068794624</v>
      </c>
      <c r="E17">
        <f>'2017'!E17/SUM('2017'!E$6:E$22)*'2017'!E$23</f>
        <v>986.01635022230141</v>
      </c>
      <c r="F17">
        <f>'2017'!F17/SUM('2017'!F$6:F$22)*'2017'!F$23</f>
        <v>406.15850977512781</v>
      </c>
      <c r="G17">
        <f>'2017'!G17/SUM('2017'!G$6:G$22)*'2017'!G$23</f>
        <v>897.57605849254855</v>
      </c>
      <c r="H17">
        <f>'2017'!H17/SUM('2017'!H$6:H$22)*'2017'!H$23</f>
        <v>778.51536530136104</v>
      </c>
      <c r="I17">
        <f>'2017'!I17/SUM('2017'!I$6:I$22)*'2017'!I$23</f>
        <v>2179.9533424831743</v>
      </c>
      <c r="J17">
        <f>'2017'!J17/SUM('2017'!J$6:J$22)*'2017'!J$23</f>
        <v>1564.685706486224</v>
      </c>
      <c r="K17">
        <f>'2017'!K17/SUM('2017'!K$6:K$22)*'2017'!K$23</f>
        <v>10486.385134795886</v>
      </c>
      <c r="L17">
        <f>'2017'!L17/SUM('2017'!L$6:L$22)*'2017'!L$23</f>
        <v>2106.9027144334918</v>
      </c>
      <c r="M17">
        <f>'2017'!M17/SUM('2017'!M$6:M$22)*'2017'!M$23</f>
        <v>827.13581788897636</v>
      </c>
      <c r="N17">
        <f>'2017'!N17/SUM('2017'!N$6:N$22)*'2017'!N$23</f>
        <v>30236.808086156256</v>
      </c>
      <c r="O17">
        <f>'2017'!O17/SUM('2017'!O$6:O$22)*'2017'!O$23</f>
        <v>17946.270807719597</v>
      </c>
      <c r="P17">
        <f>'2017'!P17/SUM('2017'!P$6:P$22)*'2017'!P$23</f>
        <v>1367.7324747753544</v>
      </c>
      <c r="Q17">
        <f>'2017'!Q17/SUM('2017'!Q$6:Q$22)*'2017'!Q$23</f>
        <v>18344.109193677989</v>
      </c>
      <c r="R17">
        <f>'2017'!R17/SUM('2017'!R$6:R$22)*'2017'!R$23</f>
        <v>7768.5469061335789</v>
      </c>
      <c r="S17">
        <f>'2017'!S17/SUM('2017'!S$6:S$22)*'2017'!S$23</f>
        <v>3005.2716691302699</v>
      </c>
      <c r="T17">
        <f t="shared" si="2"/>
        <v>100245.222511342</v>
      </c>
      <c r="U17">
        <f t="shared" si="3"/>
        <v>92089.162804711392</v>
      </c>
    </row>
    <row r="18" spans="1:21" x14ac:dyDescent="0.25">
      <c r="A18" s="17">
        <f t="shared" si="1"/>
        <v>12047.882372997754</v>
      </c>
      <c r="B18" t="s">
        <v>33</v>
      </c>
      <c r="C18">
        <f>'2017'!C18/SUM('2017'!C$6:C$22)*'2017'!C$23</f>
        <v>2507.2730759310734</v>
      </c>
      <c r="D18">
        <f>'2017'!D18/SUM('2017'!D$6:D$22)*'2017'!D$23</f>
        <v>1978.6019447557419</v>
      </c>
      <c r="E18">
        <f>'2017'!E18/SUM('2017'!E$6:E$22)*'2017'!E$23</f>
        <v>2797.240418210014</v>
      </c>
      <c r="F18">
        <f>'2017'!F18/SUM('2017'!F$6:F$22)*'2017'!F$23</f>
        <v>564.70792804587461</v>
      </c>
      <c r="G18">
        <f>'2017'!G18/SUM('2017'!G$6:G$22)*'2017'!G$23</f>
        <v>1149.7760321712678</v>
      </c>
      <c r="H18">
        <f>'2017'!H18/SUM('2017'!H$6:H$22)*'2017'!H$23</f>
        <v>1135.8771676824601</v>
      </c>
      <c r="I18">
        <f>'2017'!I18/SUM('2017'!I$6:I$22)*'2017'!I$23</f>
        <v>4421.6788821323962</v>
      </c>
      <c r="J18">
        <f>'2017'!J18/SUM('2017'!J$6:J$22)*'2017'!J$23</f>
        <v>5120.8150458485034</v>
      </c>
      <c r="K18">
        <f>'2017'!K18/SUM('2017'!K$6:K$22)*'2017'!K$23</f>
        <v>15046.21096323661</v>
      </c>
      <c r="L18">
        <f>'2017'!L18/SUM('2017'!L$6:L$22)*'2017'!L$23</f>
        <v>7858.3355836691635</v>
      </c>
      <c r="M18">
        <f>'2017'!M18/SUM('2017'!M$6:M$22)*'2017'!M$23</f>
        <v>1908.9765383567101</v>
      </c>
      <c r="N18">
        <f>'2017'!N18/SUM('2017'!N$6:N$22)*'2017'!N$23</f>
        <v>4072.1869115723739</v>
      </c>
      <c r="O18">
        <f>'2017'!O18/SUM('2017'!O$6:O$22)*'2017'!O$23</f>
        <v>74407.906251583176</v>
      </c>
      <c r="P18">
        <f>'2017'!P18/SUM('2017'!P$6:P$22)*'2017'!P$23</f>
        <v>26782.458645160365</v>
      </c>
      <c r="Q18">
        <f>'2017'!Q18/SUM('2017'!Q$6:Q$22)*'2017'!Q$23</f>
        <v>17079.859355602017</v>
      </c>
      <c r="R18">
        <f>'2017'!R18/SUM('2017'!R$6:R$22)*'2017'!R$23</f>
        <v>7499.0082532229508</v>
      </c>
      <c r="S18">
        <f>'2017'!S18/SUM('2017'!S$6:S$22)*'2017'!S$23</f>
        <v>2213.712483180419</v>
      </c>
      <c r="T18">
        <f t="shared" si="2"/>
        <v>176544.62548036111</v>
      </c>
      <c r="U18">
        <f t="shared" si="3"/>
        <v>156868.65498558379</v>
      </c>
    </row>
    <row r="19" spans="1:21" x14ac:dyDescent="0.25">
      <c r="A19" s="17">
        <f t="shared" si="1"/>
        <v>3758.7987297761047</v>
      </c>
      <c r="B19" t="s">
        <v>34</v>
      </c>
      <c r="C19">
        <f>'2017'!C19/SUM('2017'!C$6:C$22)*'2017'!C$23</f>
        <v>19.03300416043081</v>
      </c>
      <c r="D19">
        <f>'2017'!D19/SUM('2017'!D$6:D$22)*'2017'!D$23</f>
        <v>344.47725932908526</v>
      </c>
      <c r="E19">
        <f>'2017'!E19/SUM('2017'!E$6:E$22)*'2017'!E$23</f>
        <v>623.779534567312</v>
      </c>
      <c r="F19">
        <f>'2017'!F19/SUM('2017'!F$6:F$22)*'2017'!F$23</f>
        <v>158.83941720671976</v>
      </c>
      <c r="G19">
        <f>'2017'!G19/SUM('2017'!G$6:G$22)*'2017'!G$23</f>
        <v>312.64401730102543</v>
      </c>
      <c r="H19">
        <f>'2017'!H19/SUM('2017'!H$6:H$22)*'2017'!H$23</f>
        <v>467.35311121421614</v>
      </c>
      <c r="I19">
        <f>'2017'!I19/SUM('2017'!I$6:I$22)*'2017'!I$23</f>
        <v>1851.705390157746</v>
      </c>
      <c r="J19">
        <f>'2017'!J19/SUM('2017'!J$6:J$22)*'2017'!J$23</f>
        <v>701.607435386426</v>
      </c>
      <c r="K19">
        <f>'2017'!K19/SUM('2017'!K$6:K$22)*'2017'!K$23</f>
        <v>17307.899832412157</v>
      </c>
      <c r="L19">
        <f>'2017'!L19/SUM('2017'!L$6:L$22)*'2017'!L$23</f>
        <v>2636.3443246667439</v>
      </c>
      <c r="M19">
        <f>'2017'!M19/SUM('2017'!M$6:M$22)*'2017'!M$23</f>
        <v>1844.8852395377091</v>
      </c>
      <c r="N19">
        <f>'2017'!N19/SUM('2017'!N$6:N$22)*'2017'!N$23</f>
        <v>3789.7468878430941</v>
      </c>
      <c r="O19">
        <f>'2017'!O19/SUM('2017'!O$6:O$22)*'2017'!O$23</f>
        <v>7434.6542845225958</v>
      </c>
      <c r="P19">
        <f>'2017'!P19/SUM('2017'!P$6:P$22)*'2017'!P$23</f>
        <v>9904.12252160352</v>
      </c>
      <c r="Q19">
        <f>'2017'!Q19/SUM('2017'!Q$6:Q$22)*'2017'!Q$23</f>
        <v>15098.068256431123</v>
      </c>
      <c r="R19">
        <f>'2017'!R19/SUM('2017'!R$6:R$22)*'2017'!R$23</f>
        <v>5071.5399041641067</v>
      </c>
      <c r="S19">
        <f>'2017'!S19/SUM('2017'!S$6:S$22)*'2017'!S$23</f>
        <v>1476.3585787618856</v>
      </c>
      <c r="T19">
        <f t="shared" si="2"/>
        <v>69043.058999265908</v>
      </c>
      <c r="U19">
        <f t="shared" si="3"/>
        <v>64563.619829942938</v>
      </c>
    </row>
    <row r="20" spans="1:21" x14ac:dyDescent="0.25">
      <c r="A20" s="17">
        <f t="shared" si="1"/>
        <v>71074.3056438403</v>
      </c>
      <c r="B20" t="s">
        <v>35</v>
      </c>
      <c r="C20">
        <f>'2017'!C20/SUM('2017'!C$6:C$22)*'2017'!C$23</f>
        <v>2576.8306005993986</v>
      </c>
      <c r="D20">
        <f>'2017'!D20/SUM('2017'!D$6:D$22)*'2017'!D$23</f>
        <v>9540.1432617972459</v>
      </c>
      <c r="E20">
        <f>'2017'!E20/SUM('2017'!E$6:E$22)*'2017'!E$23</f>
        <v>14274.158015243778</v>
      </c>
      <c r="F20">
        <f>'2017'!F20/SUM('2017'!F$6:F$22)*'2017'!F$23</f>
        <v>2537.3406903139662</v>
      </c>
      <c r="G20">
        <f>'2017'!G20/SUM('2017'!G$6:G$22)*'2017'!G$23</f>
        <v>6411.1461983357931</v>
      </c>
      <c r="H20">
        <f>'2017'!H20/SUM('2017'!H$6:H$22)*'2017'!H$23</f>
        <v>9250.8148312677768</v>
      </c>
      <c r="I20">
        <f>'2017'!I20/SUM('2017'!I$6:I$22)*'2017'!I$23</f>
        <v>29060.702646881731</v>
      </c>
      <c r="J20">
        <f>'2017'!J20/SUM('2017'!J$6:J$22)*'2017'!J$23</f>
        <v>30033.605450276122</v>
      </c>
      <c r="K20">
        <f>'2017'!K20/SUM('2017'!K$6:K$22)*'2017'!K$23</f>
        <v>56593.778301753802</v>
      </c>
      <c r="L20">
        <f>'2017'!L20/SUM('2017'!L$6:L$22)*'2017'!L$23</f>
        <v>21722.941451468228</v>
      </c>
      <c r="M20">
        <f>'2017'!M20/SUM('2017'!M$6:M$22)*'2017'!M$23</f>
        <v>6687.048876950591</v>
      </c>
      <c r="N20">
        <f>'2017'!N20/SUM('2017'!N$6:N$22)*'2017'!N$23</f>
        <v>20631.178035189136</v>
      </c>
      <c r="O20">
        <f>'2017'!O20/SUM('2017'!O$6:O$22)*'2017'!O$23</f>
        <v>28411.25714339624</v>
      </c>
      <c r="P20">
        <f>'2017'!P20/SUM('2017'!P$6:P$22)*'2017'!P$23</f>
        <v>12874.678824109049</v>
      </c>
      <c r="Q20">
        <f>'2017'!Q20/SUM('2017'!Q$6:Q$22)*'2017'!Q$23</f>
        <v>144082.31322010845</v>
      </c>
      <c r="R20">
        <f>'2017'!R20/SUM('2017'!R$6:R$22)*'2017'!R$23</f>
        <v>36000.745222037447</v>
      </c>
      <c r="S20">
        <f>'2017'!S20/SUM('2017'!S$6:S$22)*'2017'!S$23</f>
        <v>10500.587510436166</v>
      </c>
      <c r="T20">
        <f t="shared" si="2"/>
        <v>441189.2702801649</v>
      </c>
      <c r="U20">
        <f t="shared" si="3"/>
        <v>337504.52858544909</v>
      </c>
    </row>
    <row r="21" spans="1:21" x14ac:dyDescent="0.25">
      <c r="A21" s="17">
        <f t="shared" si="1"/>
        <v>5192.6473582965691</v>
      </c>
      <c r="B21" t="s">
        <v>36</v>
      </c>
      <c r="C21">
        <f>'2017'!C21/SUM('2017'!C$6:C$22)*'2017'!C$23</f>
        <v>145.46939089389207</v>
      </c>
      <c r="D21">
        <f>'2017'!D21/SUM('2017'!D$6:D$22)*'2017'!D$23</f>
        <v>742.8293981468679</v>
      </c>
      <c r="E21">
        <f>'2017'!E21/SUM('2017'!E$6:E$22)*'2017'!E$23</f>
        <v>593.79724742163489</v>
      </c>
      <c r="F21">
        <f>'2017'!F21/SUM('2017'!F$6:F$22)*'2017'!F$23</f>
        <v>244.29910364896526</v>
      </c>
      <c r="G21">
        <f>'2017'!G21/SUM('2017'!G$6:G$22)*'2017'!G$23</f>
        <v>602.03186900861397</v>
      </c>
      <c r="H21">
        <f>'2017'!H21/SUM('2017'!H$6:H$22)*'2017'!H$23</f>
        <v>1012.1419430327727</v>
      </c>
      <c r="I21">
        <f>'2017'!I21/SUM('2017'!I$6:I$22)*'2017'!I$23</f>
        <v>1997.5477970377149</v>
      </c>
      <c r="J21">
        <f>'2017'!J21/SUM('2017'!J$6:J$22)*'2017'!J$23</f>
        <v>929.85515886678547</v>
      </c>
      <c r="K21">
        <f>'2017'!K21/SUM('2017'!K$6:K$22)*'2017'!K$23</f>
        <v>2829.1406958696298</v>
      </c>
      <c r="L21">
        <f>'2017'!L21/SUM('2017'!L$6:L$22)*'2017'!L$23</f>
        <v>2909.5980567668739</v>
      </c>
      <c r="M21">
        <f>'2017'!M21/SUM('2017'!M$6:M$22)*'2017'!M$23</f>
        <v>445.14847636349486</v>
      </c>
      <c r="N21">
        <f>'2017'!N21/SUM('2017'!N$6:N$22)*'2017'!N$23</f>
        <v>1890.39471212802</v>
      </c>
      <c r="O21">
        <f>'2017'!O21/SUM('2017'!O$6:O$22)*'2017'!O$23</f>
        <v>1327.149948804411</v>
      </c>
      <c r="P21">
        <f>'2017'!P21/SUM('2017'!P$6:P$22)*'2017'!P$23</f>
        <v>162.36970781689115</v>
      </c>
      <c r="Q21">
        <f>'2017'!Q21/SUM('2017'!Q$6:Q$22)*'2017'!Q$23</f>
        <v>3472.0283450414822</v>
      </c>
      <c r="R21">
        <f>'2017'!R21/SUM('2017'!R$6:R$22)*'2017'!R$23</f>
        <v>10115.661807599792</v>
      </c>
      <c r="S21">
        <f>'2017'!S21/SUM('2017'!S$6:S$22)*'2017'!S$23</f>
        <v>388.72130096304937</v>
      </c>
      <c r="T21">
        <f t="shared" si="2"/>
        <v>29808.184959410893</v>
      </c>
      <c r="U21">
        <f t="shared" si="3"/>
        <v>23540.213051353647</v>
      </c>
    </row>
    <row r="22" spans="1:21" x14ac:dyDescent="0.25">
      <c r="A22" s="17">
        <f t="shared" si="1"/>
        <v>3154.2965056794355</v>
      </c>
      <c r="B22" t="s">
        <v>37</v>
      </c>
      <c r="C22">
        <f>'2017'!C22/SUM('2017'!C$6:C$22)*'2017'!C$23</f>
        <v>83.076761587747924</v>
      </c>
      <c r="D22">
        <f>'2017'!D22/SUM('2017'!D$6:D$22)*'2017'!D$23</f>
        <v>336.0180633291896</v>
      </c>
      <c r="E22">
        <f>'2017'!E22/SUM('2017'!E$6:E$22)*'2017'!E$23</f>
        <v>524.03519350281738</v>
      </c>
      <c r="F22">
        <f>'2017'!F22/SUM('2017'!F$6:F$22)*'2017'!F$23</f>
        <v>230.74915336471028</v>
      </c>
      <c r="G22">
        <f>'2017'!G22/SUM('2017'!G$6:G$22)*'2017'!G$23</f>
        <v>327.41523034232313</v>
      </c>
      <c r="H22">
        <f>'2017'!H22/SUM('2017'!H$6:H$22)*'2017'!H$23</f>
        <v>667.03471577248456</v>
      </c>
      <c r="I22">
        <f>'2017'!I22/SUM('2017'!I$6:I$22)*'2017'!I$23</f>
        <v>1069.0441493679102</v>
      </c>
      <c r="J22">
        <f>'2017'!J22/SUM('2017'!J$6:J$22)*'2017'!J$23</f>
        <v>565.46300467994581</v>
      </c>
      <c r="K22">
        <f>'2017'!K22/SUM('2017'!K$6:K$22)*'2017'!K$23</f>
        <v>2589.1524906301465</v>
      </c>
      <c r="L22">
        <f>'2017'!L22/SUM('2017'!L$6:L$22)*'2017'!L$23</f>
        <v>918.69513283832839</v>
      </c>
      <c r="M22">
        <f>'2017'!M22/SUM('2017'!M$6:M$22)*'2017'!M$23</f>
        <v>627.26058137229165</v>
      </c>
      <c r="N22">
        <f>'2017'!N22/SUM('2017'!N$6:N$22)*'2017'!N$23</f>
        <v>1027.0891674181939</v>
      </c>
      <c r="O22">
        <f>'2017'!O22/SUM('2017'!O$6:O$22)*'2017'!O$23</f>
        <v>772.8688523590796</v>
      </c>
      <c r="P22">
        <f>'2017'!P22/SUM('2017'!P$6:P$22)*'2017'!P$23</f>
        <v>210.12138988808636</v>
      </c>
      <c r="Q22">
        <f>'2017'!Q22/SUM('2017'!Q$6:Q$22)*'2017'!Q$23</f>
        <v>2861.6973896837571</v>
      </c>
      <c r="R22">
        <f>'2017'!R22/SUM('2017'!R$6:R$22)*'2017'!R$23</f>
        <v>1047.5456797822549</v>
      </c>
      <c r="S22">
        <f>'2017'!S22/SUM('2017'!S$6:S$22)*'2017'!S$23</f>
        <v>4001.2862137685665</v>
      </c>
      <c r="T22">
        <f t="shared" si="2"/>
        <v>17858.553169687835</v>
      </c>
      <c r="U22">
        <f t="shared" si="3"/>
        <v>14055.716897740705</v>
      </c>
    </row>
    <row r="23" spans="1:21" x14ac:dyDescent="0.25">
      <c r="A23" s="17">
        <f t="shared" si="1"/>
        <v>653229.80000000005</v>
      </c>
      <c r="B23" t="s">
        <v>38</v>
      </c>
      <c r="C23">
        <f>'2017'!C23</f>
        <v>52982.64</v>
      </c>
      <c r="D23">
        <f>'2017'!D23</f>
        <v>101215.74</v>
      </c>
      <c r="E23">
        <f>'2017'!E23</f>
        <v>114364.78</v>
      </c>
      <c r="F23">
        <f>'2017'!F23</f>
        <v>46333.24</v>
      </c>
      <c r="G23">
        <f>'2017'!G23</f>
        <v>54600.12</v>
      </c>
      <c r="H23">
        <f>'2017'!H23</f>
        <v>104205.74</v>
      </c>
      <c r="I23">
        <f>'2017'!I23</f>
        <v>232510.18</v>
      </c>
      <c r="J23">
        <f>'2017'!J23</f>
        <v>175920.46</v>
      </c>
      <c r="K23">
        <f>'2017'!K23</f>
        <v>216610.58</v>
      </c>
      <c r="L23">
        <f>'2017'!L23</f>
        <v>117455.95</v>
      </c>
      <c r="M23">
        <f>'2017'!M23</f>
        <v>51448.57</v>
      </c>
      <c r="N23">
        <f>'2017'!N23</f>
        <v>96764.41</v>
      </c>
      <c r="O23">
        <f>'2017'!O23</f>
        <v>140611.19</v>
      </c>
      <c r="P23">
        <f>'2017'!P23</f>
        <v>63244.49</v>
      </c>
      <c r="Q23">
        <f>'2017'!Q23</f>
        <v>260892.71</v>
      </c>
      <c r="R23">
        <f>'2017'!R23</f>
        <v>145507.79</v>
      </c>
      <c r="S23">
        <f>'2017'!S23</f>
        <v>41015.99</v>
      </c>
      <c r="T23">
        <f>'2010'!T23</f>
        <v>1827268.92</v>
      </c>
      <c r="U23">
        <f t="shared" si="3"/>
        <v>1133551.68</v>
      </c>
    </row>
    <row r="24" spans="1:21" x14ac:dyDescent="0.25">
      <c r="E24">
        <v>156.40482299999999</v>
      </c>
      <c r="F24">
        <v>55.064099999999996</v>
      </c>
      <c r="G24">
        <v>78.758013000000005</v>
      </c>
      <c r="H24">
        <v>107.520386</v>
      </c>
      <c r="I24">
        <v>347.03984600000001</v>
      </c>
    </row>
    <row r="25" spans="1:21" x14ac:dyDescent="0.25">
      <c r="E25">
        <f>E24*1000</f>
        <v>156404.823</v>
      </c>
      <c r="F25">
        <f>F24*1000</f>
        <v>55064.1</v>
      </c>
      <c r="G25">
        <f>G24*1000</f>
        <v>78758.013000000006</v>
      </c>
      <c r="H25">
        <f>H24*1000</f>
        <v>107520.386</v>
      </c>
      <c r="I25">
        <f>I24*1000</f>
        <v>347039.84600000002</v>
      </c>
    </row>
    <row r="26" spans="1:21" x14ac:dyDescent="0.25">
      <c r="B26" s="1" t="s">
        <v>43</v>
      </c>
      <c r="C26" s="2" t="s">
        <v>44</v>
      </c>
      <c r="D26" s="3" t="s">
        <v>45</v>
      </c>
      <c r="E26" s="3" t="s">
        <v>46</v>
      </c>
      <c r="F26" s="3" t="s">
        <v>47</v>
      </c>
      <c r="G26" s="3" t="s">
        <v>48</v>
      </c>
      <c r="H26" s="3" t="s">
        <v>49</v>
      </c>
      <c r="I26" s="3" t="s">
        <v>50</v>
      </c>
      <c r="J26" s="3" t="s">
        <v>51</v>
      </c>
      <c r="K26" s="3" t="s">
        <v>52</v>
      </c>
      <c r="L26" s="3" t="s">
        <v>53</v>
      </c>
      <c r="M26" s="3" t="s">
        <v>54</v>
      </c>
      <c r="N26" s="3" t="s">
        <v>55</v>
      </c>
      <c r="O26" s="3" t="s">
        <v>56</v>
      </c>
      <c r="P26" s="3" t="s">
        <v>57</v>
      </c>
      <c r="Q26" s="3" t="s">
        <v>58</v>
      </c>
      <c r="R26" s="3" t="s">
        <v>59</v>
      </c>
      <c r="S26" s="3" t="s">
        <v>60</v>
      </c>
      <c r="T26" s="4" t="s">
        <v>61</v>
      </c>
    </row>
    <row r="27" spans="1:21" x14ac:dyDescent="0.25">
      <c r="B27" s="10" t="s">
        <v>44</v>
      </c>
      <c r="C27" s="5">
        <f>'2010'!C27</f>
        <v>15.282299999999999</v>
      </c>
      <c r="D27" s="5">
        <f>'2010'!D27</f>
        <v>3.32E-2</v>
      </c>
      <c r="E27" s="5">
        <f>'2010'!E27</f>
        <v>35.307300000000005</v>
      </c>
      <c r="F27" s="5">
        <f>'2010'!F27</f>
        <v>0</v>
      </c>
      <c r="G27" s="5">
        <f>'2010'!G27</f>
        <v>1.1999999999999999E-3</v>
      </c>
      <c r="H27" s="5">
        <f>'2010'!H27</f>
        <v>0</v>
      </c>
      <c r="I27" s="5">
        <f>'2010'!I27</f>
        <v>2.6487000000000003</v>
      </c>
      <c r="J27" s="5">
        <f>'2010'!J27</f>
        <v>0.50490000000000002</v>
      </c>
      <c r="K27" s="5">
        <f>'2010'!K27</f>
        <v>1.5E-3</v>
      </c>
      <c r="L27" s="5">
        <f>'2010'!L27</f>
        <v>0</v>
      </c>
      <c r="M27" s="5">
        <f>'2010'!M27</f>
        <v>1.9195</v>
      </c>
      <c r="N27" s="5">
        <f>'2010'!N27</f>
        <v>1.6500000000000001E-2</v>
      </c>
      <c r="O27" s="5">
        <f>'2010'!O27</f>
        <v>2E-3</v>
      </c>
      <c r="P27" s="5">
        <f>'2010'!P27</f>
        <v>0</v>
      </c>
      <c r="Q27" s="5">
        <f>'2010'!Q27</f>
        <v>4.02E-2</v>
      </c>
      <c r="R27" s="5">
        <f>'2010'!R27</f>
        <v>0.15959999999999999</v>
      </c>
      <c r="S27" s="5">
        <f>'2010'!S27</f>
        <v>6.6099999999999992E-2</v>
      </c>
      <c r="T27" s="5">
        <f>'2010'!T27</f>
        <v>55.982599999999998</v>
      </c>
    </row>
    <row r="28" spans="1:21" x14ac:dyDescent="0.25">
      <c r="B28" s="10" t="s">
        <v>45</v>
      </c>
      <c r="C28" s="5">
        <f>'2010'!C28</f>
        <v>1.6494000000000002</v>
      </c>
      <c r="D28" s="5">
        <f>'2010'!D28</f>
        <v>67.710599999999985</v>
      </c>
      <c r="E28" s="5">
        <f>'2010'!E28</f>
        <v>4.4413999999999998</v>
      </c>
      <c r="F28" s="5">
        <f>'2010'!F28</f>
        <v>29.502500000000001</v>
      </c>
      <c r="G28" s="5">
        <f>'2010'!G28</f>
        <v>1.1211</v>
      </c>
      <c r="H28" s="5">
        <f>'2010'!H28</f>
        <v>1.1818</v>
      </c>
      <c r="I28" s="5">
        <f>'2010'!I28</f>
        <v>21.938200000000002</v>
      </c>
      <c r="J28" s="5">
        <f>'2010'!J28</f>
        <v>3.4055999999999997</v>
      </c>
      <c r="K28" s="5">
        <f>'2010'!K28</f>
        <v>4.8469000000000007</v>
      </c>
      <c r="L28" s="5">
        <f>'2010'!L28</f>
        <v>1.8479000000000001</v>
      </c>
      <c r="M28" s="5">
        <f>'2010'!M28</f>
        <v>1.6405999999999998</v>
      </c>
      <c r="N28" s="5">
        <f>'2010'!N28</f>
        <v>3.8966000000000003</v>
      </c>
      <c r="O28" s="5">
        <f>'2010'!O28</f>
        <v>0.76029999999999998</v>
      </c>
      <c r="P28" s="5">
        <f>'2010'!P28</f>
        <v>1.4165000000000001</v>
      </c>
      <c r="Q28" s="5">
        <f>'2010'!Q28</f>
        <v>4.2876000000000003</v>
      </c>
      <c r="R28" s="5">
        <f>'2010'!R28</f>
        <v>10.165799999999999</v>
      </c>
      <c r="S28" s="5">
        <f>'2010'!S28</f>
        <v>1.8540999999999999</v>
      </c>
      <c r="T28" s="5">
        <f>'2010'!T28</f>
        <v>161.667</v>
      </c>
    </row>
    <row r="29" spans="1:21" x14ac:dyDescent="0.25">
      <c r="B29" s="10" t="s">
        <v>46</v>
      </c>
      <c r="C29" s="5">
        <f>'2010'!C29</f>
        <v>7.3819999999999997</v>
      </c>
      <c r="D29" s="5">
        <f>'2010'!D29</f>
        <v>0.26469999999999999</v>
      </c>
      <c r="E29" s="5">
        <f>'2010'!E29</f>
        <v>30.010900000000003</v>
      </c>
      <c r="F29" s="5">
        <f>'2010'!F29</f>
        <v>0.1154</v>
      </c>
      <c r="G29" s="5">
        <f>'2010'!G29</f>
        <v>0.1678</v>
      </c>
      <c r="H29" s="5">
        <f>'2010'!H29</f>
        <v>0.12790000000000001</v>
      </c>
      <c r="I29" s="5">
        <f>'2010'!I29</f>
        <v>4.1093999999999999</v>
      </c>
      <c r="J29" s="5">
        <f>'2010'!J29</f>
        <v>0.56140000000000001</v>
      </c>
      <c r="K29" s="5">
        <f>'2010'!K29</f>
        <v>2.5416999999999996</v>
      </c>
      <c r="L29" s="5">
        <f>'2010'!L29</f>
        <v>0.66600000000000004</v>
      </c>
      <c r="M29" s="5">
        <f>'2010'!M29</f>
        <v>23.180599999999998</v>
      </c>
      <c r="N29" s="5">
        <f>'2010'!N29</f>
        <v>1.2609999999999999</v>
      </c>
      <c r="O29" s="5">
        <f>'2010'!O29</f>
        <v>8.9700000000000002E-2</v>
      </c>
      <c r="P29" s="5">
        <f>'2010'!P29</f>
        <v>0.14780000000000001</v>
      </c>
      <c r="Q29" s="5">
        <f>'2010'!Q29</f>
        <v>3.1543999999999994</v>
      </c>
      <c r="R29" s="5">
        <f>'2010'!R29</f>
        <v>7.0430000000000001</v>
      </c>
      <c r="S29" s="5">
        <f>'2010'!S29</f>
        <v>1.7284999999999999</v>
      </c>
      <c r="T29" s="5">
        <f>'2010'!T29</f>
        <v>82.5518</v>
      </c>
    </row>
    <row r="30" spans="1:21" x14ac:dyDescent="0.25">
      <c r="B30" s="10" t="s">
        <v>47</v>
      </c>
      <c r="C30" s="5">
        <f>'2010'!C30</f>
        <v>3.0362</v>
      </c>
      <c r="D30" s="5">
        <f>'2010'!D30</f>
        <v>1.6631999999999998</v>
      </c>
      <c r="E30" s="5">
        <f>'2010'!E30</f>
        <v>0.9917999999999999</v>
      </c>
      <c r="F30" s="5">
        <f>'2010'!F30</f>
        <v>3.6345000000000001</v>
      </c>
      <c r="G30" s="5">
        <f>'2010'!G30</f>
        <v>0.28320000000000001</v>
      </c>
      <c r="H30" s="5">
        <f>'2010'!H30</f>
        <v>0.26330000000000003</v>
      </c>
      <c r="I30" s="5">
        <f>'2010'!I30</f>
        <v>9.5731999999999982</v>
      </c>
      <c r="J30" s="5">
        <f>'2010'!J30</f>
        <v>2.9953000000000003</v>
      </c>
      <c r="K30" s="5">
        <f>'2010'!K30</f>
        <v>5.3426</v>
      </c>
      <c r="L30" s="5">
        <f>'2010'!L30</f>
        <v>15.296700000000001</v>
      </c>
      <c r="M30" s="5">
        <f>'2010'!M30</f>
        <v>0.2324</v>
      </c>
      <c r="N30" s="5">
        <f>'2010'!N30</f>
        <v>1.3271999999999999</v>
      </c>
      <c r="O30" s="5">
        <f>'2010'!O30</f>
        <v>0.46279999999999999</v>
      </c>
      <c r="P30" s="5">
        <f>'2010'!P30</f>
        <v>0.1515</v>
      </c>
      <c r="Q30" s="5">
        <f>'2010'!Q30</f>
        <v>3.0225</v>
      </c>
      <c r="R30" s="5">
        <f>'2010'!R30</f>
        <v>2.2315999999999998</v>
      </c>
      <c r="S30" s="5">
        <f>'2010'!S30</f>
        <v>0.8415999999999999</v>
      </c>
      <c r="T30" s="5">
        <f>'2010'!T30</f>
        <v>51.349699999999999</v>
      </c>
    </row>
    <row r="31" spans="1:21" x14ac:dyDescent="0.25">
      <c r="B31" s="10" t="s">
        <v>48</v>
      </c>
      <c r="C31" s="5">
        <f>'2010'!C31</f>
        <v>0.3785</v>
      </c>
      <c r="D31" s="5">
        <f>'2010'!D31</f>
        <v>3.7443999999999997</v>
      </c>
      <c r="E31" s="5">
        <f>'2010'!E31</f>
        <v>1.4125999999999999</v>
      </c>
      <c r="F31" s="5">
        <f>'2010'!F31</f>
        <v>1.0269000000000001</v>
      </c>
      <c r="G31" s="5">
        <f>'2010'!G31</f>
        <v>17.502099999999999</v>
      </c>
      <c r="H31" s="5">
        <f>'2010'!H31</f>
        <v>14.784900000000002</v>
      </c>
      <c r="I31" s="5">
        <f>'2010'!I31</f>
        <v>14.517099999999999</v>
      </c>
      <c r="J31" s="5">
        <f>'2010'!J31</f>
        <v>14.983900000000002</v>
      </c>
      <c r="K31" s="5">
        <f>'2010'!K31</f>
        <v>5.1282000000000005</v>
      </c>
      <c r="L31" s="5">
        <f>'2010'!L31</f>
        <v>2.036</v>
      </c>
      <c r="M31" s="5">
        <f>'2010'!M31</f>
        <v>0.3866</v>
      </c>
      <c r="N31" s="5">
        <f>'2010'!N31</f>
        <v>6.5413000000000006</v>
      </c>
      <c r="O31" s="5">
        <f>'2010'!O31</f>
        <v>0.40489999999999998</v>
      </c>
      <c r="P31" s="5">
        <f>'2010'!P31</f>
        <v>0.59009999999999996</v>
      </c>
      <c r="Q31" s="5">
        <f>'2010'!Q31</f>
        <v>6.7572999999999999</v>
      </c>
      <c r="R31" s="5">
        <f>'2010'!R31</f>
        <v>3.6417999999999999</v>
      </c>
      <c r="S31" s="5">
        <f>'2010'!S31</f>
        <v>2.2672000000000003</v>
      </c>
      <c r="T31" s="5">
        <f>'2010'!T31</f>
        <v>96.103999999999999</v>
      </c>
    </row>
    <row r="32" spans="1:21" x14ac:dyDescent="0.25">
      <c r="B32" s="10" t="s">
        <v>49</v>
      </c>
      <c r="C32" s="5">
        <f>'2010'!C32</f>
        <v>0.21490000000000001</v>
      </c>
      <c r="D32" s="5">
        <f>'2010'!D32</f>
        <v>0.38280000000000003</v>
      </c>
      <c r="E32" s="5">
        <f>'2010'!E32</f>
        <v>0.20610000000000001</v>
      </c>
      <c r="F32" s="5">
        <f>'2010'!F32</f>
        <v>6.9500000000000006E-2</v>
      </c>
      <c r="G32" s="5">
        <f>'2010'!G32</f>
        <v>0.87139999999999995</v>
      </c>
      <c r="H32" s="5">
        <f>'2010'!H32</f>
        <v>25.273400000000002</v>
      </c>
      <c r="I32" s="5">
        <f>'2010'!I32</f>
        <v>0.70940000000000003</v>
      </c>
      <c r="J32" s="5">
        <f>'2010'!J32</f>
        <v>0.1643</v>
      </c>
      <c r="K32" s="5">
        <f>'2010'!K32</f>
        <v>5.2584</v>
      </c>
      <c r="L32" s="5">
        <f>'2010'!L32</f>
        <v>1.2734000000000001</v>
      </c>
      <c r="M32" s="5">
        <f>'2010'!M32</f>
        <v>2.3800000000000002E-2</v>
      </c>
      <c r="N32" s="5">
        <f>'2010'!N32</f>
        <v>0.26450000000000001</v>
      </c>
      <c r="O32" s="5">
        <f>'2010'!O32</f>
        <v>4.2999999999999997E-2</v>
      </c>
      <c r="P32" s="5">
        <f>'2010'!P32</f>
        <v>1.6399999999999998E-2</v>
      </c>
      <c r="Q32" s="5">
        <f>'2010'!Q32</f>
        <v>0.60670000000000002</v>
      </c>
      <c r="R32" s="5">
        <f>'2010'!R32</f>
        <v>3.3193000000000001</v>
      </c>
      <c r="S32" s="5">
        <f>'2010'!S32</f>
        <v>0.31739999999999996</v>
      </c>
      <c r="T32" s="5">
        <f>'2010'!T32</f>
        <v>39.014499999999998</v>
      </c>
    </row>
    <row r="33" spans="1:21" x14ac:dyDescent="0.25">
      <c r="B33" s="10" t="s">
        <v>50</v>
      </c>
      <c r="C33" s="5">
        <f>'2010'!C33</f>
        <v>12.9382</v>
      </c>
      <c r="D33" s="5">
        <f>'2010'!D33</f>
        <v>10.382800000000001</v>
      </c>
      <c r="E33" s="5">
        <f>'2010'!E33</f>
        <v>9.5927999999999987</v>
      </c>
      <c r="F33" s="5">
        <f>'2010'!F33</f>
        <v>4.2747999999999999</v>
      </c>
      <c r="G33" s="5">
        <f>'2010'!G33</f>
        <v>19.848599999999998</v>
      </c>
      <c r="H33" s="5">
        <f>'2010'!H33</f>
        <v>23.970300000000002</v>
      </c>
      <c r="I33" s="5">
        <f>'2010'!I33</f>
        <v>125.49769999999999</v>
      </c>
      <c r="J33" s="5">
        <f>'2010'!J33</f>
        <v>57.546699999999994</v>
      </c>
      <c r="K33" s="5">
        <f>'2010'!K33</f>
        <v>15.500400000000001</v>
      </c>
      <c r="L33" s="5">
        <f>'2010'!L33</f>
        <v>3.4309000000000003</v>
      </c>
      <c r="M33" s="5">
        <f>'2010'!M33</f>
        <v>1.6954999999999998</v>
      </c>
      <c r="N33" s="5">
        <f>'2010'!N33</f>
        <v>12.283400000000002</v>
      </c>
      <c r="O33" s="5">
        <f>'2010'!O33</f>
        <v>2.1459000000000001</v>
      </c>
      <c r="P33" s="5">
        <f>'2010'!P33</f>
        <v>2.3848000000000003</v>
      </c>
      <c r="Q33" s="5">
        <f>'2010'!Q33</f>
        <v>13.531300000000002</v>
      </c>
      <c r="R33" s="5">
        <f>'2010'!R33</f>
        <v>20.6616</v>
      </c>
      <c r="S33" s="5">
        <f>'2010'!S33</f>
        <v>4.6615999999999991</v>
      </c>
      <c r="T33" s="5">
        <f>'2010'!T33</f>
        <v>340.34729999999996</v>
      </c>
    </row>
    <row r="34" spans="1:21" x14ac:dyDescent="0.25">
      <c r="B34" s="10" t="s">
        <v>51</v>
      </c>
      <c r="C34" s="5">
        <f>'2010'!C34</f>
        <v>0.35310000000000002</v>
      </c>
      <c r="D34" s="5">
        <f>'2010'!D34</f>
        <v>1.8501999999999998</v>
      </c>
      <c r="E34" s="5">
        <f>'2010'!E34</f>
        <v>0.1429</v>
      </c>
      <c r="F34" s="5">
        <f>'2010'!F34</f>
        <v>0.42180000000000001</v>
      </c>
      <c r="G34" s="5">
        <f>'2010'!G34</f>
        <v>0.57229999999999992</v>
      </c>
      <c r="H34" s="5">
        <f>'2010'!H34</f>
        <v>0.3301</v>
      </c>
      <c r="I34" s="5">
        <f>'2010'!I34</f>
        <v>0.87269999999999992</v>
      </c>
      <c r="J34" s="5">
        <f>'2010'!J34</f>
        <v>38.811900000000001</v>
      </c>
      <c r="K34" s="5">
        <f>'2010'!K34</f>
        <v>0.46910000000000002</v>
      </c>
      <c r="L34" s="5">
        <f>'2010'!L34</f>
        <v>0.48099999999999998</v>
      </c>
      <c r="M34" s="5">
        <f>'2010'!M34</f>
        <v>7.7799999999999994E-2</v>
      </c>
      <c r="N34" s="5">
        <f>'2010'!N34</f>
        <v>1.2726999999999997</v>
      </c>
      <c r="O34" s="5">
        <f>'2010'!O34</f>
        <v>1.3102</v>
      </c>
      <c r="P34" s="5">
        <f>'2010'!P34</f>
        <v>3.9664000000000001</v>
      </c>
      <c r="Q34" s="5">
        <f>'2010'!Q34</f>
        <v>2.4674999999999998</v>
      </c>
      <c r="R34" s="5">
        <f>'2010'!R34</f>
        <v>6.6162999999999998</v>
      </c>
      <c r="S34" s="5">
        <f>'2010'!S34</f>
        <v>1.23</v>
      </c>
      <c r="T34" s="5">
        <f>'2010'!T34</f>
        <v>61.245699999999999</v>
      </c>
    </row>
    <row r="35" spans="1:21" x14ac:dyDescent="0.25">
      <c r="B35" s="10" t="s">
        <v>52</v>
      </c>
      <c r="C35" s="5">
        <f>'2010'!C35</f>
        <v>0.26439999999999997</v>
      </c>
      <c r="D35" s="5">
        <f>'2010'!D35</f>
        <v>0.47310000000000002</v>
      </c>
      <c r="E35" s="5">
        <f>'2010'!E35</f>
        <v>1.0175000000000001</v>
      </c>
      <c r="F35" s="5">
        <f>'2010'!F35</f>
        <v>0.45319999999999999</v>
      </c>
      <c r="G35" s="5">
        <f>'2010'!G35</f>
        <v>0.59950000000000003</v>
      </c>
      <c r="H35" s="5">
        <f>'2010'!H35</f>
        <v>0.84139999999999993</v>
      </c>
      <c r="I35" s="5">
        <f>'2010'!I35</f>
        <v>2.8068</v>
      </c>
      <c r="J35" s="5">
        <f>'2010'!J35</f>
        <v>0.77549999999999997</v>
      </c>
      <c r="K35" s="5">
        <f>'2010'!K35</f>
        <v>15.655200000000001</v>
      </c>
      <c r="L35" s="5">
        <f>'2010'!L35</f>
        <v>2.1854</v>
      </c>
      <c r="M35" s="5">
        <f>'2010'!M35</f>
        <v>0.25850000000000001</v>
      </c>
      <c r="N35" s="5">
        <f>'2010'!N35</f>
        <v>1.1428</v>
      </c>
      <c r="O35" s="5">
        <f>'2010'!O35</f>
        <v>0.2072</v>
      </c>
      <c r="P35" s="5">
        <f>'2010'!P35</f>
        <v>0.23330000000000001</v>
      </c>
      <c r="Q35" s="5">
        <f>'2010'!Q35</f>
        <v>1.8857000000000002</v>
      </c>
      <c r="R35" s="5">
        <f>'2010'!R35</f>
        <v>0.747</v>
      </c>
      <c r="S35" s="5">
        <f>'2010'!S35</f>
        <v>0.48349999999999999</v>
      </c>
      <c r="T35" s="5">
        <f>'2010'!T35</f>
        <v>30.030099999999997</v>
      </c>
    </row>
    <row r="36" spans="1:21" x14ac:dyDescent="0.25">
      <c r="B36" s="10" t="s">
        <v>53</v>
      </c>
      <c r="C36" s="5">
        <f>'2010'!C36</f>
        <v>8.09E-2</v>
      </c>
      <c r="D36" s="5">
        <f>'2010'!D36</f>
        <v>1.1146999999999998</v>
      </c>
      <c r="E36" s="5">
        <f>'2010'!E36</f>
        <v>2.4033000000000002</v>
      </c>
      <c r="F36" s="5">
        <f>'2010'!F36</f>
        <v>1.1447000000000001</v>
      </c>
      <c r="G36" s="5">
        <f>'2010'!G36</f>
        <v>0.94450000000000001</v>
      </c>
      <c r="H36" s="5">
        <f>'2010'!H36</f>
        <v>1.034</v>
      </c>
      <c r="I36" s="5">
        <f>'2010'!I36</f>
        <v>5.4425999999999997</v>
      </c>
      <c r="J36" s="5">
        <f>'2010'!J36</f>
        <v>2.4600999999999997</v>
      </c>
      <c r="K36" s="5">
        <f>'2010'!K36</f>
        <v>27.627500000000001</v>
      </c>
      <c r="L36" s="5">
        <f>'2010'!L36</f>
        <v>34.710999999999999</v>
      </c>
      <c r="M36" s="5">
        <f>'2010'!M36</f>
        <v>1.2959000000000001</v>
      </c>
      <c r="N36" s="5">
        <f>'2010'!N36</f>
        <v>4.1989000000000001</v>
      </c>
      <c r="O36" s="5">
        <f>'2010'!O36</f>
        <v>2.0809000000000002</v>
      </c>
      <c r="P36" s="5">
        <f>'2010'!P36</f>
        <v>0.78660000000000008</v>
      </c>
      <c r="Q36" s="5">
        <f>'2010'!Q36</f>
        <v>7.4146999999999998</v>
      </c>
      <c r="R36" s="5">
        <f>'2010'!R36</f>
        <v>7.6931000000000003</v>
      </c>
      <c r="S36" s="5">
        <f>'2010'!S36</f>
        <v>1.5387999999999999</v>
      </c>
      <c r="T36" s="5">
        <f>'2010'!T36</f>
        <v>101.9727</v>
      </c>
    </row>
    <row r="37" spans="1:21" x14ac:dyDescent="0.25">
      <c r="B37" s="10" t="s">
        <v>54</v>
      </c>
      <c r="C37" s="5">
        <f>'2010'!C37</f>
        <v>4.0600000000000004E-2</v>
      </c>
      <c r="D37" s="5">
        <f>'2010'!D37</f>
        <v>0.376</v>
      </c>
      <c r="E37" s="5">
        <f>'2010'!E37</f>
        <v>0.39389999999999997</v>
      </c>
      <c r="F37" s="5">
        <f>'2010'!F37</f>
        <v>0.14940000000000001</v>
      </c>
      <c r="G37" s="5">
        <f>'2010'!G37</f>
        <v>0.25880000000000003</v>
      </c>
      <c r="H37" s="5">
        <f>'2010'!H37</f>
        <v>0.28160000000000002</v>
      </c>
      <c r="I37" s="5">
        <f>'2010'!I37</f>
        <v>1.1896</v>
      </c>
      <c r="J37" s="5">
        <f>'2010'!J37</f>
        <v>0.36939999999999995</v>
      </c>
      <c r="K37" s="5">
        <f>'2010'!K37</f>
        <v>6.3951000000000002</v>
      </c>
      <c r="L37" s="5">
        <f>'2010'!L37</f>
        <v>1.4655</v>
      </c>
      <c r="M37" s="5">
        <f>'2010'!M37</f>
        <v>2.4588000000000001</v>
      </c>
      <c r="N37" s="5">
        <f>'2010'!N37</f>
        <v>1.742</v>
      </c>
      <c r="O37" s="5">
        <f>'2010'!O37</f>
        <v>0.85699999999999998</v>
      </c>
      <c r="P37" s="5">
        <f>'2010'!P37</f>
        <v>0.50870000000000004</v>
      </c>
      <c r="Q37" s="5">
        <f>'2010'!Q37</f>
        <v>4.8013000000000003</v>
      </c>
      <c r="R37" s="5">
        <f>'2010'!R37</f>
        <v>3.3030999999999997</v>
      </c>
      <c r="S37" s="5">
        <f>'2010'!S37</f>
        <v>0.77400000000000002</v>
      </c>
      <c r="T37" s="5">
        <f>'2010'!T37</f>
        <v>25.364699999999999</v>
      </c>
    </row>
    <row r="38" spans="1:21" x14ac:dyDescent="0.25">
      <c r="B38" s="10" t="s">
        <v>55</v>
      </c>
      <c r="C38" s="5">
        <f>'2010'!C38</f>
        <v>0.22559999999999999</v>
      </c>
      <c r="D38" s="5">
        <f>'2010'!D38</f>
        <v>1.2325999999999999</v>
      </c>
      <c r="E38" s="5">
        <f>'2010'!E38</f>
        <v>0.94099999999999995</v>
      </c>
      <c r="F38" s="5">
        <f>'2010'!F38</f>
        <v>0.42969999999999997</v>
      </c>
      <c r="G38" s="5">
        <f>'2010'!G38</f>
        <v>0.87209999999999988</v>
      </c>
      <c r="H38" s="5">
        <f>'2010'!H38</f>
        <v>0.57620000000000005</v>
      </c>
      <c r="I38" s="5">
        <f>'2010'!I38</f>
        <v>2.1669999999999998</v>
      </c>
      <c r="J38" s="5">
        <f>'2010'!J38</f>
        <v>1.6428</v>
      </c>
      <c r="K38" s="5">
        <f>'2010'!K38</f>
        <v>9.8986000000000001</v>
      </c>
      <c r="L38" s="5">
        <f>'2010'!L38</f>
        <v>1.8119000000000001</v>
      </c>
      <c r="M38" s="5">
        <f>'2010'!M38</f>
        <v>0.83699999999999997</v>
      </c>
      <c r="N38" s="5">
        <f>'2010'!N38</f>
        <v>29.692</v>
      </c>
      <c r="O38" s="5">
        <f>'2010'!O38</f>
        <v>14.4284</v>
      </c>
      <c r="P38" s="5">
        <f>'2010'!P38</f>
        <v>1.2430000000000001</v>
      </c>
      <c r="Q38" s="5">
        <f>'2010'!Q38</f>
        <v>15.428099999999999</v>
      </c>
      <c r="R38" s="5">
        <f>'2010'!R38</f>
        <v>6.8567999999999998</v>
      </c>
      <c r="S38" s="5">
        <f>'2010'!S38</f>
        <v>2.6422999999999996</v>
      </c>
      <c r="T38" s="5">
        <f>'2010'!T38</f>
        <v>90.924600000000012</v>
      </c>
    </row>
    <row r="39" spans="1:21" x14ac:dyDescent="0.25">
      <c r="B39" s="10" t="s">
        <v>56</v>
      </c>
      <c r="C39" s="5">
        <f>'2010'!C39</f>
        <v>2.2330999999999999</v>
      </c>
      <c r="D39" s="5">
        <f>'2010'!D39</f>
        <v>1.8480999999999999</v>
      </c>
      <c r="E39" s="5">
        <f>'2010'!E39</f>
        <v>2.6883000000000004</v>
      </c>
      <c r="F39" s="5">
        <f>'2010'!F39</f>
        <v>0.49880000000000002</v>
      </c>
      <c r="G39" s="5">
        <f>'2010'!G39</f>
        <v>0.96779999999999999</v>
      </c>
      <c r="H39" s="5">
        <f>'2010'!H39</f>
        <v>0.83010000000000006</v>
      </c>
      <c r="I39" s="5">
        <f>'2010'!I39</f>
        <v>3.9695</v>
      </c>
      <c r="J39" s="5">
        <f>'2010'!J39</f>
        <v>4.5648</v>
      </c>
      <c r="K39" s="5">
        <f>'2010'!K39</f>
        <v>13.1371</v>
      </c>
      <c r="L39" s="5">
        <f>'2010'!L39</f>
        <v>6.2191000000000001</v>
      </c>
      <c r="M39" s="5">
        <f>'2010'!M39</f>
        <v>1.6395999999999999</v>
      </c>
      <c r="N39" s="5">
        <f>'2010'!N39</f>
        <v>3.7518000000000002</v>
      </c>
      <c r="O39" s="5">
        <f>'2010'!O39</f>
        <v>63.719699999999996</v>
      </c>
      <c r="P39" s="5">
        <f>'2010'!P39</f>
        <v>20.507400000000001</v>
      </c>
      <c r="Q39" s="5">
        <f>'2010'!Q39</f>
        <v>12.845499999999999</v>
      </c>
      <c r="R39" s="5">
        <f>'2010'!R39</f>
        <v>6.8464000000000009</v>
      </c>
      <c r="S39" s="5">
        <f>'2010'!S39</f>
        <v>1.9883000000000002</v>
      </c>
      <c r="T39" s="5">
        <f>'2010'!T39</f>
        <v>148.25570000000002</v>
      </c>
    </row>
    <row r="40" spans="1:21" x14ac:dyDescent="0.25">
      <c r="B40" s="10" t="s">
        <v>57</v>
      </c>
      <c r="C40" s="5">
        <f>'2010'!C40</f>
        <v>2.1000000000000001E-2</v>
      </c>
      <c r="D40" s="5">
        <f>'2010'!D40</f>
        <v>0.42820000000000003</v>
      </c>
      <c r="E40" s="5">
        <f>'2010'!E40</f>
        <v>0.67330000000000001</v>
      </c>
      <c r="F40" s="5">
        <f>'2010'!F40</f>
        <v>0.1948</v>
      </c>
      <c r="G40" s="5">
        <f>'2010'!G40</f>
        <v>0.34100000000000003</v>
      </c>
      <c r="H40" s="5">
        <f>'2010'!H40</f>
        <v>0.3775</v>
      </c>
      <c r="I40" s="5">
        <f>'2010'!I40</f>
        <v>2.1657999999999999</v>
      </c>
      <c r="J40" s="5">
        <f>'2010'!J40</f>
        <v>0.81579999999999997</v>
      </c>
      <c r="K40" s="5">
        <f>'2010'!K40</f>
        <v>16.9115</v>
      </c>
      <c r="L40" s="5">
        <f>'2010'!L40</f>
        <v>2.4958</v>
      </c>
      <c r="M40" s="5">
        <f>'2010'!M40</f>
        <v>1.8925000000000001</v>
      </c>
      <c r="N40" s="5">
        <f>'2010'!N40</f>
        <v>3.8538999999999994</v>
      </c>
      <c r="O40" s="5">
        <f>'2010'!O40</f>
        <v>6.4169</v>
      </c>
      <c r="P40" s="5">
        <f>'2010'!P40</f>
        <v>9.866299999999999</v>
      </c>
      <c r="Q40" s="5">
        <f>'2010'!Q40</f>
        <v>13.7271</v>
      </c>
      <c r="R40" s="5">
        <f>'2010'!R40</f>
        <v>4.6075999999999997</v>
      </c>
      <c r="S40" s="5">
        <f>'2010'!S40</f>
        <v>1.2970999999999999</v>
      </c>
      <c r="T40" s="5">
        <f>'2010'!T40</f>
        <v>66.085999999999999</v>
      </c>
    </row>
    <row r="41" spans="1:21" x14ac:dyDescent="0.25">
      <c r="B41" s="10" t="s">
        <v>58</v>
      </c>
      <c r="C41" s="5">
        <f>'2010'!C41</f>
        <v>2.4525000000000001</v>
      </c>
      <c r="D41" s="5">
        <f>'2010'!D41</f>
        <v>9.3432000000000013</v>
      </c>
      <c r="E41" s="5">
        <f>'2010'!E41</f>
        <v>12.882</v>
      </c>
      <c r="F41" s="5">
        <f>'2010'!F41</f>
        <v>2.5136000000000003</v>
      </c>
      <c r="G41" s="5">
        <f>'2010'!G41</f>
        <v>5.6231</v>
      </c>
      <c r="H41" s="5">
        <f>'2010'!H41</f>
        <v>6.2326000000000006</v>
      </c>
      <c r="I41" s="5">
        <f>'2010'!I41</f>
        <v>26.388199999999998</v>
      </c>
      <c r="J41" s="5">
        <f>'2010'!J41</f>
        <v>25.919300000000003</v>
      </c>
      <c r="K41" s="5">
        <f>'2010'!K41</f>
        <v>44.785899999999998</v>
      </c>
      <c r="L41" s="5">
        <f>'2010'!L41</f>
        <v>15.680399999999999</v>
      </c>
      <c r="M41" s="5">
        <f>'2010'!M41</f>
        <v>5.4318999999999997</v>
      </c>
      <c r="N41" s="5">
        <f>'2010'!N41</f>
        <v>17.855400000000003</v>
      </c>
      <c r="O41" s="5">
        <f>'2010'!O41</f>
        <v>24.27</v>
      </c>
      <c r="P41" s="5">
        <f>'2010'!P41</f>
        <v>9.9342000000000006</v>
      </c>
      <c r="Q41" s="5">
        <f>'2010'!Q41</f>
        <v>106.27600000000001</v>
      </c>
      <c r="R41" s="5">
        <f>'2010'!R41</f>
        <v>30.857500000000002</v>
      </c>
      <c r="S41" s="5">
        <f>'2010'!S41</f>
        <v>8.3365999999999989</v>
      </c>
      <c r="T41" s="5">
        <f>'2010'!T41</f>
        <v>354.78250000000003</v>
      </c>
    </row>
    <row r="42" spans="1:21" x14ac:dyDescent="0.25">
      <c r="B42" s="10" t="s">
        <v>59</v>
      </c>
      <c r="C42" s="5">
        <f>'2010'!C42</f>
        <v>0.15180000000000002</v>
      </c>
      <c r="D42" s="5">
        <f>'2010'!D42</f>
        <v>0.68370000000000009</v>
      </c>
      <c r="E42" s="5">
        <f>'2010'!E42</f>
        <v>0.4793</v>
      </c>
      <c r="F42" s="5">
        <f>'2010'!F42</f>
        <v>0.21179999999999999</v>
      </c>
      <c r="G42" s="5">
        <f>'2010'!G42</f>
        <v>0.49570000000000003</v>
      </c>
      <c r="H42" s="5">
        <f>'2010'!H42</f>
        <v>0.67059999999999997</v>
      </c>
      <c r="I42" s="5">
        <f>'2010'!I42</f>
        <v>1.6469000000000003</v>
      </c>
      <c r="J42" s="5">
        <f>'2010'!J42</f>
        <v>0.74990000000000001</v>
      </c>
      <c r="K42" s="5">
        <f>'2010'!K42</f>
        <v>2.0467</v>
      </c>
      <c r="L42" s="5">
        <f>'2010'!L42</f>
        <v>2.0979000000000001</v>
      </c>
      <c r="M42" s="5">
        <f>'2010'!M42</f>
        <v>0.27660000000000001</v>
      </c>
      <c r="N42" s="5">
        <f>'2010'!N42</f>
        <v>1.4554</v>
      </c>
      <c r="O42" s="5">
        <f>'2010'!O42</f>
        <v>1.1187</v>
      </c>
      <c r="P42" s="5">
        <f>'2010'!P42</f>
        <v>0.1133</v>
      </c>
      <c r="Q42" s="5">
        <f>'2010'!Q42</f>
        <v>2.3405</v>
      </c>
      <c r="R42" s="5">
        <f>'2010'!R42</f>
        <v>5.9447999999999999</v>
      </c>
      <c r="S42" s="5">
        <f>'2010'!S42</f>
        <v>0.29920000000000002</v>
      </c>
      <c r="T42" s="5">
        <f>'2010'!T42</f>
        <v>20.782899999999998</v>
      </c>
    </row>
    <row r="43" spans="1:21" x14ac:dyDescent="0.25">
      <c r="B43" s="10" t="s">
        <v>60</v>
      </c>
      <c r="C43" s="5">
        <f>'2010'!C43</f>
        <v>6.9699999999999998E-2</v>
      </c>
      <c r="D43" s="5">
        <f>'2010'!D43</f>
        <v>0.37660000000000005</v>
      </c>
      <c r="E43" s="5">
        <f>'2010'!E43</f>
        <v>0.60099999999999998</v>
      </c>
      <c r="F43" s="5">
        <f>'2010'!F43</f>
        <v>0.2351</v>
      </c>
      <c r="G43" s="5">
        <f>'2010'!G43</f>
        <v>0.31490000000000001</v>
      </c>
      <c r="H43" s="5">
        <f>'2010'!H43</f>
        <v>0.61540000000000006</v>
      </c>
      <c r="I43" s="5">
        <f>'2010'!I43</f>
        <v>1.0980999999999999</v>
      </c>
      <c r="J43" s="5">
        <f>'2010'!J43</f>
        <v>0.56599999999999995</v>
      </c>
      <c r="K43" s="5">
        <f>'2010'!K43</f>
        <v>2.0430000000000001</v>
      </c>
      <c r="L43" s="5">
        <f>'2010'!L43</f>
        <v>0.74280000000000002</v>
      </c>
      <c r="M43" s="5">
        <f>'2010'!M43</f>
        <v>0.50029999999999997</v>
      </c>
      <c r="N43" s="5">
        <f>'2010'!N43</f>
        <v>0.96329999999999993</v>
      </c>
      <c r="O43" s="5">
        <f>'2010'!O43</f>
        <v>0.6401</v>
      </c>
      <c r="P43" s="5">
        <f>'2010'!P43</f>
        <v>0.17160000000000003</v>
      </c>
      <c r="Q43" s="5">
        <f>'2010'!Q43</f>
        <v>2.266</v>
      </c>
      <c r="R43" s="5">
        <f>'2010'!R43</f>
        <v>0.94660000000000011</v>
      </c>
      <c r="S43" s="5">
        <f>'2010'!S43</f>
        <v>5.0557999999999996</v>
      </c>
      <c r="T43" s="5">
        <f>'2010'!T43</f>
        <v>17.2059</v>
      </c>
    </row>
    <row r="44" spans="1:21" ht="13.5" customHeight="1" x14ac:dyDescent="0.25">
      <c r="B44" s="11" t="s">
        <v>61</v>
      </c>
      <c r="C44" s="5">
        <f>'2010'!C44</f>
        <v>46.774500000000003</v>
      </c>
      <c r="D44" s="5">
        <f>'2010'!D44</f>
        <v>101.9081</v>
      </c>
      <c r="E44" s="5">
        <f>'2010'!E44</f>
        <v>104.1853</v>
      </c>
      <c r="F44" s="5">
        <f>'2010'!F44</f>
        <v>44.876800000000003</v>
      </c>
      <c r="G44" s="5">
        <f>'2010'!G44</f>
        <v>50.785400000000003</v>
      </c>
      <c r="H44" s="5">
        <f>'2010'!H44</f>
        <v>77.390699999999995</v>
      </c>
      <c r="I44" s="5">
        <f>'2010'!I44</f>
        <v>226.74010000000004</v>
      </c>
      <c r="J44" s="5">
        <f>'2010'!J44</f>
        <v>156.83779999999999</v>
      </c>
      <c r="K44" s="5">
        <f>'2010'!K44</f>
        <v>177.5891</v>
      </c>
      <c r="L44" s="5">
        <f>'2010'!L44</f>
        <v>92.44189999999999</v>
      </c>
      <c r="M44" s="5">
        <f>'2010'!M44</f>
        <v>43.747699999999995</v>
      </c>
      <c r="N44" s="5">
        <f>'2010'!N44</f>
        <v>91.518899999999988</v>
      </c>
      <c r="O44" s="5">
        <f>'2010'!O44</f>
        <v>118.9579</v>
      </c>
      <c r="P44" s="5">
        <f>'2010'!P44</f>
        <v>52.037800000000004</v>
      </c>
      <c r="Q44" s="5">
        <f>'2010'!Q44</f>
        <v>200.85240000000002</v>
      </c>
      <c r="R44" s="5">
        <f>'2010'!R44</f>
        <v>121.64149999999999</v>
      </c>
      <c r="S44" s="5">
        <f>'2010'!S44</f>
        <v>35.381699999999995</v>
      </c>
      <c r="T44" s="5">
        <f>'2010'!T44</f>
        <v>1743.6676</v>
      </c>
    </row>
    <row r="46" spans="1:21" x14ac:dyDescent="0.25">
      <c r="B46" t="s">
        <v>62</v>
      </c>
      <c r="D46">
        <f t="shared" ref="D46:I46" si="4">SUM(D50:D54)</f>
        <v>16437.900000000001</v>
      </c>
      <c r="E46">
        <f t="shared" si="4"/>
        <v>42214.2</v>
      </c>
      <c r="F46">
        <f t="shared" si="4"/>
        <v>9121.1</v>
      </c>
      <c r="G46">
        <f t="shared" si="4"/>
        <v>38673.1</v>
      </c>
      <c r="H46">
        <f t="shared" si="4"/>
        <v>64419.8</v>
      </c>
      <c r="I46">
        <f t="shared" si="4"/>
        <v>154406.79999999999</v>
      </c>
    </row>
    <row r="47" spans="1:21" x14ac:dyDescent="0.25">
      <c r="B47" s="1" t="s">
        <v>43</v>
      </c>
      <c r="C47" s="2" t="s">
        <v>44</v>
      </c>
      <c r="D47" s="3" t="s">
        <v>45</v>
      </c>
      <c r="E47" s="3" t="s">
        <v>46</v>
      </c>
      <c r="F47" s="3" t="s">
        <v>47</v>
      </c>
      <c r="G47" s="3" t="s">
        <v>48</v>
      </c>
      <c r="H47" s="3" t="s">
        <v>49</v>
      </c>
      <c r="I47" s="3" t="s">
        <v>50</v>
      </c>
      <c r="J47" s="3" t="s">
        <v>51</v>
      </c>
      <c r="K47" s="3" t="s">
        <v>52</v>
      </c>
      <c r="L47" s="3" t="s">
        <v>53</v>
      </c>
      <c r="M47" s="3" t="s">
        <v>54</v>
      </c>
      <c r="N47" s="3" t="s">
        <v>55</v>
      </c>
      <c r="O47" s="3" t="s">
        <v>56</v>
      </c>
      <c r="P47" s="3" t="s">
        <v>57</v>
      </c>
      <c r="Q47" s="3" t="s">
        <v>58</v>
      </c>
      <c r="R47" s="3" t="s">
        <v>59</v>
      </c>
      <c r="S47" s="3" t="s">
        <v>60</v>
      </c>
      <c r="T47" s="4" t="s">
        <v>61</v>
      </c>
    </row>
    <row r="48" spans="1:21" x14ac:dyDescent="0.25">
      <c r="A48" s="17">
        <f t="shared" ref="A48:A65" si="5">SUM(D48:I48)</f>
        <v>37990.399999999994</v>
      </c>
      <c r="B48" s="10" t="s">
        <v>44</v>
      </c>
      <c r="C48" s="5">
        <f t="shared" ref="C48:T48" si="6">C27*1000</f>
        <v>15282.3</v>
      </c>
      <c r="D48" s="5">
        <f t="shared" si="6"/>
        <v>33.200000000000003</v>
      </c>
      <c r="E48" s="5">
        <f t="shared" si="6"/>
        <v>35307.300000000003</v>
      </c>
      <c r="F48" s="5">
        <f t="shared" si="6"/>
        <v>0</v>
      </c>
      <c r="G48" s="5">
        <f t="shared" si="6"/>
        <v>1.2</v>
      </c>
      <c r="H48" s="5">
        <f t="shared" si="6"/>
        <v>0</v>
      </c>
      <c r="I48" s="5">
        <f t="shared" si="6"/>
        <v>2648.7000000000003</v>
      </c>
      <c r="J48" s="5">
        <f t="shared" si="6"/>
        <v>504.90000000000003</v>
      </c>
      <c r="K48" s="5">
        <f t="shared" si="6"/>
        <v>1.5</v>
      </c>
      <c r="L48" s="5">
        <f t="shared" si="6"/>
        <v>0</v>
      </c>
      <c r="M48" s="5">
        <f t="shared" si="6"/>
        <v>1919.5</v>
      </c>
      <c r="N48" s="5">
        <f t="shared" si="6"/>
        <v>16.5</v>
      </c>
      <c r="O48" s="5">
        <f t="shared" si="6"/>
        <v>2</v>
      </c>
      <c r="P48" s="5">
        <f t="shared" si="6"/>
        <v>0</v>
      </c>
      <c r="Q48" s="5">
        <f t="shared" si="6"/>
        <v>40.200000000000003</v>
      </c>
      <c r="R48" s="5">
        <f t="shared" si="6"/>
        <v>159.6</v>
      </c>
      <c r="S48" s="5">
        <f t="shared" si="6"/>
        <v>66.099999999999994</v>
      </c>
      <c r="T48" s="5">
        <f t="shared" si="6"/>
        <v>55982.6</v>
      </c>
      <c r="U48">
        <f t="shared" ref="U48:U65" si="7">SUM(K48:S48)</f>
        <v>2205.4</v>
      </c>
    </row>
    <row r="49" spans="1:21" x14ac:dyDescent="0.25">
      <c r="A49" s="17">
        <f t="shared" si="5"/>
        <v>125895.59999999999</v>
      </c>
      <c r="B49" s="10" t="s">
        <v>45</v>
      </c>
      <c r="C49" s="5">
        <f t="shared" ref="C49:T49" si="8">C28*1000</f>
        <v>1649.4</v>
      </c>
      <c r="D49" s="5">
        <f t="shared" si="8"/>
        <v>67710.599999999991</v>
      </c>
      <c r="E49" s="5">
        <f t="shared" si="8"/>
        <v>4441.3999999999996</v>
      </c>
      <c r="F49" s="5">
        <f t="shared" si="8"/>
        <v>29502.5</v>
      </c>
      <c r="G49" s="5">
        <f t="shared" si="8"/>
        <v>1121.0999999999999</v>
      </c>
      <c r="H49" s="5">
        <f t="shared" si="8"/>
        <v>1181.8</v>
      </c>
      <c r="I49" s="5">
        <f t="shared" si="8"/>
        <v>21938.2</v>
      </c>
      <c r="J49" s="5">
        <f t="shared" si="8"/>
        <v>3405.6</v>
      </c>
      <c r="K49" s="5">
        <f t="shared" si="8"/>
        <v>4846.9000000000005</v>
      </c>
      <c r="L49" s="5">
        <f t="shared" si="8"/>
        <v>1847.9</v>
      </c>
      <c r="M49" s="5">
        <f t="shared" si="8"/>
        <v>1640.6</v>
      </c>
      <c r="N49" s="5">
        <f t="shared" si="8"/>
        <v>3896.6000000000004</v>
      </c>
      <c r="O49" s="5">
        <f t="shared" si="8"/>
        <v>760.3</v>
      </c>
      <c r="P49" s="5">
        <f t="shared" si="8"/>
        <v>1416.5</v>
      </c>
      <c r="Q49" s="5">
        <f t="shared" si="8"/>
        <v>4287.6000000000004</v>
      </c>
      <c r="R49" s="5">
        <f t="shared" si="8"/>
        <v>10165.799999999999</v>
      </c>
      <c r="S49" s="5">
        <f t="shared" si="8"/>
        <v>1854.1</v>
      </c>
      <c r="T49" s="5">
        <f t="shared" si="8"/>
        <v>161667</v>
      </c>
      <c r="U49">
        <f t="shared" si="7"/>
        <v>30716.3</v>
      </c>
    </row>
    <row r="50" spans="1:21" x14ac:dyDescent="0.25">
      <c r="A50" s="17">
        <f t="shared" si="5"/>
        <v>34796.100000000006</v>
      </c>
      <c r="B50" s="10" t="s">
        <v>46</v>
      </c>
      <c r="C50" s="5">
        <f t="shared" ref="C50:T50" si="9">C29*1000</f>
        <v>7382</v>
      </c>
      <c r="D50" s="5">
        <f t="shared" si="9"/>
        <v>264.7</v>
      </c>
      <c r="E50" s="5">
        <f t="shared" si="9"/>
        <v>30010.9</v>
      </c>
      <c r="F50" s="5">
        <f t="shared" si="9"/>
        <v>115.4</v>
      </c>
      <c r="G50" s="5">
        <f t="shared" si="9"/>
        <v>167.8</v>
      </c>
      <c r="H50" s="5">
        <f t="shared" si="9"/>
        <v>127.90000000000002</v>
      </c>
      <c r="I50" s="5">
        <f t="shared" si="9"/>
        <v>4109.3999999999996</v>
      </c>
      <c r="J50" s="5">
        <f t="shared" si="9"/>
        <v>561.4</v>
      </c>
      <c r="K50" s="5">
        <f t="shared" si="9"/>
        <v>2541.6999999999998</v>
      </c>
      <c r="L50" s="5">
        <f t="shared" si="9"/>
        <v>666</v>
      </c>
      <c r="M50" s="5">
        <f t="shared" si="9"/>
        <v>23180.6</v>
      </c>
      <c r="N50" s="5">
        <f t="shared" si="9"/>
        <v>1261</v>
      </c>
      <c r="O50" s="5">
        <f t="shared" si="9"/>
        <v>89.7</v>
      </c>
      <c r="P50" s="5">
        <f t="shared" si="9"/>
        <v>147.80000000000001</v>
      </c>
      <c r="Q50" s="5">
        <f t="shared" si="9"/>
        <v>3154.3999999999996</v>
      </c>
      <c r="R50" s="5">
        <f t="shared" si="9"/>
        <v>7043</v>
      </c>
      <c r="S50" s="5">
        <f t="shared" si="9"/>
        <v>1728.5</v>
      </c>
      <c r="T50" s="5">
        <f t="shared" si="9"/>
        <v>82551.8</v>
      </c>
      <c r="U50">
        <f t="shared" si="7"/>
        <v>39812.699999999997</v>
      </c>
    </row>
    <row r="51" spans="1:21" x14ac:dyDescent="0.25">
      <c r="A51" s="17">
        <f t="shared" si="5"/>
        <v>16409.199999999997</v>
      </c>
      <c r="B51" s="10" t="s">
        <v>47</v>
      </c>
      <c r="C51" s="5">
        <f t="shared" ref="C51:T51" si="10">C30*1000</f>
        <v>3036.2</v>
      </c>
      <c r="D51" s="5">
        <f t="shared" si="10"/>
        <v>1663.1999999999998</v>
      </c>
      <c r="E51" s="5">
        <f t="shared" si="10"/>
        <v>991.8</v>
      </c>
      <c r="F51" s="5">
        <f t="shared" si="10"/>
        <v>3634.5</v>
      </c>
      <c r="G51" s="5">
        <f t="shared" si="10"/>
        <v>283.2</v>
      </c>
      <c r="H51" s="5">
        <f t="shared" si="10"/>
        <v>263.3</v>
      </c>
      <c r="I51" s="5">
        <f t="shared" si="10"/>
        <v>9573.1999999999989</v>
      </c>
      <c r="J51" s="5">
        <f t="shared" si="10"/>
        <v>2995.3</v>
      </c>
      <c r="K51" s="5">
        <f t="shared" si="10"/>
        <v>5342.6</v>
      </c>
      <c r="L51" s="5">
        <f t="shared" si="10"/>
        <v>15296.7</v>
      </c>
      <c r="M51" s="5">
        <f t="shared" si="10"/>
        <v>232.4</v>
      </c>
      <c r="N51" s="5">
        <f t="shared" si="10"/>
        <v>1327.2</v>
      </c>
      <c r="O51" s="5">
        <f t="shared" si="10"/>
        <v>462.8</v>
      </c>
      <c r="P51" s="5">
        <f t="shared" si="10"/>
        <v>151.5</v>
      </c>
      <c r="Q51" s="5">
        <f t="shared" si="10"/>
        <v>3022.5</v>
      </c>
      <c r="R51" s="5">
        <f t="shared" si="10"/>
        <v>2231.6</v>
      </c>
      <c r="S51" s="5">
        <f t="shared" si="10"/>
        <v>841.59999999999991</v>
      </c>
      <c r="T51" s="5">
        <f t="shared" si="10"/>
        <v>51349.7</v>
      </c>
      <c r="U51">
        <f t="shared" si="7"/>
        <v>28908.9</v>
      </c>
    </row>
    <row r="52" spans="1:21" x14ac:dyDescent="0.25">
      <c r="A52" s="17">
        <f t="shared" si="5"/>
        <v>52988</v>
      </c>
      <c r="B52" s="10" t="s">
        <v>48</v>
      </c>
      <c r="C52" s="5">
        <f t="shared" ref="C52:T52" si="11">C31*1000</f>
        <v>378.5</v>
      </c>
      <c r="D52" s="5">
        <f t="shared" si="11"/>
        <v>3744.3999999999996</v>
      </c>
      <c r="E52" s="5">
        <f t="shared" si="11"/>
        <v>1412.6</v>
      </c>
      <c r="F52" s="5">
        <f t="shared" si="11"/>
        <v>1026.9000000000001</v>
      </c>
      <c r="G52" s="5">
        <f t="shared" si="11"/>
        <v>17502.099999999999</v>
      </c>
      <c r="H52" s="5">
        <f t="shared" si="11"/>
        <v>14784.900000000001</v>
      </c>
      <c r="I52" s="5">
        <f t="shared" si="11"/>
        <v>14517.099999999999</v>
      </c>
      <c r="J52" s="5">
        <f t="shared" si="11"/>
        <v>14983.900000000001</v>
      </c>
      <c r="K52" s="5">
        <f t="shared" si="11"/>
        <v>5128.2000000000007</v>
      </c>
      <c r="L52" s="5">
        <f t="shared" si="11"/>
        <v>2036</v>
      </c>
      <c r="M52" s="5">
        <f t="shared" si="11"/>
        <v>386.6</v>
      </c>
      <c r="N52" s="5">
        <f t="shared" si="11"/>
        <v>6541.3</v>
      </c>
      <c r="O52" s="5">
        <f t="shared" si="11"/>
        <v>404.9</v>
      </c>
      <c r="P52" s="5">
        <f t="shared" si="11"/>
        <v>590.09999999999991</v>
      </c>
      <c r="Q52" s="5">
        <f t="shared" si="11"/>
        <v>6757.3</v>
      </c>
      <c r="R52" s="5">
        <f t="shared" si="11"/>
        <v>3641.7999999999997</v>
      </c>
      <c r="S52" s="5">
        <f t="shared" si="11"/>
        <v>2267.2000000000003</v>
      </c>
      <c r="T52" s="5">
        <f t="shared" si="11"/>
        <v>96104</v>
      </c>
      <c r="U52">
        <f t="shared" si="7"/>
        <v>27753.4</v>
      </c>
    </row>
    <row r="53" spans="1:21" x14ac:dyDescent="0.25">
      <c r="A53" s="17">
        <f t="shared" si="5"/>
        <v>27512.600000000002</v>
      </c>
      <c r="B53" s="10" t="s">
        <v>49</v>
      </c>
      <c r="C53" s="5">
        <f t="shared" ref="C53:T53" si="12">C32*1000</f>
        <v>214.9</v>
      </c>
      <c r="D53" s="5">
        <f t="shared" si="12"/>
        <v>382.8</v>
      </c>
      <c r="E53" s="5">
        <f t="shared" si="12"/>
        <v>206.1</v>
      </c>
      <c r="F53" s="5">
        <f t="shared" si="12"/>
        <v>69.5</v>
      </c>
      <c r="G53" s="5">
        <f t="shared" si="12"/>
        <v>871.4</v>
      </c>
      <c r="H53" s="5">
        <f t="shared" si="12"/>
        <v>25273.4</v>
      </c>
      <c r="I53" s="5">
        <f t="shared" si="12"/>
        <v>709.4</v>
      </c>
      <c r="J53" s="5">
        <f t="shared" si="12"/>
        <v>164.3</v>
      </c>
      <c r="K53" s="5">
        <f t="shared" si="12"/>
        <v>5258.4</v>
      </c>
      <c r="L53" s="5">
        <f t="shared" si="12"/>
        <v>1273.4000000000001</v>
      </c>
      <c r="M53" s="5">
        <f t="shared" si="12"/>
        <v>23.8</v>
      </c>
      <c r="N53" s="5">
        <f t="shared" si="12"/>
        <v>264.5</v>
      </c>
      <c r="O53" s="5">
        <f t="shared" si="12"/>
        <v>43</v>
      </c>
      <c r="P53" s="5">
        <f t="shared" si="12"/>
        <v>16.399999999999999</v>
      </c>
      <c r="Q53" s="5">
        <f t="shared" si="12"/>
        <v>606.70000000000005</v>
      </c>
      <c r="R53" s="5">
        <f t="shared" si="12"/>
        <v>3319.3</v>
      </c>
      <c r="S53" s="5">
        <f t="shared" si="12"/>
        <v>317.39999999999998</v>
      </c>
      <c r="T53" s="5">
        <f t="shared" si="12"/>
        <v>39014.5</v>
      </c>
      <c r="U53">
        <f t="shared" si="7"/>
        <v>11122.9</v>
      </c>
    </row>
    <row r="54" spans="1:21" x14ac:dyDescent="0.25">
      <c r="A54" s="17">
        <f t="shared" si="5"/>
        <v>193567</v>
      </c>
      <c r="B54" s="10" t="s">
        <v>50</v>
      </c>
      <c r="C54" s="5">
        <f t="shared" ref="C54:T54" si="13">C33*1000</f>
        <v>12938.2</v>
      </c>
      <c r="D54" s="5">
        <f t="shared" si="13"/>
        <v>10382.800000000001</v>
      </c>
      <c r="E54" s="5">
        <f t="shared" si="13"/>
        <v>9592.7999999999993</v>
      </c>
      <c r="F54" s="5">
        <f t="shared" si="13"/>
        <v>4274.8</v>
      </c>
      <c r="G54" s="5">
        <f t="shared" si="13"/>
        <v>19848.599999999999</v>
      </c>
      <c r="H54" s="5">
        <f t="shared" si="13"/>
        <v>23970.300000000003</v>
      </c>
      <c r="I54" s="5">
        <f t="shared" si="13"/>
        <v>125497.7</v>
      </c>
      <c r="J54" s="5">
        <f t="shared" si="13"/>
        <v>57546.7</v>
      </c>
      <c r="K54" s="5">
        <f t="shared" si="13"/>
        <v>15500.400000000001</v>
      </c>
      <c r="L54" s="5">
        <f t="shared" si="13"/>
        <v>3430.9</v>
      </c>
      <c r="M54" s="5">
        <f t="shared" si="13"/>
        <v>1695.4999999999998</v>
      </c>
      <c r="N54" s="5">
        <f t="shared" si="13"/>
        <v>12283.400000000001</v>
      </c>
      <c r="O54" s="5">
        <f t="shared" si="13"/>
        <v>2145.9</v>
      </c>
      <c r="P54" s="5">
        <f t="shared" si="13"/>
        <v>2384.8000000000002</v>
      </c>
      <c r="Q54" s="5">
        <f t="shared" si="13"/>
        <v>13531.300000000001</v>
      </c>
      <c r="R54" s="5">
        <f t="shared" si="13"/>
        <v>20661.599999999999</v>
      </c>
      <c r="S54" s="5">
        <f t="shared" si="13"/>
        <v>4661.5999999999995</v>
      </c>
      <c r="T54" s="5">
        <f t="shared" si="13"/>
        <v>340347.3</v>
      </c>
      <c r="U54">
        <f t="shared" si="7"/>
        <v>76295.400000000023</v>
      </c>
    </row>
    <row r="55" spans="1:21" x14ac:dyDescent="0.25">
      <c r="A55" s="17">
        <f t="shared" si="5"/>
        <v>4190</v>
      </c>
      <c r="B55" s="10" t="s">
        <v>51</v>
      </c>
      <c r="C55" s="5">
        <f t="shared" ref="C55:T55" si="14">C34*1000</f>
        <v>353.1</v>
      </c>
      <c r="D55" s="5">
        <f t="shared" si="14"/>
        <v>1850.1999999999998</v>
      </c>
      <c r="E55" s="5">
        <f t="shared" si="14"/>
        <v>142.9</v>
      </c>
      <c r="F55" s="5">
        <f t="shared" si="14"/>
        <v>421.8</v>
      </c>
      <c r="G55" s="5">
        <f t="shared" si="14"/>
        <v>572.29999999999995</v>
      </c>
      <c r="H55" s="5">
        <f t="shared" si="14"/>
        <v>330.1</v>
      </c>
      <c r="I55" s="5">
        <f t="shared" si="14"/>
        <v>872.69999999999993</v>
      </c>
      <c r="J55" s="5">
        <f t="shared" si="14"/>
        <v>38811.9</v>
      </c>
      <c r="K55" s="5">
        <f t="shared" si="14"/>
        <v>469.1</v>
      </c>
      <c r="L55" s="5">
        <f t="shared" si="14"/>
        <v>481</v>
      </c>
      <c r="M55" s="5">
        <f t="shared" si="14"/>
        <v>77.8</v>
      </c>
      <c r="N55" s="5">
        <f t="shared" si="14"/>
        <v>1272.6999999999998</v>
      </c>
      <c r="O55" s="5">
        <f t="shared" si="14"/>
        <v>1310.2</v>
      </c>
      <c r="P55" s="5">
        <f t="shared" si="14"/>
        <v>3966.4</v>
      </c>
      <c r="Q55" s="5">
        <f t="shared" si="14"/>
        <v>2467.5</v>
      </c>
      <c r="R55" s="5">
        <f t="shared" si="14"/>
        <v>6616.3</v>
      </c>
      <c r="S55" s="5">
        <f t="shared" si="14"/>
        <v>1230</v>
      </c>
      <c r="T55" s="5">
        <f t="shared" si="14"/>
        <v>61245.7</v>
      </c>
      <c r="U55">
        <f t="shared" si="7"/>
        <v>17891</v>
      </c>
    </row>
    <row r="56" spans="1:21" x14ac:dyDescent="0.25">
      <c r="A56" s="17">
        <f t="shared" si="5"/>
        <v>6191.5</v>
      </c>
      <c r="B56" s="10" t="s">
        <v>52</v>
      </c>
      <c r="C56" s="5">
        <f t="shared" ref="C56:T56" si="15">C35*1000</f>
        <v>264.39999999999998</v>
      </c>
      <c r="D56" s="5">
        <f t="shared" si="15"/>
        <v>473.1</v>
      </c>
      <c r="E56" s="5">
        <f t="shared" si="15"/>
        <v>1017.5000000000001</v>
      </c>
      <c r="F56" s="5">
        <f t="shared" si="15"/>
        <v>453.2</v>
      </c>
      <c r="G56" s="5">
        <f t="shared" si="15"/>
        <v>599.5</v>
      </c>
      <c r="H56" s="5">
        <f t="shared" si="15"/>
        <v>841.4</v>
      </c>
      <c r="I56" s="5">
        <f t="shared" si="15"/>
        <v>2806.8</v>
      </c>
      <c r="J56" s="5">
        <f t="shared" si="15"/>
        <v>775.5</v>
      </c>
      <c r="K56" s="5">
        <f t="shared" si="15"/>
        <v>15655.2</v>
      </c>
      <c r="L56" s="5">
        <f t="shared" si="15"/>
        <v>2185.4</v>
      </c>
      <c r="M56" s="5">
        <f t="shared" si="15"/>
        <v>258.5</v>
      </c>
      <c r="N56" s="5">
        <f t="shared" si="15"/>
        <v>1142.8</v>
      </c>
      <c r="O56" s="5">
        <f t="shared" si="15"/>
        <v>207.2</v>
      </c>
      <c r="P56" s="5">
        <f t="shared" si="15"/>
        <v>233.3</v>
      </c>
      <c r="Q56" s="5">
        <f t="shared" si="15"/>
        <v>1885.7</v>
      </c>
      <c r="R56" s="5">
        <f t="shared" si="15"/>
        <v>747</v>
      </c>
      <c r="S56" s="5">
        <f t="shared" si="15"/>
        <v>483.5</v>
      </c>
      <c r="T56" s="5">
        <f t="shared" si="15"/>
        <v>30030.1</v>
      </c>
      <c r="U56">
        <f t="shared" si="7"/>
        <v>22798.600000000002</v>
      </c>
    </row>
    <row r="57" spans="1:21" x14ac:dyDescent="0.25">
      <c r="A57" s="17">
        <f t="shared" si="5"/>
        <v>12083.8</v>
      </c>
      <c r="B57" s="10" t="s">
        <v>53</v>
      </c>
      <c r="C57" s="5">
        <f t="shared" ref="C57:T57" si="16">C36*1000</f>
        <v>80.900000000000006</v>
      </c>
      <c r="D57" s="5">
        <f t="shared" si="16"/>
        <v>1114.6999999999998</v>
      </c>
      <c r="E57" s="5">
        <f t="shared" si="16"/>
        <v>2403.3000000000002</v>
      </c>
      <c r="F57" s="5">
        <f t="shared" si="16"/>
        <v>1144.7</v>
      </c>
      <c r="G57" s="5">
        <f t="shared" si="16"/>
        <v>944.5</v>
      </c>
      <c r="H57" s="5">
        <f t="shared" si="16"/>
        <v>1034</v>
      </c>
      <c r="I57" s="5">
        <f t="shared" si="16"/>
        <v>5442.5999999999995</v>
      </c>
      <c r="J57" s="5">
        <f t="shared" si="16"/>
        <v>2460.1</v>
      </c>
      <c r="K57" s="5">
        <f t="shared" si="16"/>
        <v>27627.5</v>
      </c>
      <c r="L57" s="5">
        <f t="shared" si="16"/>
        <v>34711</v>
      </c>
      <c r="M57" s="5">
        <f t="shared" si="16"/>
        <v>1295.9000000000001</v>
      </c>
      <c r="N57" s="5">
        <f t="shared" si="16"/>
        <v>4198.8999999999996</v>
      </c>
      <c r="O57" s="5">
        <f t="shared" si="16"/>
        <v>2080.9</v>
      </c>
      <c r="P57" s="5">
        <f t="shared" si="16"/>
        <v>786.6</v>
      </c>
      <c r="Q57" s="5">
        <f t="shared" si="16"/>
        <v>7414.7</v>
      </c>
      <c r="R57" s="5">
        <f t="shared" si="16"/>
        <v>7693.1</v>
      </c>
      <c r="S57" s="5">
        <f t="shared" si="16"/>
        <v>1538.8</v>
      </c>
      <c r="T57" s="5">
        <f t="shared" si="16"/>
        <v>101972.7</v>
      </c>
      <c r="U57">
        <f t="shared" si="7"/>
        <v>87347.400000000009</v>
      </c>
    </row>
    <row r="58" spans="1:21" x14ac:dyDescent="0.25">
      <c r="A58" s="17">
        <f t="shared" si="5"/>
        <v>2649.2999999999997</v>
      </c>
      <c r="B58" s="10" t="s">
        <v>54</v>
      </c>
      <c r="C58" s="5">
        <f t="shared" ref="C58:T58" si="17">C37*1000</f>
        <v>40.6</v>
      </c>
      <c r="D58" s="5">
        <f t="shared" si="17"/>
        <v>376</v>
      </c>
      <c r="E58" s="5">
        <f t="shared" si="17"/>
        <v>393.9</v>
      </c>
      <c r="F58" s="5">
        <f t="shared" si="17"/>
        <v>149.4</v>
      </c>
      <c r="G58" s="5">
        <f t="shared" si="17"/>
        <v>258.8</v>
      </c>
      <c r="H58" s="5">
        <f t="shared" si="17"/>
        <v>281.60000000000002</v>
      </c>
      <c r="I58" s="5">
        <f t="shared" si="17"/>
        <v>1189.5999999999999</v>
      </c>
      <c r="J58" s="5">
        <f t="shared" si="17"/>
        <v>369.4</v>
      </c>
      <c r="K58" s="5">
        <f t="shared" si="17"/>
        <v>6395.1</v>
      </c>
      <c r="L58" s="5">
        <f t="shared" si="17"/>
        <v>1465.5</v>
      </c>
      <c r="M58" s="5">
        <f t="shared" si="17"/>
        <v>2458.8000000000002</v>
      </c>
      <c r="N58" s="5">
        <f t="shared" si="17"/>
        <v>1742</v>
      </c>
      <c r="O58" s="5">
        <f t="shared" si="17"/>
        <v>857</v>
      </c>
      <c r="P58" s="5">
        <f t="shared" si="17"/>
        <v>508.70000000000005</v>
      </c>
      <c r="Q58" s="5">
        <f t="shared" si="17"/>
        <v>4801.3</v>
      </c>
      <c r="R58" s="5">
        <f t="shared" si="17"/>
        <v>3303.1</v>
      </c>
      <c r="S58" s="5">
        <f t="shared" si="17"/>
        <v>774</v>
      </c>
      <c r="T58" s="5">
        <f t="shared" si="17"/>
        <v>25364.7</v>
      </c>
      <c r="U58">
        <f t="shared" si="7"/>
        <v>22305.5</v>
      </c>
    </row>
    <row r="59" spans="1:21" x14ac:dyDescent="0.25">
      <c r="A59" s="17">
        <f t="shared" si="5"/>
        <v>6218.5999999999995</v>
      </c>
      <c r="B59" s="10" t="s">
        <v>55</v>
      </c>
      <c r="C59" s="5">
        <f t="shared" ref="C59:T59" si="18">C38*1000</f>
        <v>225.6</v>
      </c>
      <c r="D59" s="5">
        <f t="shared" si="18"/>
        <v>1232.5999999999999</v>
      </c>
      <c r="E59" s="5">
        <f t="shared" si="18"/>
        <v>941</v>
      </c>
      <c r="F59" s="5">
        <f t="shared" si="18"/>
        <v>429.7</v>
      </c>
      <c r="G59" s="5">
        <f t="shared" si="18"/>
        <v>872.09999999999991</v>
      </c>
      <c r="H59" s="5">
        <f t="shared" si="18"/>
        <v>576.20000000000005</v>
      </c>
      <c r="I59" s="5">
        <f t="shared" si="18"/>
        <v>2167</v>
      </c>
      <c r="J59" s="5">
        <f t="shared" si="18"/>
        <v>1642.8</v>
      </c>
      <c r="K59" s="5">
        <f t="shared" si="18"/>
        <v>9898.6</v>
      </c>
      <c r="L59" s="5">
        <f t="shared" si="18"/>
        <v>1811.9</v>
      </c>
      <c r="M59" s="5">
        <f t="shared" si="18"/>
        <v>837</v>
      </c>
      <c r="N59" s="5">
        <f t="shared" si="18"/>
        <v>29692</v>
      </c>
      <c r="O59" s="5">
        <f t="shared" si="18"/>
        <v>14428.4</v>
      </c>
      <c r="P59" s="5">
        <f t="shared" si="18"/>
        <v>1243</v>
      </c>
      <c r="Q59" s="5">
        <f t="shared" si="18"/>
        <v>15428.099999999999</v>
      </c>
      <c r="R59" s="5">
        <f t="shared" si="18"/>
        <v>6856.8</v>
      </c>
      <c r="S59" s="5">
        <f t="shared" si="18"/>
        <v>2642.2999999999997</v>
      </c>
      <c r="T59" s="5">
        <f t="shared" si="18"/>
        <v>90924.6</v>
      </c>
      <c r="U59">
        <f t="shared" si="7"/>
        <v>82838.100000000006</v>
      </c>
    </row>
    <row r="60" spans="1:21" x14ac:dyDescent="0.25">
      <c r="A60" s="17">
        <f t="shared" si="5"/>
        <v>10802.6</v>
      </c>
      <c r="B60" s="10" t="s">
        <v>56</v>
      </c>
      <c r="C60" s="5">
        <f t="shared" ref="C60:T60" si="19">C39*1000</f>
        <v>2233.1</v>
      </c>
      <c r="D60" s="5">
        <f t="shared" si="19"/>
        <v>1848.1</v>
      </c>
      <c r="E60" s="5">
        <f t="shared" si="19"/>
        <v>2688.3</v>
      </c>
      <c r="F60" s="5">
        <f t="shared" si="19"/>
        <v>498.8</v>
      </c>
      <c r="G60" s="5">
        <f t="shared" si="19"/>
        <v>967.8</v>
      </c>
      <c r="H60" s="5">
        <f t="shared" si="19"/>
        <v>830.1</v>
      </c>
      <c r="I60" s="5">
        <f t="shared" si="19"/>
        <v>3969.5</v>
      </c>
      <c r="J60" s="5">
        <f t="shared" si="19"/>
        <v>4564.8</v>
      </c>
      <c r="K60" s="5">
        <f t="shared" si="19"/>
        <v>13137.1</v>
      </c>
      <c r="L60" s="5">
        <f t="shared" si="19"/>
        <v>6219.1</v>
      </c>
      <c r="M60" s="5">
        <f t="shared" si="19"/>
        <v>1639.6</v>
      </c>
      <c r="N60" s="5">
        <f t="shared" si="19"/>
        <v>3751.8</v>
      </c>
      <c r="O60" s="5">
        <f t="shared" si="19"/>
        <v>63719.7</v>
      </c>
      <c r="P60" s="5">
        <f t="shared" si="19"/>
        <v>20507.400000000001</v>
      </c>
      <c r="Q60" s="5">
        <f t="shared" si="19"/>
        <v>12845.5</v>
      </c>
      <c r="R60" s="5">
        <f t="shared" si="19"/>
        <v>6846.4000000000005</v>
      </c>
      <c r="S60" s="5">
        <f t="shared" si="19"/>
        <v>1988.3000000000002</v>
      </c>
      <c r="T60" s="5">
        <f t="shared" si="19"/>
        <v>148255.70000000001</v>
      </c>
      <c r="U60">
        <f t="shared" si="7"/>
        <v>130654.89999999998</v>
      </c>
    </row>
    <row r="61" spans="1:21" x14ac:dyDescent="0.25">
      <c r="A61" s="17">
        <f t="shared" si="5"/>
        <v>4180.5999999999995</v>
      </c>
      <c r="B61" s="10" t="s">
        <v>57</v>
      </c>
      <c r="C61" s="5">
        <f t="shared" ref="C61:T61" si="20">C40*1000</f>
        <v>21</v>
      </c>
      <c r="D61" s="5">
        <f t="shared" si="20"/>
        <v>428.20000000000005</v>
      </c>
      <c r="E61" s="5">
        <f t="shared" si="20"/>
        <v>673.3</v>
      </c>
      <c r="F61" s="5">
        <f t="shared" si="20"/>
        <v>194.8</v>
      </c>
      <c r="G61" s="5">
        <f t="shared" si="20"/>
        <v>341</v>
      </c>
      <c r="H61" s="5">
        <f t="shared" si="20"/>
        <v>377.5</v>
      </c>
      <c r="I61" s="5">
        <f t="shared" si="20"/>
        <v>2165.7999999999997</v>
      </c>
      <c r="J61" s="5">
        <f t="shared" si="20"/>
        <v>815.8</v>
      </c>
      <c r="K61" s="5">
        <f t="shared" si="20"/>
        <v>16911.5</v>
      </c>
      <c r="L61" s="5">
        <f t="shared" si="20"/>
        <v>2495.8000000000002</v>
      </c>
      <c r="M61" s="5">
        <f t="shared" si="20"/>
        <v>1892.5</v>
      </c>
      <c r="N61" s="5">
        <f t="shared" si="20"/>
        <v>3853.8999999999996</v>
      </c>
      <c r="O61" s="5">
        <f t="shared" si="20"/>
        <v>6416.9</v>
      </c>
      <c r="P61" s="5">
        <f t="shared" si="20"/>
        <v>9866.2999999999993</v>
      </c>
      <c r="Q61" s="5">
        <f t="shared" si="20"/>
        <v>13727.1</v>
      </c>
      <c r="R61" s="5">
        <f t="shared" si="20"/>
        <v>4607.5999999999995</v>
      </c>
      <c r="S61" s="5">
        <f t="shared" si="20"/>
        <v>1297.0999999999999</v>
      </c>
      <c r="T61" s="5">
        <f t="shared" si="20"/>
        <v>66086</v>
      </c>
      <c r="U61">
        <f t="shared" si="7"/>
        <v>61068.69999999999</v>
      </c>
    </row>
    <row r="62" spans="1:21" x14ac:dyDescent="0.25">
      <c r="A62" s="17">
        <f t="shared" si="5"/>
        <v>62982.7</v>
      </c>
      <c r="B62" s="10" t="s">
        <v>58</v>
      </c>
      <c r="C62" s="5">
        <f t="shared" ref="C62:T62" si="21">C41*1000</f>
        <v>2452.5</v>
      </c>
      <c r="D62" s="5">
        <f t="shared" si="21"/>
        <v>9343.2000000000007</v>
      </c>
      <c r="E62" s="5">
        <f t="shared" si="21"/>
        <v>12882</v>
      </c>
      <c r="F62" s="5">
        <f t="shared" si="21"/>
        <v>2513.6000000000004</v>
      </c>
      <c r="G62" s="5">
        <f t="shared" si="21"/>
        <v>5623.1</v>
      </c>
      <c r="H62" s="5">
        <f t="shared" si="21"/>
        <v>6232.6</v>
      </c>
      <c r="I62" s="5">
        <f t="shared" si="21"/>
        <v>26388.199999999997</v>
      </c>
      <c r="J62" s="5">
        <f t="shared" si="21"/>
        <v>25919.300000000003</v>
      </c>
      <c r="K62" s="5">
        <f t="shared" si="21"/>
        <v>44785.9</v>
      </c>
      <c r="L62" s="5">
        <f t="shared" si="21"/>
        <v>15680.4</v>
      </c>
      <c r="M62" s="5">
        <f t="shared" si="21"/>
        <v>5431.9</v>
      </c>
      <c r="N62" s="5">
        <f t="shared" si="21"/>
        <v>17855.400000000001</v>
      </c>
      <c r="O62" s="5">
        <f t="shared" si="21"/>
        <v>24270</v>
      </c>
      <c r="P62" s="5">
        <f t="shared" si="21"/>
        <v>9934.2000000000007</v>
      </c>
      <c r="Q62" s="5">
        <f t="shared" si="21"/>
        <v>106276.00000000001</v>
      </c>
      <c r="R62" s="5">
        <f t="shared" si="21"/>
        <v>30857.5</v>
      </c>
      <c r="S62" s="5">
        <f t="shared" si="21"/>
        <v>8336.5999999999985</v>
      </c>
      <c r="T62" s="5">
        <f t="shared" si="21"/>
        <v>354782.5</v>
      </c>
      <c r="U62">
        <f t="shared" si="7"/>
        <v>263427.90000000002</v>
      </c>
    </row>
    <row r="63" spans="1:21" x14ac:dyDescent="0.25">
      <c r="A63" s="17">
        <f t="shared" si="5"/>
        <v>4188</v>
      </c>
      <c r="B63" s="10" t="s">
        <v>59</v>
      </c>
      <c r="C63" s="5">
        <f t="shared" ref="C63:T63" si="22">C42*1000</f>
        <v>151.80000000000001</v>
      </c>
      <c r="D63" s="5">
        <f t="shared" si="22"/>
        <v>683.7</v>
      </c>
      <c r="E63" s="5">
        <f t="shared" si="22"/>
        <v>479.3</v>
      </c>
      <c r="F63" s="5">
        <f t="shared" si="22"/>
        <v>211.79999999999998</v>
      </c>
      <c r="G63" s="5">
        <f t="shared" si="22"/>
        <v>495.70000000000005</v>
      </c>
      <c r="H63" s="5">
        <f t="shared" si="22"/>
        <v>670.6</v>
      </c>
      <c r="I63" s="5">
        <f t="shared" si="22"/>
        <v>1646.9000000000003</v>
      </c>
      <c r="J63" s="5">
        <f t="shared" si="22"/>
        <v>749.9</v>
      </c>
      <c r="K63" s="5">
        <f t="shared" si="22"/>
        <v>2046.7</v>
      </c>
      <c r="L63" s="5">
        <f t="shared" si="22"/>
        <v>2097.9</v>
      </c>
      <c r="M63" s="5">
        <f t="shared" si="22"/>
        <v>276.60000000000002</v>
      </c>
      <c r="N63" s="5">
        <f t="shared" si="22"/>
        <v>1455.4</v>
      </c>
      <c r="O63" s="5">
        <f t="shared" si="22"/>
        <v>1118.7</v>
      </c>
      <c r="P63" s="5">
        <f t="shared" si="22"/>
        <v>113.3</v>
      </c>
      <c r="Q63" s="5">
        <f t="shared" si="22"/>
        <v>2340.5</v>
      </c>
      <c r="R63" s="5">
        <f t="shared" si="22"/>
        <v>5944.8</v>
      </c>
      <c r="S63" s="5">
        <f t="shared" si="22"/>
        <v>299.20000000000005</v>
      </c>
      <c r="T63" s="5">
        <f t="shared" si="22"/>
        <v>20782.899999999998</v>
      </c>
      <c r="U63">
        <f t="shared" si="7"/>
        <v>15693.100000000002</v>
      </c>
    </row>
    <row r="64" spans="1:21" x14ac:dyDescent="0.25">
      <c r="A64" s="17">
        <f t="shared" si="5"/>
        <v>3241.1</v>
      </c>
      <c r="B64" s="10" t="s">
        <v>60</v>
      </c>
      <c r="C64" s="5">
        <f t="shared" ref="C64:T64" si="23">C43*1000</f>
        <v>69.7</v>
      </c>
      <c r="D64" s="5">
        <f t="shared" si="23"/>
        <v>376.6</v>
      </c>
      <c r="E64" s="5">
        <f t="shared" si="23"/>
        <v>601</v>
      </c>
      <c r="F64" s="5">
        <f t="shared" si="23"/>
        <v>235.1</v>
      </c>
      <c r="G64" s="5">
        <f t="shared" si="23"/>
        <v>314.90000000000003</v>
      </c>
      <c r="H64" s="5">
        <f t="shared" si="23"/>
        <v>615.40000000000009</v>
      </c>
      <c r="I64" s="5">
        <f t="shared" si="23"/>
        <v>1098.0999999999999</v>
      </c>
      <c r="J64" s="5">
        <f t="shared" si="23"/>
        <v>566</v>
      </c>
      <c r="K64" s="5">
        <f t="shared" si="23"/>
        <v>2043.0000000000002</v>
      </c>
      <c r="L64" s="5">
        <f t="shared" si="23"/>
        <v>742.80000000000007</v>
      </c>
      <c r="M64" s="5">
        <f t="shared" si="23"/>
        <v>500.29999999999995</v>
      </c>
      <c r="N64" s="5">
        <f t="shared" si="23"/>
        <v>963.3</v>
      </c>
      <c r="O64" s="5">
        <f t="shared" si="23"/>
        <v>640.1</v>
      </c>
      <c r="P64" s="5">
        <f t="shared" si="23"/>
        <v>171.60000000000002</v>
      </c>
      <c r="Q64" s="5">
        <f t="shared" si="23"/>
        <v>2266</v>
      </c>
      <c r="R64" s="5">
        <f t="shared" si="23"/>
        <v>946.60000000000014</v>
      </c>
      <c r="S64" s="5">
        <f t="shared" si="23"/>
        <v>5055.7999999999993</v>
      </c>
      <c r="T64" s="5">
        <f t="shared" si="23"/>
        <v>17205.900000000001</v>
      </c>
      <c r="U64">
        <f t="shared" si="7"/>
        <v>13329.5</v>
      </c>
    </row>
    <row r="65" spans="1:21" x14ac:dyDescent="0.25">
      <c r="A65" s="17">
        <f t="shared" si="5"/>
        <v>605886.40000000014</v>
      </c>
      <c r="B65" s="11" t="s">
        <v>61</v>
      </c>
      <c r="C65" s="5">
        <f t="shared" ref="C65:T65" si="24">C44*1000</f>
        <v>46774.5</v>
      </c>
      <c r="D65" s="5">
        <f t="shared" si="24"/>
        <v>101908.1</v>
      </c>
      <c r="E65" s="5">
        <f t="shared" si="24"/>
        <v>104185.3</v>
      </c>
      <c r="F65" s="5">
        <f t="shared" si="24"/>
        <v>44876.800000000003</v>
      </c>
      <c r="G65" s="5">
        <f t="shared" si="24"/>
        <v>50785.4</v>
      </c>
      <c r="H65" s="5">
        <f t="shared" si="24"/>
        <v>77390.7</v>
      </c>
      <c r="I65" s="5">
        <f t="shared" si="24"/>
        <v>226740.10000000003</v>
      </c>
      <c r="J65" s="5">
        <f t="shared" si="24"/>
        <v>156837.79999999999</v>
      </c>
      <c r="K65" s="5">
        <f t="shared" si="24"/>
        <v>177589.1</v>
      </c>
      <c r="L65" s="5">
        <f t="shared" si="24"/>
        <v>92441.9</v>
      </c>
      <c r="M65" s="5">
        <f t="shared" si="24"/>
        <v>43747.7</v>
      </c>
      <c r="N65" s="5">
        <f t="shared" si="24"/>
        <v>91518.9</v>
      </c>
      <c r="O65" s="5">
        <f t="shared" si="24"/>
        <v>118957.9</v>
      </c>
      <c r="P65" s="5">
        <f t="shared" si="24"/>
        <v>52037.8</v>
      </c>
      <c r="Q65" s="5">
        <f t="shared" si="24"/>
        <v>200852.40000000002</v>
      </c>
      <c r="R65" s="5">
        <f t="shared" si="24"/>
        <v>121641.5</v>
      </c>
      <c r="S65" s="5">
        <f t="shared" si="24"/>
        <v>35381.699999999997</v>
      </c>
      <c r="T65" s="5">
        <f t="shared" si="24"/>
        <v>1743667.6</v>
      </c>
      <c r="U65">
        <f t="shared" si="7"/>
        <v>934168.9</v>
      </c>
    </row>
    <row r="67" spans="1:21" x14ac:dyDescent="0.25">
      <c r="B67" t="s">
        <v>62</v>
      </c>
    </row>
    <row r="68" spans="1:21" x14ac:dyDescent="0.25">
      <c r="B68" s="1" t="s">
        <v>43</v>
      </c>
      <c r="C68" s="2" t="s">
        <v>44</v>
      </c>
      <c r="D68" s="3" t="s">
        <v>45</v>
      </c>
      <c r="E68" s="3" t="s">
        <v>46</v>
      </c>
      <c r="F68" s="3" t="s">
        <v>47</v>
      </c>
      <c r="G68" s="3" t="s">
        <v>48</v>
      </c>
      <c r="H68" s="3" t="s">
        <v>49</v>
      </c>
      <c r="I68" s="3" t="s">
        <v>50</v>
      </c>
      <c r="J68" s="3" t="s">
        <v>51</v>
      </c>
      <c r="K68" s="3" t="s">
        <v>52</v>
      </c>
      <c r="L68" s="3" t="s">
        <v>53</v>
      </c>
      <c r="M68" s="3" t="s">
        <v>54</v>
      </c>
      <c r="N68" s="3" t="s">
        <v>55</v>
      </c>
      <c r="O68" s="3" t="s">
        <v>56</v>
      </c>
      <c r="P68" s="3" t="s">
        <v>57</v>
      </c>
      <c r="Q68" s="3" t="s">
        <v>58</v>
      </c>
      <c r="R68" s="3" t="s">
        <v>59</v>
      </c>
      <c r="S68" s="3" t="s">
        <v>60</v>
      </c>
      <c r="T68" s="4" t="s">
        <v>61</v>
      </c>
      <c r="U68" s="22" t="s">
        <v>84</v>
      </c>
    </row>
    <row r="69" spans="1:21" x14ac:dyDescent="0.25">
      <c r="B69" s="10" t="s">
        <v>44</v>
      </c>
      <c r="C69" s="5">
        <f t="shared" ref="C69:U69" si="25">C48/C6*100</f>
        <v>89.444274158521452</v>
      </c>
      <c r="D69" s="5">
        <f t="shared" si="25"/>
        <v>78.680463217053671</v>
      </c>
      <c r="E69" s="5">
        <f t="shared" si="25"/>
        <v>89.287787931577412</v>
      </c>
      <c r="F69" s="5" t="e">
        <f t="shared" si="25"/>
        <v>#DIV/0!</v>
      </c>
      <c r="G69" s="5">
        <f t="shared" si="25"/>
        <v>179.2110215798443</v>
      </c>
      <c r="H69" s="5" t="e">
        <f t="shared" si="25"/>
        <v>#DIV/0!</v>
      </c>
      <c r="I69" s="5">
        <f t="shared" si="25"/>
        <v>99.626298821242997</v>
      </c>
      <c r="J69" s="5">
        <f t="shared" si="25"/>
        <v>164.47452316912742</v>
      </c>
      <c r="K69" s="5">
        <f t="shared" si="25"/>
        <v>220.90240032976936</v>
      </c>
      <c r="L69" s="5" t="e">
        <f t="shared" si="25"/>
        <v>#DIV/0!</v>
      </c>
      <c r="M69" s="5">
        <f t="shared" si="25"/>
        <v>92.268715723559481</v>
      </c>
      <c r="N69" s="5">
        <f t="shared" si="25"/>
        <v>133.74936930584317</v>
      </c>
      <c r="O69" s="5">
        <f t="shared" si="25"/>
        <v>93.002932577811279</v>
      </c>
      <c r="P69" s="5" t="e">
        <f t="shared" si="25"/>
        <v>#DIV/0!</v>
      </c>
      <c r="Q69" s="5">
        <f t="shared" si="25"/>
        <v>105.6519555390128</v>
      </c>
      <c r="R69" s="5">
        <f t="shared" si="25"/>
        <v>89.160898470544893</v>
      </c>
      <c r="S69" s="5">
        <f t="shared" si="25"/>
        <v>85.360685698620259</v>
      </c>
      <c r="T69" s="5">
        <f t="shared" si="25"/>
        <v>90.254395821335208</v>
      </c>
      <c r="U69" s="5">
        <f t="shared" si="25"/>
        <v>92.276514749390032</v>
      </c>
    </row>
    <row r="70" spans="1:21" x14ac:dyDescent="0.25">
      <c r="B70" s="10" t="s">
        <v>45</v>
      </c>
      <c r="C70" s="5">
        <f t="shared" ref="C70:U70" si="26">C49/C7*100</f>
        <v>80.071948834004118</v>
      </c>
      <c r="D70" s="5">
        <f t="shared" si="26"/>
        <v>100.24181587224081</v>
      </c>
      <c r="E70" s="5">
        <f t="shared" si="26"/>
        <v>103.1290705579332</v>
      </c>
      <c r="F70" s="5">
        <f t="shared" si="26"/>
        <v>94.497128331772771</v>
      </c>
      <c r="G70" s="5">
        <f t="shared" si="26"/>
        <v>95.031167660959298</v>
      </c>
      <c r="H70" s="5">
        <f t="shared" si="26"/>
        <v>84.023136399108722</v>
      </c>
      <c r="I70" s="5">
        <f t="shared" si="26"/>
        <v>107.59643797076556</v>
      </c>
      <c r="J70" s="5">
        <f t="shared" si="26"/>
        <v>96.098435190372783</v>
      </c>
      <c r="K70" s="5">
        <f t="shared" si="26"/>
        <v>84.008097000080113</v>
      </c>
      <c r="L70" s="5">
        <f t="shared" si="26"/>
        <v>75.434025328256482</v>
      </c>
      <c r="M70" s="5">
        <f t="shared" si="26"/>
        <v>90.090335491596164</v>
      </c>
      <c r="N70" s="5">
        <f t="shared" si="26"/>
        <v>95.307458874894763</v>
      </c>
      <c r="O70" s="5">
        <f t="shared" si="26"/>
        <v>80.769930573289145</v>
      </c>
      <c r="P70" s="5">
        <f t="shared" si="26"/>
        <v>88.838824514526124</v>
      </c>
      <c r="Q70" s="5">
        <f t="shared" si="26"/>
        <v>79.16762892460298</v>
      </c>
      <c r="R70" s="5">
        <f t="shared" si="26"/>
        <v>86.440924505129686</v>
      </c>
      <c r="S70" s="5">
        <f t="shared" si="26"/>
        <v>83.013888002770614</v>
      </c>
      <c r="T70" s="5">
        <f t="shared" si="26"/>
        <v>96.386388545910677</v>
      </c>
      <c r="U70" s="5">
        <f t="shared" si="26"/>
        <v>85.147377227182147</v>
      </c>
    </row>
    <row r="71" spans="1:21" x14ac:dyDescent="0.25">
      <c r="B71" s="10" t="s">
        <v>46</v>
      </c>
      <c r="C71" s="5">
        <f t="shared" ref="C71:U71" si="27">C50/C8*100</f>
        <v>86.150913922945961</v>
      </c>
      <c r="D71" s="5">
        <f t="shared" si="27"/>
        <v>112.52929151146351</v>
      </c>
      <c r="E71" s="5">
        <f t="shared" si="27"/>
        <v>91.473721624610278</v>
      </c>
      <c r="F71" s="5">
        <f t="shared" si="27"/>
        <v>99.363202523613609</v>
      </c>
      <c r="G71" s="5">
        <f t="shared" si="27"/>
        <v>93.908954229988538</v>
      </c>
      <c r="H71" s="5">
        <f t="shared" si="27"/>
        <v>81.08784475359866</v>
      </c>
      <c r="I71" s="5">
        <f t="shared" si="27"/>
        <v>103.79546080641684</v>
      </c>
      <c r="J71" s="5">
        <f t="shared" si="27"/>
        <v>113.61728432708576</v>
      </c>
      <c r="K71" s="5">
        <f t="shared" si="27"/>
        <v>85.843791586985049</v>
      </c>
      <c r="L71" s="5">
        <f t="shared" si="27"/>
        <v>81.531698940161348</v>
      </c>
      <c r="M71" s="5">
        <f t="shared" si="27"/>
        <v>80.667579155170159</v>
      </c>
      <c r="N71" s="5">
        <f t="shared" si="27"/>
        <v>101.27558810984128</v>
      </c>
      <c r="O71" s="5">
        <f t="shared" si="27"/>
        <v>83.586916591918126</v>
      </c>
      <c r="P71" s="5">
        <f t="shared" si="27"/>
        <v>86.209698592902512</v>
      </c>
      <c r="Q71" s="5">
        <f t="shared" si="27"/>
        <v>80.676490551593162</v>
      </c>
      <c r="R71" s="5">
        <f t="shared" si="27"/>
        <v>81.023530639547758</v>
      </c>
      <c r="S71" s="5">
        <f t="shared" si="27"/>
        <v>77.30000767789069</v>
      </c>
      <c r="T71" s="5">
        <f t="shared" si="27"/>
        <v>86.537698278148142</v>
      </c>
      <c r="U71" s="5">
        <f t="shared" si="27"/>
        <v>81.45637797569448</v>
      </c>
    </row>
    <row r="72" spans="1:21" x14ac:dyDescent="0.25">
      <c r="B72" s="10" t="s">
        <v>47</v>
      </c>
      <c r="C72" s="5">
        <f t="shared" ref="C72:U72" si="28">C51/C9*100</f>
        <v>81.466812873835195</v>
      </c>
      <c r="D72" s="5">
        <f t="shared" si="28"/>
        <v>104.82005948957706</v>
      </c>
      <c r="E72" s="5">
        <f t="shared" si="28"/>
        <v>95.518499673062479</v>
      </c>
      <c r="F72" s="5">
        <f t="shared" si="28"/>
        <v>102.92485437772925</v>
      </c>
      <c r="G72" s="5">
        <f t="shared" si="28"/>
        <v>90.043999784572563</v>
      </c>
      <c r="H72" s="5">
        <f t="shared" si="28"/>
        <v>84.582910495767621</v>
      </c>
      <c r="I72" s="5">
        <f t="shared" si="28"/>
        <v>96.776855238412551</v>
      </c>
      <c r="J72" s="5">
        <f t="shared" si="28"/>
        <v>96.46744711910307</v>
      </c>
      <c r="K72" s="5">
        <f t="shared" si="28"/>
        <v>83.296627321185639</v>
      </c>
      <c r="L72" s="5">
        <f t="shared" si="28"/>
        <v>82.006918667491405</v>
      </c>
      <c r="M72" s="5">
        <f t="shared" si="28"/>
        <v>88.433503181567772</v>
      </c>
      <c r="N72" s="5">
        <f t="shared" si="28"/>
        <v>94.651738038442915</v>
      </c>
      <c r="O72" s="5">
        <f t="shared" si="28"/>
        <v>64.126575084939006</v>
      </c>
      <c r="P72" s="5">
        <f t="shared" si="28"/>
        <v>85.502492459849961</v>
      </c>
      <c r="Q72" s="5">
        <f t="shared" si="28"/>
        <v>81.266387157735977</v>
      </c>
      <c r="R72" s="5">
        <f t="shared" si="28"/>
        <v>70.672554801424027</v>
      </c>
      <c r="S72" s="5">
        <f t="shared" si="28"/>
        <v>72.221528455725604</v>
      </c>
      <c r="T72" s="5">
        <f t="shared" si="28"/>
        <v>86.770162157548782</v>
      </c>
      <c r="U72" s="5">
        <f t="shared" si="28"/>
        <v>81.038661721386916</v>
      </c>
    </row>
    <row r="73" spans="1:21" x14ac:dyDescent="0.25">
      <c r="B73" s="10" t="s">
        <v>48</v>
      </c>
      <c r="C73" s="5">
        <f t="shared" ref="C73:U73" si="29">C52/C10*100</f>
        <v>78.979639734477388</v>
      </c>
      <c r="D73" s="5">
        <f t="shared" si="29"/>
        <v>106.91909835622167</v>
      </c>
      <c r="E73" s="5">
        <f t="shared" si="29"/>
        <v>102.39681330792176</v>
      </c>
      <c r="F73" s="5">
        <f t="shared" si="29"/>
        <v>107.90204557845743</v>
      </c>
      <c r="G73" s="5">
        <f t="shared" si="29"/>
        <v>94.700104272836953</v>
      </c>
      <c r="H73" s="5">
        <f t="shared" si="29"/>
        <v>77.793330877234723</v>
      </c>
      <c r="I73" s="5">
        <f t="shared" si="29"/>
        <v>92.37883416795259</v>
      </c>
      <c r="J73" s="5">
        <f t="shared" si="29"/>
        <v>95.579515737695175</v>
      </c>
      <c r="K73" s="5">
        <f t="shared" si="29"/>
        <v>81.069149993723897</v>
      </c>
      <c r="L73" s="5">
        <f t="shared" si="29"/>
        <v>80.704447673700258</v>
      </c>
      <c r="M73" s="5">
        <f t="shared" si="29"/>
        <v>86.888424514939089</v>
      </c>
      <c r="N73" s="5">
        <f t="shared" si="29"/>
        <v>97.594023192462373</v>
      </c>
      <c r="O73" s="5">
        <f t="shared" si="29"/>
        <v>77.474409974569795</v>
      </c>
      <c r="P73" s="5">
        <f t="shared" si="29"/>
        <v>82.424776091726173</v>
      </c>
      <c r="Q73" s="5">
        <f t="shared" si="29"/>
        <v>80.874262004009012</v>
      </c>
      <c r="R73" s="5">
        <f t="shared" si="29"/>
        <v>83.987618996383262</v>
      </c>
      <c r="S73" s="5">
        <f t="shared" si="29"/>
        <v>85.444845920744712</v>
      </c>
      <c r="T73" s="5">
        <f t="shared" si="29"/>
        <v>89.174643820611422</v>
      </c>
      <c r="U73" s="5">
        <f t="shared" si="29"/>
        <v>85.186997607997128</v>
      </c>
    </row>
    <row r="74" spans="1:21" x14ac:dyDescent="0.25">
      <c r="B74" s="10" t="s">
        <v>49</v>
      </c>
      <c r="C74" s="5">
        <f t="shared" ref="C74:U74" si="30">C53/C11*100</f>
        <v>88.118325531126885</v>
      </c>
      <c r="D74" s="5">
        <f t="shared" si="30"/>
        <v>67.310708037989215</v>
      </c>
      <c r="E74" s="5">
        <f t="shared" si="30"/>
        <v>48.349598623973485</v>
      </c>
      <c r="F74" s="5">
        <f t="shared" si="30"/>
        <v>107.41925038719266</v>
      </c>
      <c r="G74" s="5">
        <f t="shared" si="30"/>
        <v>56.09248214089898</v>
      </c>
      <c r="H74" s="5">
        <f t="shared" si="30"/>
        <v>67.385388546856873</v>
      </c>
      <c r="I74" s="5">
        <f t="shared" si="30"/>
        <v>60.412929030512586</v>
      </c>
      <c r="J74" s="5">
        <f t="shared" si="30"/>
        <v>66.894094398514468</v>
      </c>
      <c r="K74" s="5">
        <f t="shared" si="30"/>
        <v>59.638436810953351</v>
      </c>
      <c r="L74" s="5">
        <f t="shared" si="30"/>
        <v>47.364133766166638</v>
      </c>
      <c r="M74" s="5">
        <f t="shared" si="30"/>
        <v>50.11753209166929</v>
      </c>
      <c r="N74" s="5">
        <f t="shared" si="30"/>
        <v>58.148328865590507</v>
      </c>
      <c r="O74" s="5">
        <f t="shared" si="30"/>
        <v>77.698546148731722</v>
      </c>
      <c r="P74" s="5">
        <f t="shared" si="30"/>
        <v>55.040778134515591</v>
      </c>
      <c r="Q74" s="5">
        <f t="shared" si="30"/>
        <v>50.064598114865845</v>
      </c>
      <c r="R74" s="5">
        <f t="shared" si="30"/>
        <v>96.219217837266982</v>
      </c>
      <c r="S74" s="5">
        <f t="shared" si="30"/>
        <v>70.103184960578446</v>
      </c>
      <c r="T74" s="5">
        <f t="shared" si="30"/>
        <v>66.137296884978866</v>
      </c>
      <c r="U74" s="5">
        <f t="shared" si="30"/>
        <v>64.639894900402666</v>
      </c>
    </row>
    <row r="75" spans="1:21" x14ac:dyDescent="0.25">
      <c r="B75" s="10" t="s">
        <v>50</v>
      </c>
      <c r="C75" s="5">
        <f t="shared" ref="C75:U75" si="31">C54/C12*100</f>
        <v>89.353177238268927</v>
      </c>
      <c r="D75" s="5">
        <f t="shared" si="31"/>
        <v>104.62991675076429</v>
      </c>
      <c r="E75" s="5">
        <f t="shared" si="31"/>
        <v>92.790111812205495</v>
      </c>
      <c r="F75" s="5">
        <f t="shared" si="31"/>
        <v>107.61644310556886</v>
      </c>
      <c r="G75" s="5">
        <f t="shared" si="31"/>
        <v>97.197230700958144</v>
      </c>
      <c r="H75" s="5">
        <f t="shared" si="31"/>
        <v>83.212935542626866</v>
      </c>
      <c r="I75" s="5">
        <f t="shared" si="31"/>
        <v>99.343628035396875</v>
      </c>
      <c r="J75" s="5">
        <f t="shared" si="31"/>
        <v>97.976171089304671</v>
      </c>
      <c r="K75" s="5">
        <f t="shared" si="31"/>
        <v>86.942822365410763</v>
      </c>
      <c r="L75" s="5">
        <f t="shared" si="31"/>
        <v>85.414871483486422</v>
      </c>
      <c r="M75" s="5">
        <f t="shared" si="31"/>
        <v>87.857925242462485</v>
      </c>
      <c r="N75" s="5">
        <f t="shared" si="31"/>
        <v>103.77141677318322</v>
      </c>
      <c r="O75" s="5">
        <f t="shared" si="31"/>
        <v>80.002057446388747</v>
      </c>
      <c r="P75" s="5">
        <f t="shared" si="31"/>
        <v>88.463641505439355</v>
      </c>
      <c r="Q75" s="5">
        <f t="shared" si="31"/>
        <v>87.887124321922684</v>
      </c>
      <c r="R75" s="5">
        <f t="shared" si="31"/>
        <v>80.974135751733996</v>
      </c>
      <c r="S75" s="5">
        <f t="shared" si="31"/>
        <v>83.228852418332536</v>
      </c>
      <c r="T75" s="5">
        <f t="shared" si="31"/>
        <v>94.408164058822152</v>
      </c>
      <c r="U75" s="5">
        <f t="shared" si="31"/>
        <v>87.191373233019846</v>
      </c>
    </row>
    <row r="76" spans="1:21" x14ac:dyDescent="0.25">
      <c r="B76" s="10" t="s">
        <v>51</v>
      </c>
      <c r="C76" s="5">
        <f t="shared" ref="C76:U76" si="32">C55/C13*100</f>
        <v>91.222757171739019</v>
      </c>
      <c r="D76" s="5">
        <f t="shared" si="32"/>
        <v>115.53151505006549</v>
      </c>
      <c r="E76" s="5">
        <f t="shared" si="32"/>
        <v>115.98244125332484</v>
      </c>
      <c r="F76" s="5">
        <f t="shared" si="32"/>
        <v>105.55594284650356</v>
      </c>
      <c r="G76" s="5">
        <f t="shared" si="32"/>
        <v>111.62146590385863</v>
      </c>
      <c r="H76" s="5">
        <f t="shared" si="32"/>
        <v>84.830755024688116</v>
      </c>
      <c r="I76" s="5">
        <f t="shared" si="32"/>
        <v>114.16578176289798</v>
      </c>
      <c r="J76" s="5">
        <f t="shared" si="32"/>
        <v>76.600956973343514</v>
      </c>
      <c r="K76" s="5">
        <f t="shared" si="32"/>
        <v>94.31011205877212</v>
      </c>
      <c r="L76" s="5">
        <f t="shared" si="32"/>
        <v>89.969876190991229</v>
      </c>
      <c r="M76" s="5">
        <f t="shared" si="32"/>
        <v>105.88930634223233</v>
      </c>
      <c r="N76" s="5">
        <f t="shared" si="32"/>
        <v>116.86958415740133</v>
      </c>
      <c r="O76" s="5">
        <f t="shared" si="32"/>
        <v>81.858354122062565</v>
      </c>
      <c r="P76" s="5">
        <f t="shared" si="32"/>
        <v>87.213293048808708</v>
      </c>
      <c r="Q76" s="5">
        <f t="shared" si="32"/>
        <v>90.706688887421521</v>
      </c>
      <c r="R76" s="5">
        <f t="shared" si="32"/>
        <v>88.117689645104463</v>
      </c>
      <c r="S76" s="5">
        <f t="shared" si="32"/>
        <v>88.814696930760405</v>
      </c>
      <c r="T76" s="5">
        <f t="shared" si="32"/>
        <v>81.877161542998536</v>
      </c>
      <c r="U76" s="5">
        <f t="shared" si="32"/>
        <v>89.6491652899863</v>
      </c>
    </row>
    <row r="77" spans="1:21" x14ac:dyDescent="0.25">
      <c r="B77" s="10" t="s">
        <v>52</v>
      </c>
      <c r="C77" s="5">
        <f t="shared" ref="C77:U77" si="33">C56/C14*100</f>
        <v>86.777243378919508</v>
      </c>
      <c r="D77" s="5">
        <f t="shared" si="33"/>
        <v>78.612485346628389</v>
      </c>
      <c r="E77" s="5">
        <f t="shared" si="33"/>
        <v>71.832202818422417</v>
      </c>
      <c r="F77" s="5">
        <f t="shared" si="33"/>
        <v>82.824968533845038</v>
      </c>
      <c r="G77" s="5">
        <f t="shared" si="33"/>
        <v>69.690803826618335</v>
      </c>
      <c r="H77" s="5">
        <f t="shared" si="33"/>
        <v>57.452989290601032</v>
      </c>
      <c r="I77" s="5">
        <f t="shared" si="33"/>
        <v>73.889699889654921</v>
      </c>
      <c r="J77" s="5">
        <f t="shared" si="33"/>
        <v>74.953486852357273</v>
      </c>
      <c r="K77" s="5">
        <f t="shared" si="33"/>
        <v>76.41673251666063</v>
      </c>
      <c r="L77" s="5">
        <f t="shared" si="33"/>
        <v>70.96845570189879</v>
      </c>
      <c r="M77" s="5">
        <f t="shared" si="33"/>
        <v>68.526468441460125</v>
      </c>
      <c r="N77" s="5">
        <f t="shared" si="33"/>
        <v>68.217268947965977</v>
      </c>
      <c r="O77" s="5">
        <f t="shared" si="33"/>
        <v>79.039540624906266</v>
      </c>
      <c r="P77" s="5">
        <f t="shared" si="33"/>
        <v>56.264689765609312</v>
      </c>
      <c r="Q77" s="5">
        <f t="shared" si="33"/>
        <v>57.626422122645629</v>
      </c>
      <c r="R77" s="5">
        <f t="shared" si="33"/>
        <v>72.008834616276488</v>
      </c>
      <c r="S77" s="5">
        <f t="shared" si="33"/>
        <v>66.951289628164488</v>
      </c>
      <c r="T77" s="5">
        <f t="shared" si="33"/>
        <v>72.614929035558134</v>
      </c>
      <c r="U77" s="5">
        <f t="shared" si="33"/>
        <v>72.775993044492751</v>
      </c>
    </row>
    <row r="78" spans="1:21" x14ac:dyDescent="0.25">
      <c r="B78" s="10" t="s">
        <v>53</v>
      </c>
      <c r="C78" s="5">
        <f t="shared" ref="C78:U78" si="34">C57/C15*100</f>
        <v>98.35124777206093</v>
      </c>
      <c r="D78" s="5">
        <f t="shared" si="34"/>
        <v>98.832066713128981</v>
      </c>
      <c r="E78" s="5">
        <f t="shared" si="34"/>
        <v>87.832653439707116</v>
      </c>
      <c r="F78" s="5">
        <f t="shared" si="34"/>
        <v>92.882637411505613</v>
      </c>
      <c r="G78" s="5">
        <f t="shared" si="34"/>
        <v>85.653082871901262</v>
      </c>
      <c r="H78" s="5">
        <f t="shared" si="34"/>
        <v>72.068060466804852</v>
      </c>
      <c r="I78" s="5">
        <f t="shared" si="34"/>
        <v>91.673127300811743</v>
      </c>
      <c r="J78" s="5">
        <f t="shared" si="34"/>
        <v>88.246951772711284</v>
      </c>
      <c r="K78" s="5">
        <f t="shared" si="34"/>
        <v>80.17226539310046</v>
      </c>
      <c r="L78" s="5">
        <f t="shared" si="34"/>
        <v>81.508547359781588</v>
      </c>
      <c r="M78" s="5">
        <f t="shared" si="34"/>
        <v>82.606825874372547</v>
      </c>
      <c r="N78" s="5">
        <f t="shared" si="34"/>
        <v>93.966767091613661</v>
      </c>
      <c r="O78" s="5">
        <f t="shared" si="34"/>
        <v>86.833564665159244</v>
      </c>
      <c r="P78" s="5">
        <f t="shared" si="34"/>
        <v>81.630809477730253</v>
      </c>
      <c r="Q78" s="5">
        <f t="shared" si="34"/>
        <v>78.888374772961072</v>
      </c>
      <c r="R78" s="5">
        <f t="shared" si="34"/>
        <v>91.382974591494303</v>
      </c>
      <c r="S78" s="5">
        <f t="shared" si="34"/>
        <v>80.256425823793393</v>
      </c>
      <c r="T78" s="5">
        <f t="shared" si="34"/>
        <v>83.162257160675182</v>
      </c>
      <c r="U78" s="5">
        <f t="shared" si="34"/>
        <v>82.265042389421481</v>
      </c>
    </row>
    <row r="79" spans="1:21" x14ac:dyDescent="0.25">
      <c r="B79" s="10" t="s">
        <v>54</v>
      </c>
      <c r="C79" s="5">
        <f t="shared" ref="C79:U79" si="35">C58/C16*100</f>
        <v>108.83117046115269</v>
      </c>
      <c r="D79" s="5">
        <f t="shared" si="35"/>
        <v>96.620092174574651</v>
      </c>
      <c r="E79" s="5">
        <f t="shared" si="35"/>
        <v>87.651293543001486</v>
      </c>
      <c r="F79" s="5">
        <f t="shared" si="35"/>
        <v>96.126977325555004</v>
      </c>
      <c r="G79" s="5">
        <f t="shared" si="35"/>
        <v>87.956914670750209</v>
      </c>
      <c r="H79" s="5">
        <f t="shared" si="35"/>
        <v>68.186136272387074</v>
      </c>
      <c r="I79" s="5">
        <f t="shared" si="35"/>
        <v>90.496748997421179</v>
      </c>
      <c r="J79" s="5">
        <f t="shared" si="35"/>
        <v>90.863738642123835</v>
      </c>
      <c r="K79" s="5">
        <f t="shared" si="35"/>
        <v>78.011050754850359</v>
      </c>
      <c r="L79" s="5">
        <f t="shared" si="35"/>
        <v>74.92940772135357</v>
      </c>
      <c r="M79" s="5">
        <f t="shared" si="35"/>
        <v>139.20929425288958</v>
      </c>
      <c r="N79" s="5">
        <f t="shared" si="35"/>
        <v>81.334462986698469</v>
      </c>
      <c r="O79" s="5">
        <f t="shared" si="35"/>
        <v>84.086162213434221</v>
      </c>
      <c r="P79" s="5">
        <f t="shared" si="35"/>
        <v>80.463428050879202</v>
      </c>
      <c r="Q79" s="5">
        <f t="shared" si="35"/>
        <v>73.677934129815057</v>
      </c>
      <c r="R79" s="5">
        <f t="shared" si="35"/>
        <v>83.651962817942973</v>
      </c>
      <c r="S79" s="5">
        <f t="shared" si="35"/>
        <v>78.483068934544633</v>
      </c>
      <c r="T79" s="5">
        <f t="shared" si="35"/>
        <v>82.826342330816061</v>
      </c>
      <c r="U79" s="5">
        <f t="shared" si="35"/>
        <v>82.113006739940417</v>
      </c>
    </row>
    <row r="80" spans="1:21" x14ac:dyDescent="0.25">
      <c r="B80" s="10" t="s">
        <v>55</v>
      </c>
      <c r="C80" s="5">
        <f t="shared" ref="C80:U80" si="36">C59/C17*100</f>
        <v>115.48888912218871</v>
      </c>
      <c r="D80" s="5">
        <f t="shared" si="36"/>
        <v>107.38702626123779</v>
      </c>
      <c r="E80" s="5">
        <f t="shared" si="36"/>
        <v>95.434522945572624</v>
      </c>
      <c r="F80" s="5">
        <f t="shared" si="36"/>
        <v>105.79613369122957</v>
      </c>
      <c r="G80" s="5">
        <f t="shared" si="36"/>
        <v>97.161682483450491</v>
      </c>
      <c r="H80" s="5">
        <f t="shared" si="36"/>
        <v>74.012668944171025</v>
      </c>
      <c r="I80" s="5">
        <f t="shared" si="36"/>
        <v>99.405797260393697</v>
      </c>
      <c r="J80" s="5">
        <f t="shared" si="36"/>
        <v>104.99233125157097</v>
      </c>
      <c r="K80" s="5">
        <f t="shared" si="36"/>
        <v>94.394778303101816</v>
      </c>
      <c r="L80" s="5">
        <f t="shared" si="36"/>
        <v>85.998275458446471</v>
      </c>
      <c r="M80" s="5">
        <f t="shared" si="36"/>
        <v>101.19257102614647</v>
      </c>
      <c r="N80" s="5">
        <f t="shared" si="36"/>
        <v>98.19819577316531</v>
      </c>
      <c r="O80" s="5">
        <f t="shared" si="36"/>
        <v>80.397761488106028</v>
      </c>
      <c r="P80" s="5">
        <f t="shared" si="36"/>
        <v>90.88034560297757</v>
      </c>
      <c r="Q80" s="5">
        <f t="shared" si="36"/>
        <v>84.103838660735036</v>
      </c>
      <c r="R80" s="5">
        <f t="shared" si="36"/>
        <v>88.263610722183856</v>
      </c>
      <c r="S80" s="5">
        <f t="shared" si="36"/>
        <v>87.922167807367828</v>
      </c>
      <c r="T80" s="5">
        <f t="shared" si="36"/>
        <v>90.702177841654816</v>
      </c>
      <c r="U80" s="5">
        <f t="shared" si="36"/>
        <v>89.954232916277434</v>
      </c>
    </row>
    <row r="81" spans="2:21" x14ac:dyDescent="0.25">
      <c r="B81" s="10" t="s">
        <v>56</v>
      </c>
      <c r="C81" s="5">
        <f t="shared" ref="C81:U81" si="37">C60/C18*100</f>
        <v>89.064889717716142</v>
      </c>
      <c r="D81" s="5">
        <f t="shared" si="37"/>
        <v>93.404335566249912</v>
      </c>
      <c r="E81" s="5">
        <f t="shared" si="37"/>
        <v>96.10543242901781</v>
      </c>
      <c r="F81" s="5">
        <f t="shared" si="37"/>
        <v>88.328846688244028</v>
      </c>
      <c r="G81" s="5">
        <f t="shared" si="37"/>
        <v>84.172914804318935</v>
      </c>
      <c r="H81" s="5">
        <f t="shared" si="37"/>
        <v>73.080085031875413</v>
      </c>
      <c r="I81" s="5">
        <f t="shared" si="37"/>
        <v>89.773592922823724</v>
      </c>
      <c r="J81" s="5">
        <f t="shared" si="37"/>
        <v>89.142059596562262</v>
      </c>
      <c r="K81" s="5">
        <f t="shared" si="37"/>
        <v>87.311682868854717</v>
      </c>
      <c r="L81" s="5">
        <f t="shared" si="37"/>
        <v>79.140168217354471</v>
      </c>
      <c r="M81" s="5">
        <f t="shared" si="37"/>
        <v>85.888955000536811</v>
      </c>
      <c r="N81" s="5">
        <f t="shared" si="37"/>
        <v>92.132313213278707</v>
      </c>
      <c r="O81" s="5">
        <f t="shared" si="37"/>
        <v>85.63565783527774</v>
      </c>
      <c r="P81" s="5">
        <f t="shared" si="37"/>
        <v>76.570266649905662</v>
      </c>
      <c r="Q81" s="5">
        <f t="shared" si="37"/>
        <v>75.208464733562394</v>
      </c>
      <c r="R81" s="5">
        <f t="shared" si="37"/>
        <v>91.297405854401219</v>
      </c>
      <c r="S81" s="5">
        <f t="shared" si="37"/>
        <v>89.817445359635371</v>
      </c>
      <c r="T81" s="5">
        <f t="shared" si="37"/>
        <v>83.976331534653283</v>
      </c>
      <c r="U81" s="5">
        <f t="shared" si="37"/>
        <v>83.289360778931353</v>
      </c>
    </row>
    <row r="82" spans="2:21" x14ac:dyDescent="0.25">
      <c r="B82" s="10" t="s">
        <v>57</v>
      </c>
      <c r="C82" s="5">
        <f t="shared" ref="C82:U82" si="38">C61/C19*100</f>
        <v>110.33465775023856</v>
      </c>
      <c r="D82" s="5">
        <f t="shared" si="38"/>
        <v>124.30428668469315</v>
      </c>
      <c r="E82" s="5">
        <f t="shared" si="38"/>
        <v>107.93877687363343</v>
      </c>
      <c r="F82" s="5">
        <f t="shared" si="38"/>
        <v>122.63958369129482</v>
      </c>
      <c r="G82" s="5">
        <f t="shared" si="38"/>
        <v>109.0697346278251</v>
      </c>
      <c r="H82" s="5">
        <f t="shared" si="38"/>
        <v>80.77404235508962</v>
      </c>
      <c r="I82" s="5">
        <f t="shared" si="38"/>
        <v>116.96245048006779</v>
      </c>
      <c r="J82" s="5">
        <f t="shared" si="38"/>
        <v>116.27584869460226</v>
      </c>
      <c r="K82" s="5">
        <f t="shared" si="38"/>
        <v>97.709717318389906</v>
      </c>
      <c r="L82" s="5">
        <f t="shared" si="38"/>
        <v>94.668969324236144</v>
      </c>
      <c r="M82" s="5">
        <f t="shared" si="38"/>
        <v>102.58090635893549</v>
      </c>
      <c r="N82" s="5">
        <f t="shared" si="38"/>
        <v>101.69280730496008</v>
      </c>
      <c r="O82" s="5">
        <f t="shared" si="38"/>
        <v>86.310671006702364</v>
      </c>
      <c r="P82" s="5">
        <f t="shared" si="38"/>
        <v>99.618113351071543</v>
      </c>
      <c r="Q82" s="5">
        <f t="shared" si="38"/>
        <v>90.919578364953082</v>
      </c>
      <c r="R82" s="5">
        <f t="shared" si="38"/>
        <v>90.852090037127027</v>
      </c>
      <c r="S82" s="5">
        <f t="shared" si="38"/>
        <v>87.85805959740371</v>
      </c>
      <c r="T82" s="5">
        <f t="shared" si="38"/>
        <v>95.717079975704223</v>
      </c>
      <c r="U82" s="5">
        <f t="shared" si="38"/>
        <v>94.586858916602907</v>
      </c>
    </row>
    <row r="83" spans="2:21" x14ac:dyDescent="0.25">
      <c r="B83" s="10" t="s">
        <v>58</v>
      </c>
      <c r="C83" s="5">
        <f t="shared" ref="C83:U83" si="39">C62/C20*100</f>
        <v>95.175057274992085</v>
      </c>
      <c r="D83" s="5">
        <f t="shared" si="39"/>
        <v>97.935636222719111</v>
      </c>
      <c r="E83" s="5">
        <f t="shared" si="39"/>
        <v>90.247004315371498</v>
      </c>
      <c r="F83" s="5">
        <f t="shared" si="39"/>
        <v>99.064347550780482</v>
      </c>
      <c r="G83" s="5">
        <f t="shared" si="39"/>
        <v>87.708185495124823</v>
      </c>
      <c r="H83" s="5">
        <f t="shared" si="39"/>
        <v>67.373524534658259</v>
      </c>
      <c r="I83" s="5">
        <f t="shared" si="39"/>
        <v>90.803723229422673</v>
      </c>
      <c r="J83" s="5">
        <f t="shared" si="39"/>
        <v>86.300993874718785</v>
      </c>
      <c r="K83" s="5">
        <f t="shared" si="39"/>
        <v>79.135730717968542</v>
      </c>
      <c r="L83" s="5">
        <f t="shared" si="39"/>
        <v>72.183594634418995</v>
      </c>
      <c r="M83" s="5">
        <f t="shared" si="39"/>
        <v>81.230152492575158</v>
      </c>
      <c r="N83" s="5">
        <f t="shared" si="39"/>
        <v>86.545712365747178</v>
      </c>
      <c r="O83" s="5">
        <f t="shared" si="39"/>
        <v>85.423886305014094</v>
      </c>
      <c r="P83" s="5">
        <f t="shared" si="39"/>
        <v>77.160759780642266</v>
      </c>
      <c r="Q83" s="5">
        <f t="shared" si="39"/>
        <v>73.760614765843371</v>
      </c>
      <c r="R83" s="5">
        <f t="shared" si="39"/>
        <v>85.713503455786608</v>
      </c>
      <c r="S83" s="5">
        <f t="shared" si="39"/>
        <v>79.391748239939375</v>
      </c>
      <c r="T83" s="5">
        <f t="shared" si="39"/>
        <v>80.415033614644642</v>
      </c>
      <c r="U83" s="5">
        <f t="shared" si="39"/>
        <v>78.051663811469595</v>
      </c>
    </row>
    <row r="84" spans="2:21" x14ac:dyDescent="0.25">
      <c r="B84" s="10" t="s">
        <v>59</v>
      </c>
      <c r="C84" s="5">
        <f t="shared" ref="C84:U84" si="40">C63/C21*100</f>
        <v>104.35184960025413</v>
      </c>
      <c r="D84" s="5">
        <f t="shared" si="40"/>
        <v>92.039976030246294</v>
      </c>
      <c r="E84" s="5">
        <f t="shared" si="40"/>
        <v>80.71778744027516</v>
      </c>
      <c r="F84" s="5">
        <f t="shared" si="40"/>
        <v>86.697002500810058</v>
      </c>
      <c r="G84" s="5">
        <f t="shared" si="40"/>
        <v>82.337833845288927</v>
      </c>
      <c r="H84" s="5">
        <f t="shared" si="40"/>
        <v>66.255529139581</v>
      </c>
      <c r="I84" s="5">
        <f t="shared" si="40"/>
        <v>82.446087269715832</v>
      </c>
      <c r="J84" s="5">
        <f t="shared" si="40"/>
        <v>80.646968815433922</v>
      </c>
      <c r="K84" s="5">
        <f t="shared" si="40"/>
        <v>72.343521232014211</v>
      </c>
      <c r="L84" s="5">
        <f t="shared" si="40"/>
        <v>72.102742683680944</v>
      </c>
      <c r="M84" s="5">
        <f t="shared" si="40"/>
        <v>62.136571208689652</v>
      </c>
      <c r="N84" s="5">
        <f t="shared" si="40"/>
        <v>76.989212393725666</v>
      </c>
      <c r="O84" s="5">
        <f t="shared" si="40"/>
        <v>84.293413943752384</v>
      </c>
      <c r="P84" s="5">
        <f t="shared" si="40"/>
        <v>69.779025609734774</v>
      </c>
      <c r="Q84" s="5">
        <f t="shared" si="40"/>
        <v>67.410163956251822</v>
      </c>
      <c r="R84" s="5">
        <f t="shared" si="40"/>
        <v>58.768275502584842</v>
      </c>
      <c r="S84" s="5">
        <f t="shared" si="40"/>
        <v>76.970312472904865</v>
      </c>
      <c r="T84" s="5">
        <f t="shared" si="40"/>
        <v>69.722125075040921</v>
      </c>
      <c r="U84" s="5">
        <f t="shared" si="40"/>
        <v>66.665072086497503</v>
      </c>
    </row>
    <row r="85" spans="2:21" x14ac:dyDescent="0.25">
      <c r="B85" s="10" t="s">
        <v>60</v>
      </c>
      <c r="C85" s="5">
        <f t="shared" ref="C85:U85" si="41">C64/C22*100</f>
        <v>83.898311233979641</v>
      </c>
      <c r="D85" s="5">
        <f t="shared" si="41"/>
        <v>112.07730806752885</v>
      </c>
      <c r="E85" s="5">
        <f t="shared" si="41"/>
        <v>114.68695374879796</v>
      </c>
      <c r="F85" s="5">
        <f t="shared" si="41"/>
        <v>101.88553092041599</v>
      </c>
      <c r="G85" s="5">
        <f t="shared" si="41"/>
        <v>96.177566227069519</v>
      </c>
      <c r="H85" s="5">
        <f t="shared" si="41"/>
        <v>92.259066199772391</v>
      </c>
      <c r="I85" s="5">
        <f t="shared" si="41"/>
        <v>102.71792803405448</v>
      </c>
      <c r="J85" s="5">
        <f t="shared" si="41"/>
        <v>100.09496559732641</v>
      </c>
      <c r="K85" s="5">
        <f t="shared" si="41"/>
        <v>78.906128835338549</v>
      </c>
      <c r="L85" s="5">
        <f t="shared" si="41"/>
        <v>80.8538081294829</v>
      </c>
      <c r="M85" s="5">
        <f t="shared" si="41"/>
        <v>79.759515400356705</v>
      </c>
      <c r="N85" s="5">
        <f t="shared" si="41"/>
        <v>93.789325265834364</v>
      </c>
      <c r="O85" s="5">
        <f t="shared" si="41"/>
        <v>82.821296012406208</v>
      </c>
      <c r="P85" s="5">
        <f t="shared" si="41"/>
        <v>81.667078297643386</v>
      </c>
      <c r="Q85" s="5">
        <f t="shared" si="41"/>
        <v>79.183774223256123</v>
      </c>
      <c r="R85" s="5">
        <f t="shared" si="41"/>
        <v>90.363601155489704</v>
      </c>
      <c r="S85" s="5">
        <f t="shared" si="41"/>
        <v>126.35437031729482</v>
      </c>
      <c r="T85" s="5">
        <f t="shared" si="41"/>
        <v>96.345430878490134</v>
      </c>
      <c r="U85" s="5">
        <f t="shared" si="41"/>
        <v>94.833298770712744</v>
      </c>
    </row>
    <row r="86" spans="2:21" x14ac:dyDescent="0.25">
      <c r="B86" s="11" t="s">
        <v>61</v>
      </c>
      <c r="C86" s="5">
        <f t="shared" ref="C86:U86" si="42">C65/C23*100</f>
        <v>88.282690330266661</v>
      </c>
      <c r="D86" s="5">
        <f t="shared" si="42"/>
        <v>100.68404380583493</v>
      </c>
      <c r="E86" s="5">
        <f t="shared" si="42"/>
        <v>91.099112856248226</v>
      </c>
      <c r="F86" s="5">
        <f t="shared" si="42"/>
        <v>96.85659798451394</v>
      </c>
      <c r="G86" s="5">
        <f t="shared" si="42"/>
        <v>93.013348688610947</v>
      </c>
      <c r="H86" s="5">
        <f t="shared" si="42"/>
        <v>74.267214070933136</v>
      </c>
      <c r="I86" s="5">
        <f t="shared" si="42"/>
        <v>97.518353820034903</v>
      </c>
      <c r="J86" s="5">
        <f t="shared" si="42"/>
        <v>89.152677295182144</v>
      </c>
      <c r="K86" s="5">
        <f t="shared" si="42"/>
        <v>81.985422872696262</v>
      </c>
      <c r="L86" s="5">
        <f t="shared" si="42"/>
        <v>78.703462872676937</v>
      </c>
      <c r="M86" s="5">
        <f t="shared" si="42"/>
        <v>85.03190662053386</v>
      </c>
      <c r="N86" s="5">
        <f t="shared" si="42"/>
        <v>94.579091630900237</v>
      </c>
      <c r="O86" s="5">
        <f t="shared" si="42"/>
        <v>84.600592598640262</v>
      </c>
      <c r="P86" s="5">
        <f t="shared" si="42"/>
        <v>82.280369404512555</v>
      </c>
      <c r="Q86" s="5">
        <f t="shared" si="42"/>
        <v>76.98658962145781</v>
      </c>
      <c r="R86" s="5">
        <f t="shared" si="42"/>
        <v>83.597929705344299</v>
      </c>
      <c r="S86" s="5">
        <f t="shared" si="42"/>
        <v>86.263186625508737</v>
      </c>
      <c r="T86" s="5">
        <f t="shared" si="42"/>
        <v>95.424793850266994</v>
      </c>
      <c r="U86" s="5">
        <f t="shared" si="42"/>
        <v>82.41079048111861</v>
      </c>
    </row>
    <row r="88" spans="2:21" ht="14.25" customHeight="1" x14ac:dyDescent="0.25">
      <c r="B88" t="s">
        <v>66</v>
      </c>
    </row>
    <row r="89" spans="2:21" x14ac:dyDescent="0.25">
      <c r="B89" s="1" t="s">
        <v>43</v>
      </c>
      <c r="C89" s="2" t="s">
        <v>44</v>
      </c>
      <c r="D89" s="3" t="s">
        <v>45</v>
      </c>
      <c r="E89" s="3" t="s">
        <v>46</v>
      </c>
      <c r="F89" s="3" t="s">
        <v>47</v>
      </c>
      <c r="G89" s="3" t="s">
        <v>48</v>
      </c>
      <c r="H89" s="3" t="s">
        <v>49</v>
      </c>
      <c r="I89" s="3" t="s">
        <v>50</v>
      </c>
      <c r="J89" s="3" t="s">
        <v>51</v>
      </c>
      <c r="K89" s="3" t="s">
        <v>52</v>
      </c>
      <c r="L89" s="3" t="s">
        <v>53</v>
      </c>
      <c r="M89" s="3" t="s">
        <v>54</v>
      </c>
      <c r="N89" s="3" t="s">
        <v>55</v>
      </c>
      <c r="O89" s="3" t="s">
        <v>56</v>
      </c>
      <c r="P89" s="3" t="s">
        <v>57</v>
      </c>
      <c r="Q89" s="3" t="s">
        <v>58</v>
      </c>
      <c r="R89" s="3" t="s">
        <v>59</v>
      </c>
      <c r="S89" s="3" t="s">
        <v>60</v>
      </c>
      <c r="T89" s="4" t="s">
        <v>61</v>
      </c>
      <c r="U89" s="22" t="s">
        <v>82</v>
      </c>
    </row>
    <row r="90" spans="2:21" x14ac:dyDescent="0.25">
      <c r="B90" s="10" t="s">
        <v>44</v>
      </c>
      <c r="C90" s="12">
        <f>100*C69/'1995 (1)'!C69</f>
        <v>94.015816819507094</v>
      </c>
      <c r="D90" s="12">
        <f>100*D69/'1995 (1)'!D69</f>
        <v>174.02209031922078</v>
      </c>
      <c r="E90" s="12">
        <f>100*E69/'1995 (1)'!E69</f>
        <v>117.40238081341629</v>
      </c>
      <c r="F90" s="12" t="e">
        <f>100*F69/'1995 (1)'!F69</f>
        <v>#DIV/0!</v>
      </c>
      <c r="G90" s="12">
        <f>100*G69/'1995 (1)'!G69</f>
        <v>211.62004979975558</v>
      </c>
      <c r="H90" s="12" t="e">
        <f>100*H69/'1995 (1)'!H69</f>
        <v>#DIV/0!</v>
      </c>
      <c r="I90" s="12">
        <f>100*I69/'1995 (1)'!I69</f>
        <v>155.49158771347487</v>
      </c>
      <c r="J90" s="12">
        <f>100*J69/'1995 (1)'!J69</f>
        <v>188.54302880760471</v>
      </c>
      <c r="K90" s="12">
        <f>100*K69/'1995 (1)'!K69</f>
        <v>231.42884626846657</v>
      </c>
      <c r="L90" s="12" t="e">
        <f>100*L69/'1995 (1)'!L69</f>
        <v>#DIV/0!</v>
      </c>
      <c r="M90" s="12">
        <f>100*M69/'1995 (1)'!M69</f>
        <v>113.17176602055686</v>
      </c>
      <c r="N90" s="12">
        <f>100*N69/'1995 (1)'!N69</f>
        <v>100.9860025224084</v>
      </c>
      <c r="O90" s="12">
        <f>100*O69/'1995 (1)'!O69</f>
        <v>59.310590497011091</v>
      </c>
      <c r="P90" s="12" t="e">
        <f>100*P69/'1995 (1)'!P69</f>
        <v>#DIV/0!</v>
      </c>
      <c r="Q90" s="12">
        <f>100*Q69/'1995 (1)'!Q69</f>
        <v>129.52959369919822</v>
      </c>
      <c r="R90" s="12">
        <f>100*R69/'1995 (1)'!R69</f>
        <v>149.06402399627743</v>
      </c>
      <c r="S90" s="12">
        <f>100*S69/'1995 (1)'!S69</f>
        <v>257.49964979381701</v>
      </c>
      <c r="T90" s="12">
        <f>100*T69/'1995 (1)'!T69</f>
        <v>113.74553729914368</v>
      </c>
      <c r="U90" s="12">
        <f>100*U69/'1995 (1)'!U69</f>
        <v>131.26415445293202</v>
      </c>
    </row>
    <row r="91" spans="2:21" x14ac:dyDescent="0.25">
      <c r="B91" s="10" t="s">
        <v>45</v>
      </c>
      <c r="C91" s="12">
        <f>100*C70/'1995 (1)'!C70</f>
        <v>114.82106574338852</v>
      </c>
      <c r="D91" s="12">
        <f>100*D70/'1995 (1)'!D70</f>
        <v>190.50901725587647</v>
      </c>
      <c r="E91" s="12">
        <f>100*E70/'1995 (1)'!E70</f>
        <v>186.98878206217461</v>
      </c>
      <c r="F91" s="12">
        <f>100*F70/'1995 (1)'!F70</f>
        <v>489.148016721499</v>
      </c>
      <c r="G91" s="12">
        <f>100*G70/'1995 (1)'!G70</f>
        <v>124.89196454403606</v>
      </c>
      <c r="H91" s="12">
        <f>100*H70/'1995 (1)'!H70</f>
        <v>138.63977886468081</v>
      </c>
      <c r="I91" s="12">
        <f>100*I70/'1995 (1)'!I70</f>
        <v>178.97929209213638</v>
      </c>
      <c r="J91" s="12">
        <f>100*J70/'1995 (1)'!J70</f>
        <v>139.70762656307866</v>
      </c>
      <c r="K91" s="12">
        <f>100*K70/'1995 (1)'!K70</f>
        <v>102.75767535147055</v>
      </c>
      <c r="L91" s="12">
        <f>100*L70/'1995 (1)'!L70</f>
        <v>114.49632614210347</v>
      </c>
      <c r="M91" s="12">
        <f>100*M70/'1995 (1)'!M70</f>
        <v>133.52845240023268</v>
      </c>
      <c r="N91" s="12">
        <f>100*N70/'1995 (1)'!N70</f>
        <v>114.7553466590396</v>
      </c>
      <c r="O91" s="12">
        <f>100*O70/'1995 (1)'!O70</f>
        <v>65.019590284703895</v>
      </c>
      <c r="P91" s="12">
        <f>100*P70/'1995 (1)'!P70</f>
        <v>114.97277109298957</v>
      </c>
      <c r="Q91" s="12">
        <f>100*Q70/'1995 (1)'!Q70</f>
        <v>104.19227819217828</v>
      </c>
      <c r="R91" s="12">
        <f>100*R70/'1995 (1)'!R70</f>
        <v>101.59520214718492</v>
      </c>
      <c r="S91" s="12">
        <f>100*S70/'1995 (1)'!S70</f>
        <v>126.27685778648316</v>
      </c>
      <c r="T91" s="12">
        <f>100*T70/'1995 (1)'!T70</f>
        <v>213.69106714897831</v>
      </c>
      <c r="U91" s="12">
        <f>100*U70/'1995 (1)'!U70</f>
        <v>106.34938514910306</v>
      </c>
    </row>
    <row r="92" spans="2:21" x14ac:dyDescent="0.25">
      <c r="B92" s="10" t="s">
        <v>46</v>
      </c>
      <c r="C92" s="12">
        <f>100*C71/'1995 (1)'!C71</f>
        <v>134.35166903408242</v>
      </c>
      <c r="D92" s="12">
        <f>100*D71/'1995 (1)'!D71</f>
        <v>192.74153187064471</v>
      </c>
      <c r="E92" s="12">
        <f>100*E71/'1995 (1)'!E71</f>
        <v>114.31022116307192</v>
      </c>
      <c r="F92" s="12">
        <f>100*F71/'1995 (1)'!F71</f>
        <v>276.16249572385635</v>
      </c>
      <c r="G92" s="12">
        <f>100*G71/'1995 (1)'!G71</f>
        <v>123.91083122708669</v>
      </c>
      <c r="H92" s="12">
        <f>100*H71/'1995 (1)'!H71</f>
        <v>112.10996738025781</v>
      </c>
      <c r="I92" s="12">
        <f>100*I71/'1995 (1)'!I71</f>
        <v>153.21035847730931</v>
      </c>
      <c r="J92" s="12">
        <f>100*J71/'1995 (1)'!J71</f>
        <v>187.10912103065579</v>
      </c>
      <c r="K92" s="12">
        <f>100*K71/'1995 (1)'!K71</f>
        <v>126.91398239394479</v>
      </c>
      <c r="L92" s="12">
        <f>100*L71/'1995 (1)'!L71</f>
        <v>146.57863393822825</v>
      </c>
      <c r="M92" s="12">
        <f>100*M71/'1995 (1)'!M71</f>
        <v>124.67932696754501</v>
      </c>
      <c r="N92" s="12">
        <f>100*N71/'1995 (1)'!N71</f>
        <v>119.4136944608701</v>
      </c>
      <c r="O92" s="12">
        <f>100*O71/'1995 (1)'!O71</f>
        <v>71.658572038170263</v>
      </c>
      <c r="P92" s="12">
        <f>100*P71/'1995 (1)'!P71</f>
        <v>116.73498506838979</v>
      </c>
      <c r="Q92" s="12">
        <f>100*Q71/'1995 (1)'!Q71</f>
        <v>120.89339330259895</v>
      </c>
      <c r="R92" s="12">
        <f>100*R71/'1995 (1)'!R71</f>
        <v>109.62550007790507</v>
      </c>
      <c r="S92" s="12">
        <f>100*S71/'1995 (1)'!S71</f>
        <v>143.86184159337088</v>
      </c>
      <c r="T92" s="12">
        <f>100*T71/'1995 (1)'!T71</f>
        <v>120.83939195780387</v>
      </c>
      <c r="U92" s="12">
        <f>100*U71/'1995 (1)'!U71</f>
        <v>122.3089103057963</v>
      </c>
    </row>
    <row r="93" spans="2:21" x14ac:dyDescent="0.25">
      <c r="B93" s="10" t="s">
        <v>47</v>
      </c>
      <c r="C93" s="12">
        <f>100*C72/'1995 (1)'!C72</f>
        <v>244.16871927693879</v>
      </c>
      <c r="D93" s="12">
        <f>100*D72/'1995 (1)'!D72</f>
        <v>487.08324970558709</v>
      </c>
      <c r="E93" s="12">
        <f>100*E72/'1995 (1)'!E72</f>
        <v>289.6328338736447</v>
      </c>
      <c r="F93" s="12">
        <f>100*F72/'1995 (1)'!F72</f>
        <v>658.46094849642157</v>
      </c>
      <c r="G93" s="12">
        <f>100*G72/'1995 (1)'!G72</f>
        <v>249.59831946042451</v>
      </c>
      <c r="H93" s="12">
        <f>100*H72/'1995 (1)'!H72</f>
        <v>282.1026937704296</v>
      </c>
      <c r="I93" s="12">
        <f>100*I72/'1995 (1)'!I72</f>
        <v>303.46941828529617</v>
      </c>
      <c r="J93" s="12">
        <f>100*J72/'1995 (1)'!J72</f>
        <v>235.8814746204213</v>
      </c>
      <c r="K93" s="12">
        <f>100*K72/'1995 (1)'!K72</f>
        <v>205.28654019933794</v>
      </c>
      <c r="L93" s="12">
        <f>100*L72/'1995 (1)'!L72</f>
        <v>209.38528991612432</v>
      </c>
      <c r="M93" s="12">
        <f>100*M72/'1995 (1)'!M72</f>
        <v>254.57262375683797</v>
      </c>
      <c r="N93" s="12">
        <f>100*N72/'1995 (1)'!N72</f>
        <v>204.42520509685096</v>
      </c>
      <c r="O93" s="12">
        <f>100*O72/'1995 (1)'!O72</f>
        <v>95.061859837993694</v>
      </c>
      <c r="P93" s="12">
        <f>100*P72/'1995 (1)'!P72</f>
        <v>228.05190713787837</v>
      </c>
      <c r="Q93" s="12">
        <f>100*Q72/'1995 (1)'!Q72</f>
        <v>223.0326152661151</v>
      </c>
      <c r="R93" s="12">
        <f>100*R72/'1995 (1)'!R72</f>
        <v>157.45329422114273</v>
      </c>
      <c r="S93" s="12">
        <f>100*S72/'1995 (1)'!S72</f>
        <v>185.2330335554667</v>
      </c>
      <c r="T93" s="12">
        <f>100*T72/'1995 (1)'!T72</f>
        <v>254.65014113333169</v>
      </c>
      <c r="U93" s="12">
        <f>100*U72/'1995 (1)'!U72</f>
        <v>202.06595167455598</v>
      </c>
    </row>
    <row r="94" spans="2:21" x14ac:dyDescent="0.25">
      <c r="B94" s="10" t="s">
        <v>48</v>
      </c>
      <c r="C94" s="12">
        <f>100*C73/'1995 (1)'!C73</f>
        <v>130.64936051187121</v>
      </c>
      <c r="D94" s="12">
        <f>100*D73/'1995 (1)'!D73</f>
        <v>129.21149637470495</v>
      </c>
      <c r="E94" s="12">
        <f>100*E73/'1995 (1)'!E73</f>
        <v>122.2740140629068</v>
      </c>
      <c r="F94" s="12">
        <f>100*F73/'1995 (1)'!F73</f>
        <v>191.32779807989212</v>
      </c>
      <c r="G94" s="12">
        <f>100*G73/'1995 (1)'!G73</f>
        <v>65.844009259557225</v>
      </c>
      <c r="H94" s="12">
        <f>100*H73/'1995 (1)'!H73</f>
        <v>81.748728602590319</v>
      </c>
      <c r="I94" s="12">
        <f>100*I73/'1995 (1)'!I73</f>
        <v>87.925172596080671</v>
      </c>
      <c r="J94" s="12">
        <f>100*J73/'1995 (1)'!J73</f>
        <v>106.63039659546229</v>
      </c>
      <c r="K94" s="12">
        <f>100*K73/'1995 (1)'!K73</f>
        <v>68.861969231074951</v>
      </c>
      <c r="L94" s="12">
        <f>100*L73/'1995 (1)'!L73</f>
        <v>81.887342949253849</v>
      </c>
      <c r="M94" s="12">
        <f>100*M73/'1995 (1)'!M73</f>
        <v>82.695168329773921</v>
      </c>
      <c r="N94" s="12">
        <f>100*N73/'1995 (1)'!N73</f>
        <v>60.76114847096256</v>
      </c>
      <c r="O94" s="12">
        <f>100*O73/'1995 (1)'!O73</f>
        <v>26.123972869752563</v>
      </c>
      <c r="P94" s="12">
        <f>100*P73/'1995 (1)'!P73</f>
        <v>66.796382694758435</v>
      </c>
      <c r="Q94" s="12">
        <f>100*Q73/'1995 (1)'!Q73</f>
        <v>61.677987117191613</v>
      </c>
      <c r="R94" s="12">
        <f>100*R73/'1995 (1)'!R73</f>
        <v>62.124391338498413</v>
      </c>
      <c r="S94" s="12">
        <f>100*S73/'1995 (1)'!S73</f>
        <v>62.251516882049685</v>
      </c>
      <c r="T94" s="12">
        <f>100*T73/'1995 (1)'!T73</f>
        <v>79.258294393688587</v>
      </c>
      <c r="U94" s="12">
        <f>100*U73/'1995 (1)'!U73</f>
        <v>65.796368767117357</v>
      </c>
    </row>
    <row r="95" spans="2:21" x14ac:dyDescent="0.25">
      <c r="B95" s="10" t="s">
        <v>49</v>
      </c>
      <c r="C95" s="12">
        <f>100*C74/'1995 (1)'!C74</f>
        <v>141.08588161531139</v>
      </c>
      <c r="D95" s="12">
        <f>100*D74/'1995 (1)'!D74</f>
        <v>59.444138542532968</v>
      </c>
      <c r="E95" s="12">
        <f>100*E74/'1995 (1)'!E74</f>
        <v>47.682751100356924</v>
      </c>
      <c r="F95" s="12">
        <f>100*F74/'1995 (1)'!F74</f>
        <v>105.37943282350462</v>
      </c>
      <c r="G95" s="12">
        <f>100*G74/'1995 (1)'!G74</f>
        <v>32.900752957070182</v>
      </c>
      <c r="H95" s="12">
        <f>100*H74/'1995 (1)'!H74</f>
        <v>60.553777191035813</v>
      </c>
      <c r="I95" s="12">
        <f>100*I74/'1995 (1)'!I74</f>
        <v>34.7546445171565</v>
      </c>
      <c r="J95" s="12">
        <f>100*J74/'1995 (1)'!J74</f>
        <v>55.451948809024259</v>
      </c>
      <c r="K95" s="12">
        <f>100*K74/'1995 (1)'!K74</f>
        <v>35.157053629011337</v>
      </c>
      <c r="L95" s="12">
        <f>100*L74/'1995 (1)'!L74</f>
        <v>67.935924883916584</v>
      </c>
      <c r="M95" s="12">
        <f>100*M74/'1995 (1)'!M74</f>
        <v>25.193325080838619</v>
      </c>
      <c r="N95" s="12">
        <f>100*N74/'1995 (1)'!N74</f>
        <v>33.800177223013812</v>
      </c>
      <c r="O95" s="12">
        <f>100*O74/'1995 (1)'!O74</f>
        <v>30.151876062389029</v>
      </c>
      <c r="P95" s="12">
        <f>100*P74/'1995 (1)'!P74</f>
        <v>29.857509188385528</v>
      </c>
      <c r="Q95" s="12">
        <f>100*Q74/'1995 (1)'!Q74</f>
        <v>42.858163196500975</v>
      </c>
      <c r="R95" s="12">
        <f>100*R74/'1995 (1)'!R74</f>
        <v>52.473598205331122</v>
      </c>
      <c r="S95" s="12">
        <f>100*S74/'1995 (1)'!S74</f>
        <v>42.920286329149903</v>
      </c>
      <c r="T95" s="12">
        <f>100*T74/'1995 (1)'!T74</f>
        <v>58.41195875703233</v>
      </c>
      <c r="U95" s="12">
        <f>100*U74/'1995 (1)'!U74</f>
        <v>58.121743664856133</v>
      </c>
    </row>
    <row r="96" spans="2:21" x14ac:dyDescent="0.25">
      <c r="B96" s="10" t="s">
        <v>50</v>
      </c>
      <c r="C96" s="12">
        <f>100*C75/'1995 (1)'!C75</f>
        <v>127.85105196538228</v>
      </c>
      <c r="D96" s="12">
        <f>100*D75/'1995 (1)'!D75</f>
        <v>172.26276795805927</v>
      </c>
      <c r="E96" s="12">
        <f>100*E75/'1995 (1)'!E75</f>
        <v>106.9250475795572</v>
      </c>
      <c r="F96" s="12">
        <f>100*F75/'1995 (1)'!F75</f>
        <v>292.13136500128695</v>
      </c>
      <c r="G96" s="12">
        <f>100*G75/'1995 (1)'!G75</f>
        <v>101.57601149206407</v>
      </c>
      <c r="H96" s="12">
        <f>100*H75/'1995 (1)'!H75</f>
        <v>96.212134195943236</v>
      </c>
      <c r="I96" s="12">
        <f>100*I75/'1995 (1)'!I75</f>
        <v>115.73568197540646</v>
      </c>
      <c r="J96" s="12">
        <f>100*J75/'1995 (1)'!J75</f>
        <v>127.41398107669269</v>
      </c>
      <c r="K96" s="12">
        <f>100*K75/'1995 (1)'!K75</f>
        <v>89.763281630857506</v>
      </c>
      <c r="L96" s="12">
        <f>100*L75/'1995 (1)'!L75</f>
        <v>110.83187012213448</v>
      </c>
      <c r="M96" s="12">
        <f>100*M75/'1995 (1)'!M75</f>
        <v>102.0001933320264</v>
      </c>
      <c r="N96" s="12">
        <f>100*N75/'1995 (1)'!N75</f>
        <v>99.1710348939082</v>
      </c>
      <c r="O96" s="12">
        <f>100*O75/'1995 (1)'!O75</f>
        <v>60.193983018148543</v>
      </c>
      <c r="P96" s="12">
        <f>100*P75/'1995 (1)'!P75</f>
        <v>91.54590665619348</v>
      </c>
      <c r="Q96" s="12">
        <f>100*Q75/'1995 (1)'!Q75</f>
        <v>87.368787893433932</v>
      </c>
      <c r="R96" s="12">
        <f>100*R75/'1995 (1)'!R75</f>
        <v>69.771124472952238</v>
      </c>
      <c r="S96" s="12">
        <f>100*S75/'1995 (1)'!S75</f>
        <v>88.743697498883151</v>
      </c>
      <c r="T96" s="12">
        <f>100*T75/'1995 (1)'!T75</f>
        <v>110.27551213295929</v>
      </c>
      <c r="U96" s="12">
        <f>100*U75/'1995 (1)'!U75</f>
        <v>85.047243742335397</v>
      </c>
    </row>
    <row r="97" spans="2:21" x14ac:dyDescent="0.25">
      <c r="B97" s="10" t="s">
        <v>51</v>
      </c>
      <c r="C97" s="12">
        <f>100*C76/'1995 (1)'!C76</f>
        <v>138.93259409995716</v>
      </c>
      <c r="D97" s="12">
        <f>100*D76/'1995 (1)'!D76</f>
        <v>162.37077690137752</v>
      </c>
      <c r="E97" s="12">
        <f>100*E76/'1995 (1)'!E76</f>
        <v>191.69232560601162</v>
      </c>
      <c r="F97" s="12">
        <f>100*F76/'1995 (1)'!F76</f>
        <v>185.77694912016827</v>
      </c>
      <c r="G97" s="12">
        <f>100*G76/'1995 (1)'!G76</f>
        <v>145.87710897179491</v>
      </c>
      <c r="H97" s="12">
        <f>100*H76/'1995 (1)'!H76</f>
        <v>139.16627251234158</v>
      </c>
      <c r="I97" s="12">
        <f>100*I76/'1995 (1)'!I76</f>
        <v>168.5475718394658</v>
      </c>
      <c r="J97" s="12">
        <f>100*J76/'1995 (1)'!J76</f>
        <v>134.71460578060339</v>
      </c>
      <c r="K97" s="12">
        <f>100*K76/'1995 (1)'!K76</f>
        <v>143.07240311583075</v>
      </c>
      <c r="L97" s="12">
        <f>100*L76/'1995 (1)'!L76</f>
        <v>170.04544452857073</v>
      </c>
      <c r="M97" s="12">
        <f>100*M76/'1995 (1)'!M76</f>
        <v>164.23829295027812</v>
      </c>
      <c r="N97" s="12">
        <f>100*N76/'1995 (1)'!N76</f>
        <v>158.65109842096936</v>
      </c>
      <c r="O97" s="12">
        <f>100*O76/'1995 (1)'!O76</f>
        <v>94.417452300475176</v>
      </c>
      <c r="P97" s="12">
        <f>100*P76/'1995 (1)'!P76</f>
        <v>106.18076446796043</v>
      </c>
      <c r="Q97" s="12">
        <f>100*Q76/'1995 (1)'!Q76</f>
        <v>150.96245822763277</v>
      </c>
      <c r="R97" s="12">
        <f>100*R76/'1995 (1)'!R76</f>
        <v>130.00099292528904</v>
      </c>
      <c r="S97" s="12">
        <f>100*S76/'1995 (1)'!S76</f>
        <v>144.26597719599798</v>
      </c>
      <c r="T97" s="12">
        <f>100*T76/'1995 (1)'!T76</f>
        <v>132.60170979268483</v>
      </c>
      <c r="U97" s="12">
        <f>100*U76/'1995 (1)'!U76</f>
        <v>127.78391048534677</v>
      </c>
    </row>
    <row r="98" spans="2:21" x14ac:dyDescent="0.25">
      <c r="B98" s="10" t="s">
        <v>52</v>
      </c>
      <c r="C98" s="12">
        <f>100*C77/'1995 (1)'!C77</f>
        <v>101.37247366025453</v>
      </c>
      <c r="D98" s="12">
        <f>100*D77/'1995 (1)'!D77</f>
        <v>90.495225986959341</v>
      </c>
      <c r="E98" s="12">
        <f>100*E77/'1995 (1)'!E77</f>
        <v>80.834053394009501</v>
      </c>
      <c r="F98" s="12">
        <f>100*F77/'1995 (1)'!F77</f>
        <v>218.66381992530961</v>
      </c>
      <c r="G98" s="12">
        <f>100*G77/'1995 (1)'!G77</f>
        <v>60.998966536438566</v>
      </c>
      <c r="H98" s="12">
        <f>100*H77/'1995 (1)'!H77</f>
        <v>65.302318058011409</v>
      </c>
      <c r="I98" s="12">
        <f>100*I77/'1995 (1)'!I77</f>
        <v>72.374399111776015</v>
      </c>
      <c r="J98" s="12">
        <f>100*J77/'1995 (1)'!J77</f>
        <v>77.567141895028215</v>
      </c>
      <c r="K98" s="12">
        <f>100*K77/'1995 (1)'!K77</f>
        <v>89.802450130230312</v>
      </c>
      <c r="L98" s="12">
        <f>100*L77/'1995 (1)'!L77</f>
        <v>93.045968103759876</v>
      </c>
      <c r="M98" s="12">
        <f>100*M77/'1995 (1)'!M77</f>
        <v>69.383260756146683</v>
      </c>
      <c r="N98" s="12">
        <f>100*N77/'1995 (1)'!N77</f>
        <v>63.987905930090172</v>
      </c>
      <c r="O98" s="12">
        <f>100*O77/'1995 (1)'!O77</f>
        <v>64.680286343442049</v>
      </c>
      <c r="P98" s="12">
        <f>100*P77/'1995 (1)'!P77</f>
        <v>42.12236178297622</v>
      </c>
      <c r="Q98" s="12">
        <f>100*Q77/'1995 (1)'!Q77</f>
        <v>56.072416935852154</v>
      </c>
      <c r="R98" s="12">
        <f>100*R77/'1995 (1)'!R77</f>
        <v>78.95094792929072</v>
      </c>
      <c r="S98" s="12">
        <f>100*S77/'1995 (1)'!S77</f>
        <v>77.304795560803086</v>
      </c>
      <c r="T98" s="12">
        <f>100*T77/'1995 (1)'!T77</f>
        <v>82.575385460767706</v>
      </c>
      <c r="U98" s="12">
        <f>100*U77/'1995 (1)'!U77</f>
        <v>83.666347801238047</v>
      </c>
    </row>
    <row r="99" spans="2:21" x14ac:dyDescent="0.25">
      <c r="B99" s="10" t="s">
        <v>53</v>
      </c>
      <c r="C99" s="12">
        <f>100*C78/'1995 (1)'!C78</f>
        <v>108.69638069832332</v>
      </c>
      <c r="D99" s="12">
        <f>100*D78/'1995 (1)'!D78</f>
        <v>154.84773928772412</v>
      </c>
      <c r="E99" s="12">
        <f>100*E78/'1995 (1)'!E78</f>
        <v>136.3300513107271</v>
      </c>
      <c r="F99" s="12">
        <f>100*F78/'1995 (1)'!F78</f>
        <v>253.47278767368834</v>
      </c>
      <c r="G99" s="12">
        <f>100*G78/'1995 (1)'!G78</f>
        <v>100.0647149342073</v>
      </c>
      <c r="H99" s="12">
        <f>100*H78/'1995 (1)'!H78</f>
        <v>109.46157464881772</v>
      </c>
      <c r="I99" s="12">
        <f>100*I78/'1995 (1)'!I78</f>
        <v>126.70437576995054</v>
      </c>
      <c r="J99" s="12">
        <f>100*J78/'1995 (1)'!J78</f>
        <v>133.81696811642314</v>
      </c>
      <c r="K99" s="12">
        <f>100*K78/'1995 (1)'!K78</f>
        <v>110.75872148316361</v>
      </c>
      <c r="L99" s="12">
        <f>100*L78/'1995 (1)'!L78</f>
        <v>140.66100949886942</v>
      </c>
      <c r="M99" s="12">
        <f>100*M78/'1995 (1)'!M78</f>
        <v>113.31787538112151</v>
      </c>
      <c r="N99" s="12">
        <f>100*N78/'1995 (1)'!N78</f>
        <v>111.15823761232105</v>
      </c>
      <c r="O99" s="12">
        <f>100*O78/'1995 (1)'!O78</f>
        <v>66.809519150112536</v>
      </c>
      <c r="P99" s="12">
        <f>100*P78/'1995 (1)'!P78</f>
        <v>102.46014794076407</v>
      </c>
      <c r="Q99" s="12">
        <f>100*Q78/'1995 (1)'!Q78</f>
        <v>104.35867305772433</v>
      </c>
      <c r="R99" s="12">
        <f>100*R78/'1995 (1)'!R78</f>
        <v>126.60153657057998</v>
      </c>
      <c r="S99" s="12">
        <f>100*S78/'1995 (1)'!S78</f>
        <v>108.55257855573349</v>
      </c>
      <c r="T99" s="12">
        <f>100*T78/'1995 (1)'!T78</f>
        <v>123.6626728479947</v>
      </c>
      <c r="U99" s="12">
        <f>100*U78/'1995 (1)'!U78</f>
        <v>122.25118938609594</v>
      </c>
    </row>
    <row r="100" spans="2:21" x14ac:dyDescent="0.25">
      <c r="B100" s="10" t="s">
        <v>54</v>
      </c>
      <c r="C100" s="12">
        <f>100*C79/'1995 (1)'!C79</f>
        <v>193.95942691120911</v>
      </c>
      <c r="D100" s="12">
        <f>100*D79/'1995 (1)'!D79</f>
        <v>179.18808543219259</v>
      </c>
      <c r="E100" s="12">
        <f>100*E79/'1995 (1)'!E79</f>
        <v>159.83964265837375</v>
      </c>
      <c r="F100" s="12">
        <f>100*F79/'1995 (1)'!F79</f>
        <v>368.90790029320306</v>
      </c>
      <c r="G100" s="12">
        <f>100*G79/'1995 (1)'!G79</f>
        <v>124.56600878180616</v>
      </c>
      <c r="H100" s="12">
        <f>100*H79/'1995 (1)'!H79</f>
        <v>126.36806128869192</v>
      </c>
      <c r="I100" s="12">
        <f>100*I79/'1995 (1)'!I79</f>
        <v>151.97746176074196</v>
      </c>
      <c r="J100" s="12">
        <f>100*J79/'1995 (1)'!J79</f>
        <v>164.09277410514395</v>
      </c>
      <c r="K100" s="12">
        <f>100*K79/'1995 (1)'!K79</f>
        <v>131.05581422101102</v>
      </c>
      <c r="L100" s="12">
        <f>100*L79/'1995 (1)'!L79</f>
        <v>144.99738882499855</v>
      </c>
      <c r="M100" s="12">
        <f>100*M79/'1995 (1)'!M79</f>
        <v>229.03446448373535</v>
      </c>
      <c r="N100" s="12">
        <f>100*N79/'1995 (1)'!N79</f>
        <v>123.72055711031373</v>
      </c>
      <c r="O100" s="12">
        <f>100*O79/'1995 (1)'!O79</f>
        <v>92.973951792789848</v>
      </c>
      <c r="P100" s="12">
        <f>100*P79/'1995 (1)'!P79</f>
        <v>131.09984505555178</v>
      </c>
      <c r="Q100" s="12">
        <f>100*Q79/'1995 (1)'!Q79</f>
        <v>119.49038397392158</v>
      </c>
      <c r="R100" s="12">
        <f>100*R79/'1995 (1)'!R79</f>
        <v>108.53429482472589</v>
      </c>
      <c r="S100" s="12">
        <f>100*S79/'1995 (1)'!S79</f>
        <v>136.08345874198088</v>
      </c>
      <c r="T100" s="12">
        <f>100*T79/'1995 (1)'!T79</f>
        <v>131.21410732775814</v>
      </c>
      <c r="U100" s="12">
        <f>100*U79/'1995 (1)'!U79</f>
        <v>127.08056774223682</v>
      </c>
    </row>
    <row r="101" spans="2:21" x14ac:dyDescent="0.25">
      <c r="B101" s="10" t="s">
        <v>55</v>
      </c>
      <c r="C101" s="12">
        <f>100*C80/'1995 (1)'!C80</f>
        <v>160.57339741797264</v>
      </c>
      <c r="D101" s="12">
        <f>100*D80/'1995 (1)'!D80</f>
        <v>144.39953468126581</v>
      </c>
      <c r="E101" s="12">
        <f>100*E80/'1995 (1)'!E80</f>
        <v>110.3819503281342</v>
      </c>
      <c r="F101" s="12">
        <f>100*F80/'1995 (1)'!F80</f>
        <v>187.82292772272402</v>
      </c>
      <c r="G101" s="12">
        <f>100*G80/'1995 (1)'!G80</f>
        <v>85.011486948267063</v>
      </c>
      <c r="H101" s="12">
        <f>100*H80/'1995 (1)'!H80</f>
        <v>86.655832471428937</v>
      </c>
      <c r="I101" s="12">
        <f>100*I80/'1995 (1)'!I80</f>
        <v>99.925168183491422</v>
      </c>
      <c r="J101" s="12">
        <f>100*J80/'1995 (1)'!J80</f>
        <v>112.88386994339506</v>
      </c>
      <c r="K101" s="12">
        <f>100*K80/'1995 (1)'!K80</f>
        <v>80.372395795149643</v>
      </c>
      <c r="L101" s="12">
        <f>100*L80/'1995 (1)'!L80</f>
        <v>83.211446844180429</v>
      </c>
      <c r="M101" s="12">
        <f>100*M80/'1995 (1)'!M80</f>
        <v>83.358915492876449</v>
      </c>
      <c r="N101" s="12">
        <f>100*N80/'1995 (1)'!N80</f>
        <v>77.094388981297698</v>
      </c>
      <c r="O101" s="12">
        <f>100*O80/'1995 (1)'!O80</f>
        <v>43.809029199149954</v>
      </c>
      <c r="P101" s="12">
        <f>100*P80/'1995 (1)'!P80</f>
        <v>90.485314252580579</v>
      </c>
      <c r="Q101" s="12">
        <f>100*Q80/'1995 (1)'!Q80</f>
        <v>81.374695650497756</v>
      </c>
      <c r="R101" s="12">
        <f>100*R80/'1995 (1)'!R80</f>
        <v>89.301320165039783</v>
      </c>
      <c r="S101" s="12">
        <f>100*S80/'1995 (1)'!S80</f>
        <v>101.21603944122525</v>
      </c>
      <c r="T101" s="12">
        <f>100*T80/'1995 (1)'!T80</f>
        <v>76.705087226761364</v>
      </c>
      <c r="U101" s="12">
        <f>100*U80/'1995 (1)'!U80</f>
        <v>73.01513443540172</v>
      </c>
    </row>
    <row r="102" spans="2:21" x14ac:dyDescent="0.25">
      <c r="B102" s="10" t="s">
        <v>56</v>
      </c>
      <c r="C102" s="12">
        <f>100*C81/'1995 (1)'!C81</f>
        <v>81.148737242707824</v>
      </c>
      <c r="D102" s="12">
        <f>100*D81/'1995 (1)'!D81</f>
        <v>128.54280949843601</v>
      </c>
      <c r="E102" s="12">
        <f>100*E81/'1995 (1)'!E81</f>
        <v>147.73749896388122</v>
      </c>
      <c r="F102" s="12">
        <f>100*F81/'1995 (1)'!F81</f>
        <v>256.42468349776169</v>
      </c>
      <c r="G102" s="12">
        <f>100*G81/'1995 (1)'!G81</f>
        <v>80.233014791267081</v>
      </c>
      <c r="H102" s="12">
        <f>100*H81/'1995 (1)'!H81</f>
        <v>96.949601175839206</v>
      </c>
      <c r="I102" s="12">
        <f>100*I81/'1995 (1)'!I81</f>
        <v>108.3511872362333</v>
      </c>
      <c r="J102" s="12">
        <f>100*J81/'1995 (1)'!J81</f>
        <v>121.29651556985075</v>
      </c>
      <c r="K102" s="12">
        <f>100*K81/'1995 (1)'!K81</f>
        <v>113.92186617592766</v>
      </c>
      <c r="L102" s="12">
        <f>100*L81/'1995 (1)'!L81</f>
        <v>92.229602300919012</v>
      </c>
      <c r="M102" s="12">
        <f>100*M81/'1995 (1)'!M81</f>
        <v>98.39013182576852</v>
      </c>
      <c r="N102" s="12">
        <f>100*N81/'1995 (1)'!N81</f>
        <v>105.58466119313739</v>
      </c>
      <c r="O102" s="12">
        <f>100*O81/'1995 (1)'!O81</f>
        <v>95.380105603273691</v>
      </c>
      <c r="P102" s="12">
        <f>100*P81/'1995 (1)'!P81</f>
        <v>145.02284432530803</v>
      </c>
      <c r="Q102" s="12">
        <f>100*Q81/'1995 (1)'!Q81</f>
        <v>82.551971545140148</v>
      </c>
      <c r="R102" s="12">
        <f>100*R81/'1995 (1)'!R81</f>
        <v>116.73556702329658</v>
      </c>
      <c r="S102" s="12">
        <f>100*S81/'1995 (1)'!S81</f>
        <v>52.260547996713285</v>
      </c>
      <c r="T102" s="12">
        <f>100*T81/'1995 (1)'!T81</f>
        <v>108.34315253737132</v>
      </c>
      <c r="U102" s="12">
        <f>100*U81/'1995 (1)'!U81</f>
        <v>107.81817279002792</v>
      </c>
    </row>
    <row r="103" spans="2:21" x14ac:dyDescent="0.25">
      <c r="B103" s="10" t="s">
        <v>57</v>
      </c>
      <c r="C103" s="12">
        <f>100*C82/'1995 (1)'!C82</f>
        <v>156.85291690165823</v>
      </c>
      <c r="D103" s="12">
        <f>100*D82/'1995 (1)'!D82</f>
        <v>213.02988385819475</v>
      </c>
      <c r="E103" s="12">
        <f>100*E82/'1995 (1)'!E82</f>
        <v>178.87866932670366</v>
      </c>
      <c r="F103" s="12">
        <f>100*F82/'1995 (1)'!F82</f>
        <v>314.52491926218033</v>
      </c>
      <c r="G103" s="12">
        <f>100*G82/'1995 (1)'!G82</f>
        <v>142.94684623184668</v>
      </c>
      <c r="H103" s="12">
        <f>100*H82/'1995 (1)'!H82</f>
        <v>147.31918426078769</v>
      </c>
      <c r="I103" s="12">
        <f>100*I82/'1995 (1)'!I82</f>
        <v>175.26519400840141</v>
      </c>
      <c r="J103" s="12">
        <f>100*J82/'1995 (1)'!J82</f>
        <v>178.5216059377679</v>
      </c>
      <c r="K103" s="12">
        <f>100*K82/'1995 (1)'!K82</f>
        <v>146.00363745430784</v>
      </c>
      <c r="L103" s="12">
        <f>100*L82/'1995 (1)'!L82</f>
        <v>161.49641041277863</v>
      </c>
      <c r="M103" s="12">
        <f>100*M82/'1995 (1)'!M82</f>
        <v>153.40805891932987</v>
      </c>
      <c r="N103" s="12">
        <f>100*N82/'1995 (1)'!N82</f>
        <v>136.06435066947785</v>
      </c>
      <c r="O103" s="12">
        <f>100*O82/'1995 (1)'!O82</f>
        <v>78.833476351003981</v>
      </c>
      <c r="P103" s="12">
        <f>100*P82/'1995 (1)'!P82</f>
        <v>131.36297217087801</v>
      </c>
      <c r="Q103" s="12">
        <f>100*Q82/'1995 (1)'!Q82</f>
        <v>132.18102000077579</v>
      </c>
      <c r="R103" s="12">
        <f>100*R82/'1995 (1)'!R82</f>
        <v>116.1439985355491</v>
      </c>
      <c r="S103" s="12">
        <f>100*S82/'1995 (1)'!S82</f>
        <v>128.19658786136335</v>
      </c>
      <c r="T103" s="12">
        <f>100*T82/'1995 (1)'!T82</f>
        <v>131.5403205552135</v>
      </c>
      <c r="U103" s="12">
        <f>100*U82/'1995 (1)'!U82</f>
        <v>128.02116561271481</v>
      </c>
    </row>
    <row r="104" spans="2:21" x14ac:dyDescent="0.25">
      <c r="B104" s="10" t="s">
        <v>58</v>
      </c>
      <c r="C104" s="12">
        <f>100*C83/'1995 (1)'!C83</f>
        <v>142.30752091587041</v>
      </c>
      <c r="D104" s="12">
        <f>100*D83/'1995 (1)'!D83</f>
        <v>166.14743718606744</v>
      </c>
      <c r="E104" s="12">
        <f>100*E83/'1995 (1)'!E83</f>
        <v>133.19529990078215</v>
      </c>
      <c r="F104" s="12">
        <f>100*F83/'1995 (1)'!F83</f>
        <v>259.99988317717578</v>
      </c>
      <c r="G104" s="12">
        <f>100*G83/'1995 (1)'!G83</f>
        <v>113.49184412894958</v>
      </c>
      <c r="H104" s="12">
        <f>100*H83/'1995 (1)'!H83</f>
        <v>102.59516778004394</v>
      </c>
      <c r="I104" s="12">
        <f>100*I83/'1995 (1)'!I83</f>
        <v>128.77576116130086</v>
      </c>
      <c r="J104" s="12">
        <f>100*J83/'1995 (1)'!J83</f>
        <v>135.15518608731668</v>
      </c>
      <c r="K104" s="12">
        <f>100*K83/'1995 (1)'!K83</f>
        <v>110.34961729412159</v>
      </c>
      <c r="L104" s="12">
        <f>100*L83/'1995 (1)'!L83</f>
        <v>118.21473774482935</v>
      </c>
      <c r="M104" s="12">
        <f>100*M83/'1995 (1)'!M83</f>
        <v>116.5555463818507</v>
      </c>
      <c r="N104" s="12">
        <f>100*N83/'1995 (1)'!N83</f>
        <v>107.01203359194368</v>
      </c>
      <c r="O104" s="12">
        <f>100*O83/'1995 (1)'!O83</f>
        <v>78.209839944537833</v>
      </c>
      <c r="P104" s="12">
        <f>100*P83/'1995 (1)'!P83</f>
        <v>113.34738140115437</v>
      </c>
      <c r="Q104" s="12">
        <f>100*Q83/'1995 (1)'!Q83</f>
        <v>102.94311533485937</v>
      </c>
      <c r="R104" s="12">
        <f>100*R83/'1995 (1)'!R83</f>
        <v>115.12053246521825</v>
      </c>
      <c r="S104" s="12">
        <f>100*S83/'1995 (1)'!S83</f>
        <v>113.71696185972968</v>
      </c>
      <c r="T104" s="12">
        <f>100*T83/'1995 (1)'!T83</f>
        <v>112.00683316759923</v>
      </c>
      <c r="U104" s="12">
        <f>100*U83/'1995 (1)'!U83</f>
        <v>104.67645734803891</v>
      </c>
    </row>
    <row r="105" spans="2:21" x14ac:dyDescent="0.25">
      <c r="B105" s="10" t="s">
        <v>59</v>
      </c>
      <c r="C105" s="12">
        <f>100*C84/'1995 (1)'!C84</f>
        <v>131.69491612192959</v>
      </c>
      <c r="D105" s="12">
        <f>100*D84/'1995 (1)'!D84</f>
        <v>197.81779126336673</v>
      </c>
      <c r="E105" s="12">
        <f>100*E84/'1995 (1)'!E84</f>
        <v>150.34389948556765</v>
      </c>
      <c r="F105" s="12">
        <f>100*F84/'1995 (1)'!F84</f>
        <v>308.13850814912655</v>
      </c>
      <c r="G105" s="12">
        <f>100*G84/'1995 (1)'!G84</f>
        <v>124.17564528579219</v>
      </c>
      <c r="H105" s="12">
        <f>100*H84/'1995 (1)'!H84</f>
        <v>120.3882449491694</v>
      </c>
      <c r="I105" s="12">
        <f>100*I84/'1995 (1)'!I84</f>
        <v>138.37506297633792</v>
      </c>
      <c r="J105" s="12">
        <f>100*J84/'1995 (1)'!J84</f>
        <v>146.0964057221866</v>
      </c>
      <c r="K105" s="12">
        <f>100*K84/'1995 (1)'!K84</f>
        <v>216.10113544283942</v>
      </c>
      <c r="L105" s="12">
        <f>100*L84/'1995 (1)'!L84</f>
        <v>140.81222702552731</v>
      </c>
      <c r="M105" s="12">
        <f>100*M84/'1995 (1)'!M84</f>
        <v>97.039068577622359</v>
      </c>
      <c r="N105" s="12">
        <f>100*N84/'1995 (1)'!N84</f>
        <v>121.43581561108135</v>
      </c>
      <c r="O105" s="12">
        <f>100*O84/'1995 (1)'!O84</f>
        <v>102.2382852230598</v>
      </c>
      <c r="P105" s="12">
        <f>100*P84/'1995 (1)'!P84</f>
        <v>115.78835595807715</v>
      </c>
      <c r="Q105" s="12">
        <f>100*Q84/'1995 (1)'!Q84</f>
        <v>114.83298944012516</v>
      </c>
      <c r="R105" s="12">
        <f>100*R84/'1995 (1)'!R84</f>
        <v>82.736562628867517</v>
      </c>
      <c r="S105" s="12">
        <f>100*S84/'1995 (1)'!S84</f>
        <v>118.77574038984183</v>
      </c>
      <c r="T105" s="12">
        <f>100*T84/'1995 (1)'!T84</f>
        <v>120.52130501353589</v>
      </c>
      <c r="U105" s="12">
        <f>100*U84/'1995 (1)'!U84</f>
        <v>112.92760282225886</v>
      </c>
    </row>
    <row r="106" spans="2:21" x14ac:dyDescent="0.25">
      <c r="B106" s="10" t="s">
        <v>60</v>
      </c>
      <c r="C106" s="12">
        <f>100*C85/'1995 (1)'!C85</f>
        <v>119.33750322142956</v>
      </c>
      <c r="D106" s="12">
        <f>100*D85/'1995 (1)'!D85</f>
        <v>175.57286067355798</v>
      </c>
      <c r="E106" s="12">
        <f>100*E85/'1995 (1)'!E85</f>
        <v>155.346165234897</v>
      </c>
      <c r="F106" s="12">
        <f>100*F85/'1995 (1)'!F85</f>
        <v>272.63751149169701</v>
      </c>
      <c r="G106" s="12">
        <f>100*G85/'1995 (1)'!G85</f>
        <v>99.406617024060878</v>
      </c>
      <c r="H106" s="12">
        <f>100*H85/'1995 (1)'!H85</f>
        <v>116.05042989302798</v>
      </c>
      <c r="I106" s="12">
        <f>100*I85/'1995 (1)'!I85</f>
        <v>119.8421761451517</v>
      </c>
      <c r="J106" s="12">
        <f>100*J85/'1995 (1)'!J85</f>
        <v>145.73440964259427</v>
      </c>
      <c r="K106" s="12">
        <f>100*K85/'1995 (1)'!K85</f>
        <v>87.619095239452889</v>
      </c>
      <c r="L106" s="12">
        <f>100*L85/'1995 (1)'!L85</f>
        <v>107.31067274307736</v>
      </c>
      <c r="M106" s="12">
        <f>100*M85/'1995 (1)'!M85</f>
        <v>82.46747619891822</v>
      </c>
      <c r="N106" s="12">
        <f>100*N85/'1995 (1)'!N85</f>
        <v>103.91978358640135</v>
      </c>
      <c r="O106" s="12">
        <f>100*O85/'1995 (1)'!O85</f>
        <v>105.29850935933651</v>
      </c>
      <c r="P106" s="12">
        <f>100*P85/'1995 (1)'!P85</f>
        <v>98.853508145634962</v>
      </c>
      <c r="Q106" s="12">
        <f>100*Q85/'1995 (1)'!Q85</f>
        <v>91.956470464084603</v>
      </c>
      <c r="R106" s="12">
        <f>100*R85/'1995 (1)'!R85</f>
        <v>91.292541030057649</v>
      </c>
      <c r="S106" s="12">
        <f>100*S85/'1995 (1)'!S85</f>
        <v>232.1527925234883</v>
      </c>
      <c r="T106" s="12">
        <f>100*T85/'1995 (1)'!T85</f>
        <v>123.87846557562642</v>
      </c>
      <c r="U106" s="12">
        <f>100*U85/'1995 (1)'!U85</f>
        <v>122.10674194747362</v>
      </c>
    </row>
    <row r="107" spans="2:21" x14ac:dyDescent="0.25">
      <c r="B107" s="11" t="s">
        <v>61</v>
      </c>
      <c r="C107" s="12">
        <f>100*C86/'1995 (1)'!C86</f>
        <v>121.34365516041109</v>
      </c>
      <c r="D107" s="12">
        <f>100*D86/'1995 (1)'!D86</f>
        <v>178.45793442156867</v>
      </c>
      <c r="E107" s="12">
        <f>100*E86/'1995 (1)'!E86</f>
        <v>120.63282479782941</v>
      </c>
      <c r="F107" s="12">
        <f>100*F86/'1995 (1)'!F86</f>
        <v>438.10291191944367</v>
      </c>
      <c r="G107" s="12">
        <f>100*G86/'1995 (1)'!G86</f>
        <v>86.346651273214732</v>
      </c>
      <c r="H107" s="12">
        <f>100*H86/'1995 (1)'!H86</f>
        <v>84.008800264639078</v>
      </c>
      <c r="I107" s="12">
        <f>100*I86/'1995 (1)'!I86</f>
        <v>125.12110521203613</v>
      </c>
      <c r="J107" s="12">
        <f>100*J86/'1995 (1)'!J86</f>
        <v>128.99081232423865</v>
      </c>
      <c r="K107" s="12">
        <f>100*K86/'1995 (1)'!K86</f>
        <v>105.19607667303727</v>
      </c>
      <c r="L107" s="12">
        <f>100*L86/'1995 (1)'!L86</f>
        <v>135.07647342971887</v>
      </c>
      <c r="M107" s="12">
        <f>100*M86/'1995 (1)'!M86</f>
        <v>125.29664553482479</v>
      </c>
      <c r="N107" s="12">
        <f>100*N86/'1995 (1)'!N86</f>
        <v>95.808316207736837</v>
      </c>
      <c r="O107" s="12">
        <f>100*O86/'1995 (1)'!O86</f>
        <v>80.054282741636783</v>
      </c>
      <c r="P107" s="12">
        <f>100*P86/'1995 (1)'!P86</f>
        <v>125.43137019516493</v>
      </c>
      <c r="Q107" s="12">
        <f>100*Q86/'1995 (1)'!Q86</f>
        <v>99.651513184720116</v>
      </c>
      <c r="R107" s="12">
        <f>100*R86/'1995 (1)'!R86</f>
        <v>100.84393979453156</v>
      </c>
      <c r="S107" s="12">
        <f>100*S86/'1995 (1)'!S86</f>
        <v>110.50935193673642</v>
      </c>
      <c r="T107" s="12">
        <f>100*T86/'1995 (1)'!T86</f>
        <v>128.68961640225066</v>
      </c>
      <c r="U107" s="12">
        <f>100*U86/'1995 (1)'!U86</f>
        <v>105.52358788616118</v>
      </c>
    </row>
    <row r="108" spans="2:21" x14ac:dyDescent="0.25">
      <c r="B108" s="15" t="s">
        <v>63</v>
      </c>
      <c r="C108">
        <v>126.4311207236444</v>
      </c>
      <c r="D108">
        <v>164.65155923741429</v>
      </c>
      <c r="E108">
        <v>118.98837554546013</v>
      </c>
      <c r="F108">
        <v>370.83456092741568</v>
      </c>
      <c r="G108">
        <v>92.928694546347728</v>
      </c>
      <c r="H108">
        <v>110.5038667027125</v>
      </c>
      <c r="I108">
        <v>124.14365952265456</v>
      </c>
      <c r="J108">
        <v>139.02972482442618</v>
      </c>
      <c r="K108">
        <v>124.62590587124204</v>
      </c>
      <c r="L108">
        <v>159.10734724542871</v>
      </c>
      <c r="M108">
        <v>130.60708160461368</v>
      </c>
      <c r="N108">
        <v>107.97745455583733</v>
      </c>
      <c r="O108">
        <v>90.791594113002731</v>
      </c>
      <c r="P108">
        <v>143.11035370576928</v>
      </c>
      <c r="Q108">
        <v>125.17029452588105</v>
      </c>
      <c r="R108">
        <v>115.77094915017345</v>
      </c>
      <c r="S108">
        <v>126.34710177715374</v>
      </c>
      <c r="T108">
        <v>125.22430130943407</v>
      </c>
    </row>
    <row r="109" spans="2:21" ht="13.8" thickBot="1" x14ac:dyDescent="0.3"/>
    <row r="110" spans="2:21" ht="69.900000000000006" customHeight="1" thickTop="1" thickBot="1" x14ac:dyDescent="0.45">
      <c r="D110" s="23"/>
      <c r="E110" s="24" t="s">
        <v>69</v>
      </c>
      <c r="F110" s="24" t="s">
        <v>91</v>
      </c>
      <c r="G110" s="24" t="s">
        <v>95</v>
      </c>
      <c r="H110" s="24" t="s">
        <v>89</v>
      </c>
      <c r="I110" s="24" t="s">
        <v>90</v>
      </c>
      <c r="J110" s="37" t="s">
        <v>65</v>
      </c>
      <c r="K110" s="37" t="s">
        <v>83</v>
      </c>
      <c r="L110" s="38" t="s">
        <v>64</v>
      </c>
      <c r="N110" s="16" t="s">
        <v>69</v>
      </c>
      <c r="O110" s="16" t="s">
        <v>67</v>
      </c>
      <c r="P110" s="16" t="s">
        <v>71</v>
      </c>
      <c r="Q110" s="16" t="s">
        <v>70</v>
      </c>
      <c r="R110" s="16" t="s">
        <v>72</v>
      </c>
      <c r="S110" s="16" t="s">
        <v>65</v>
      </c>
      <c r="T110" s="16" t="s">
        <v>81</v>
      </c>
    </row>
    <row r="111" spans="2:21" ht="69.900000000000006" customHeight="1" thickTop="1" x14ac:dyDescent="0.5">
      <c r="D111" s="25" t="s">
        <v>86</v>
      </c>
      <c r="E111" s="27">
        <f t="shared" ref="E111:E128" si="43">E90</f>
        <v>117.40238081341629</v>
      </c>
      <c r="F111" s="28" t="s">
        <v>85</v>
      </c>
      <c r="G111" s="28">
        <f t="shared" ref="G111:G128" si="44">G90</f>
        <v>211.62004979975558</v>
      </c>
      <c r="H111" s="28" t="s">
        <v>85</v>
      </c>
      <c r="I111" s="28">
        <f t="shared" ref="I111:I128" si="45">I90</f>
        <v>155.49158771347487</v>
      </c>
      <c r="J111" s="39">
        <f>(A48/'1995 (1)'!A48)/(A6/'1995 (1)'!A6)*100</f>
        <v>120.25636308241501</v>
      </c>
      <c r="K111" s="39">
        <f t="shared" ref="K111:K128" si="46">U90</f>
        <v>131.26415445293202</v>
      </c>
      <c r="L111" s="40">
        <f t="shared" ref="L111:L128" si="47">T90</f>
        <v>113.74553729914368</v>
      </c>
      <c r="M111" t="str">
        <f t="shared" ref="M111:S112" si="48">D112</f>
        <v>énergie</v>
      </c>
      <c r="N111" s="19">
        <f t="shared" si="48"/>
        <v>186.98878206217461</v>
      </c>
      <c r="O111" s="19">
        <f t="shared" si="48"/>
        <v>489.148016721499</v>
      </c>
      <c r="P111" s="19">
        <f t="shared" si="48"/>
        <v>124.89196454403606</v>
      </c>
      <c r="Q111" s="19">
        <f t="shared" si="48"/>
        <v>138.63977886468081</v>
      </c>
      <c r="R111" s="19">
        <f t="shared" si="48"/>
        <v>178.97929209213638</v>
      </c>
      <c r="S111" s="19">
        <f t="shared" si="48"/>
        <v>260.49160920503328</v>
      </c>
      <c r="T111" s="19">
        <f t="shared" ref="T111:T116" si="49">L112</f>
        <v>213.69106714897831</v>
      </c>
    </row>
    <row r="112" spans="2:21" ht="69.900000000000006" customHeight="1" x14ac:dyDescent="0.5">
      <c r="D112" s="25" t="s">
        <v>73</v>
      </c>
      <c r="E112" s="29">
        <f t="shared" si="43"/>
        <v>186.98878206217461</v>
      </c>
      <c r="F112" s="30">
        <f t="shared" ref="F112:F128" si="50">F91</f>
        <v>489.148016721499</v>
      </c>
      <c r="G112" s="30">
        <f t="shared" si="44"/>
        <v>124.89196454403606</v>
      </c>
      <c r="H112" s="30">
        <f t="shared" ref="H112:H128" si="51">H91</f>
        <v>138.63977886468081</v>
      </c>
      <c r="I112" s="30">
        <f t="shared" si="45"/>
        <v>178.97929209213638</v>
      </c>
      <c r="J112" s="41">
        <f>(A49/'1995 (1)'!A49)/(A7/'1995 (1)'!A7)*100</f>
        <v>260.49160920503328</v>
      </c>
      <c r="K112" s="41">
        <f t="shared" si="46"/>
        <v>106.34938514910306</v>
      </c>
      <c r="L112" s="42">
        <f t="shared" si="47"/>
        <v>213.69106714897831</v>
      </c>
      <c r="M112" t="str">
        <f t="shared" si="48"/>
        <v>IAA</v>
      </c>
      <c r="N112" s="19">
        <f t="shared" si="48"/>
        <v>114.31022116307192</v>
      </c>
      <c r="O112" s="19">
        <f t="shared" si="48"/>
        <v>276.16249572385635</v>
      </c>
      <c r="P112" s="19">
        <f t="shared" si="48"/>
        <v>123.91083122708669</v>
      </c>
      <c r="Q112" s="19">
        <f t="shared" si="48"/>
        <v>112.10996738025781</v>
      </c>
      <c r="R112" s="19">
        <f t="shared" si="48"/>
        <v>153.21035847730931</v>
      </c>
      <c r="S112" s="19">
        <f t="shared" si="48"/>
        <v>119.09060183640403</v>
      </c>
      <c r="T112" s="19">
        <f t="shared" si="49"/>
        <v>120.83939195780387</v>
      </c>
    </row>
    <row r="113" spans="4:24" ht="69.900000000000006" customHeight="1" x14ac:dyDescent="0.5">
      <c r="D113" s="25" t="s">
        <v>69</v>
      </c>
      <c r="E113" s="31">
        <f t="shared" si="43"/>
        <v>114.31022116307192</v>
      </c>
      <c r="F113" s="32">
        <f t="shared" si="50"/>
        <v>276.16249572385635</v>
      </c>
      <c r="G113" s="32">
        <f t="shared" si="44"/>
        <v>123.91083122708669</v>
      </c>
      <c r="H113" s="32">
        <f t="shared" si="51"/>
        <v>112.10996738025781</v>
      </c>
      <c r="I113" s="32">
        <f t="shared" si="45"/>
        <v>153.21035847730931</v>
      </c>
      <c r="J113" s="43">
        <f>(A50/'1995 (1)'!A50)/(A8/'1995 (1)'!A8)*100</f>
        <v>119.09060183640403</v>
      </c>
      <c r="K113" s="43">
        <f t="shared" si="46"/>
        <v>122.3089103057963</v>
      </c>
      <c r="L113" s="44">
        <f t="shared" si="47"/>
        <v>120.83939195780387</v>
      </c>
      <c r="M113" s="16" t="s">
        <v>67</v>
      </c>
      <c r="N113" s="19">
        <f t="shared" ref="N113:S116" si="52">E114</f>
        <v>289.6328338736447</v>
      </c>
      <c r="O113" s="19">
        <f t="shared" si="52"/>
        <v>658.46094849642157</v>
      </c>
      <c r="P113" s="19">
        <f t="shared" si="52"/>
        <v>249.59831946042451</v>
      </c>
      <c r="Q113" s="19">
        <f t="shared" si="52"/>
        <v>282.1026937704296</v>
      </c>
      <c r="R113" s="19">
        <f t="shared" si="52"/>
        <v>303.46941828529617</v>
      </c>
      <c r="S113" s="19">
        <f t="shared" si="52"/>
        <v>379.88864654187432</v>
      </c>
      <c r="T113" s="19">
        <f t="shared" si="49"/>
        <v>254.65014113333169</v>
      </c>
    </row>
    <row r="114" spans="4:24" ht="69.900000000000006" customHeight="1" x14ac:dyDescent="0.5">
      <c r="D114" s="25" t="s">
        <v>91</v>
      </c>
      <c r="E114" s="29">
        <f t="shared" si="43"/>
        <v>289.6328338736447</v>
      </c>
      <c r="F114" s="30">
        <f t="shared" si="50"/>
        <v>658.46094849642157</v>
      </c>
      <c r="G114" s="30">
        <f t="shared" si="44"/>
        <v>249.59831946042451</v>
      </c>
      <c r="H114" s="30">
        <f t="shared" si="51"/>
        <v>282.1026937704296</v>
      </c>
      <c r="I114" s="30">
        <f t="shared" si="45"/>
        <v>303.46941828529617</v>
      </c>
      <c r="J114" s="41">
        <f>(A51/'1995 (1)'!A51)/(A9/'1995 (1)'!A9)*100</f>
        <v>379.88864654187432</v>
      </c>
      <c r="K114" s="41">
        <f t="shared" si="46"/>
        <v>202.06595167455598</v>
      </c>
      <c r="L114" s="42">
        <f t="shared" si="47"/>
        <v>254.65014113333169</v>
      </c>
      <c r="M114" t="str">
        <f>D115</f>
        <v>biens électriques</v>
      </c>
      <c r="N114" s="19">
        <f t="shared" si="52"/>
        <v>122.2740140629068</v>
      </c>
      <c r="O114" s="19">
        <f t="shared" si="52"/>
        <v>191.32779807989212</v>
      </c>
      <c r="P114" s="19">
        <f t="shared" si="52"/>
        <v>65.844009259557225</v>
      </c>
      <c r="Q114" s="19">
        <f t="shared" si="52"/>
        <v>81.748728602590319</v>
      </c>
      <c r="R114" s="19">
        <f t="shared" si="52"/>
        <v>87.925172596080671</v>
      </c>
      <c r="S114" s="19">
        <f t="shared" si="52"/>
        <v>79.137353336799748</v>
      </c>
      <c r="T114" s="19">
        <f t="shared" si="49"/>
        <v>79.258294393688587</v>
      </c>
    </row>
    <row r="115" spans="4:24" ht="69.900000000000006" customHeight="1" x14ac:dyDescent="0.5">
      <c r="D115" s="25" t="s">
        <v>87</v>
      </c>
      <c r="E115" s="31">
        <f t="shared" si="43"/>
        <v>122.2740140629068</v>
      </c>
      <c r="F115" s="32">
        <f t="shared" si="50"/>
        <v>191.32779807989212</v>
      </c>
      <c r="G115" s="32">
        <f t="shared" si="44"/>
        <v>65.844009259557225</v>
      </c>
      <c r="H115" s="32">
        <f t="shared" si="51"/>
        <v>81.748728602590319</v>
      </c>
      <c r="I115" s="32">
        <f t="shared" si="45"/>
        <v>87.925172596080671</v>
      </c>
      <c r="J115" s="43">
        <f>(A52/'1995 (1)'!A52)/(A10/'1995 (1)'!A10)*100</f>
        <v>79.137353336799748</v>
      </c>
      <c r="K115" s="43">
        <f t="shared" si="46"/>
        <v>65.796368767117357</v>
      </c>
      <c r="L115" s="44">
        <f t="shared" si="47"/>
        <v>79.258294393688587</v>
      </c>
      <c r="M115" t="str">
        <f>D116</f>
        <v>mat. de transport</v>
      </c>
      <c r="N115" s="19">
        <f t="shared" si="52"/>
        <v>47.682751100356924</v>
      </c>
      <c r="O115" s="19">
        <f t="shared" si="52"/>
        <v>105.37943282350462</v>
      </c>
      <c r="P115" s="19">
        <f t="shared" si="52"/>
        <v>32.900752957070182</v>
      </c>
      <c r="Q115" s="19">
        <f t="shared" si="52"/>
        <v>60.553777191035813</v>
      </c>
      <c r="R115" s="19">
        <f t="shared" si="52"/>
        <v>34.7546445171565</v>
      </c>
      <c r="S115" s="19">
        <f t="shared" si="52"/>
        <v>57.720419539426146</v>
      </c>
      <c r="T115" s="19">
        <f t="shared" si="49"/>
        <v>58.41195875703233</v>
      </c>
    </row>
    <row r="116" spans="4:24" ht="69.900000000000006" customHeight="1" x14ac:dyDescent="0.5">
      <c r="D116" s="25" t="s">
        <v>89</v>
      </c>
      <c r="E116" s="31">
        <f t="shared" si="43"/>
        <v>47.682751100356924</v>
      </c>
      <c r="F116" s="32">
        <f t="shared" si="50"/>
        <v>105.37943282350462</v>
      </c>
      <c r="G116" s="32">
        <f t="shared" si="44"/>
        <v>32.900752957070182</v>
      </c>
      <c r="H116" s="32">
        <f t="shared" si="51"/>
        <v>60.553777191035813</v>
      </c>
      <c r="I116" s="32">
        <f t="shared" si="45"/>
        <v>34.7546445171565</v>
      </c>
      <c r="J116" s="43">
        <f>(A53/'1995 (1)'!A53)/(A11/'1995 (1)'!A11)*100</f>
        <v>57.720419539426146</v>
      </c>
      <c r="K116" s="43">
        <f t="shared" si="46"/>
        <v>58.121743664856133</v>
      </c>
      <c r="L116" s="44">
        <f t="shared" si="47"/>
        <v>58.41195875703233</v>
      </c>
      <c r="M116" t="str">
        <f>D117</f>
        <v>autres produits ind.</v>
      </c>
      <c r="N116" s="19">
        <f t="shared" si="52"/>
        <v>106.9250475795572</v>
      </c>
      <c r="O116" s="19">
        <f t="shared" si="52"/>
        <v>292.13136500128695</v>
      </c>
      <c r="P116" s="19">
        <f t="shared" si="52"/>
        <v>101.57601149206407</v>
      </c>
      <c r="Q116" s="19">
        <f t="shared" si="52"/>
        <v>96.212134195943236</v>
      </c>
      <c r="R116" s="19">
        <f t="shared" si="52"/>
        <v>115.73568197540646</v>
      </c>
      <c r="S116" s="19">
        <f t="shared" si="52"/>
        <v>114.28204352926905</v>
      </c>
      <c r="T116" s="19">
        <f t="shared" si="49"/>
        <v>110.27551213295929</v>
      </c>
    </row>
    <row r="117" spans="4:24" ht="69.900000000000006" customHeight="1" x14ac:dyDescent="0.5">
      <c r="D117" s="25" t="s">
        <v>88</v>
      </c>
      <c r="E117" s="29">
        <f t="shared" si="43"/>
        <v>106.9250475795572</v>
      </c>
      <c r="F117" s="30">
        <f t="shared" si="50"/>
        <v>292.13136500128695</v>
      </c>
      <c r="G117" s="30">
        <f t="shared" si="44"/>
        <v>101.57601149206407</v>
      </c>
      <c r="H117" s="30">
        <f t="shared" si="51"/>
        <v>96.212134195943236</v>
      </c>
      <c r="I117" s="30">
        <f t="shared" si="45"/>
        <v>115.73568197540646</v>
      </c>
      <c r="J117" s="41">
        <f>(A54/'1995 (1)'!A54)/(A12/'1995 (1)'!A12)*100</f>
        <v>114.28204352926905</v>
      </c>
      <c r="K117" s="41">
        <f t="shared" si="46"/>
        <v>85.047243742335397</v>
      </c>
      <c r="L117" s="42">
        <f t="shared" si="47"/>
        <v>110.27551213295929</v>
      </c>
      <c r="M117" t="str">
        <f t="shared" ref="M117:S120" si="53">D122</f>
        <v>Information et comm;</v>
      </c>
      <c r="N117" s="19">
        <f t="shared" si="53"/>
        <v>110.3819503281342</v>
      </c>
      <c r="O117" s="19">
        <f t="shared" si="53"/>
        <v>187.82292772272402</v>
      </c>
      <c r="P117" s="19">
        <f t="shared" si="53"/>
        <v>85.011486948267063</v>
      </c>
      <c r="Q117" s="19">
        <f t="shared" si="53"/>
        <v>86.655832471428937</v>
      </c>
      <c r="R117" s="19">
        <f t="shared" si="53"/>
        <v>99.925168183491422</v>
      </c>
      <c r="S117" s="19">
        <f t="shared" si="53"/>
        <v>107.70436158613835</v>
      </c>
      <c r="T117" s="19">
        <f>L122</f>
        <v>76.705087226761364</v>
      </c>
    </row>
    <row r="118" spans="4:24" ht="69.900000000000006" customHeight="1" x14ac:dyDescent="0.5">
      <c r="D118" s="25" t="s">
        <v>74</v>
      </c>
      <c r="E118" s="31">
        <f t="shared" si="43"/>
        <v>191.69232560601162</v>
      </c>
      <c r="F118" s="32">
        <f t="shared" si="50"/>
        <v>185.77694912016827</v>
      </c>
      <c r="G118" s="32">
        <f t="shared" si="44"/>
        <v>145.87710897179491</v>
      </c>
      <c r="H118" s="32">
        <f t="shared" si="51"/>
        <v>139.16627251234158</v>
      </c>
      <c r="I118" s="32">
        <f t="shared" si="45"/>
        <v>168.5475718394658</v>
      </c>
      <c r="J118" s="43">
        <f>(A55/'1995 (1)'!A55)/(A13/'1995 (1)'!A13)*100</f>
        <v>161.63057365597902</v>
      </c>
      <c r="K118" s="43">
        <f t="shared" si="46"/>
        <v>127.78391048534677</v>
      </c>
      <c r="L118" s="44">
        <f t="shared" si="47"/>
        <v>132.60170979268483</v>
      </c>
      <c r="M118" t="str">
        <f t="shared" si="53"/>
        <v>Activités financières</v>
      </c>
      <c r="N118" s="19">
        <f t="shared" si="53"/>
        <v>147.73749896388122</v>
      </c>
      <c r="O118" s="19">
        <f t="shared" si="53"/>
        <v>256.42468349776169</v>
      </c>
      <c r="P118" s="19">
        <f t="shared" si="53"/>
        <v>80.233014791267081</v>
      </c>
      <c r="Q118" s="19">
        <f t="shared" si="53"/>
        <v>96.949601175839206</v>
      </c>
      <c r="R118" s="19">
        <f t="shared" si="53"/>
        <v>108.3511872362333</v>
      </c>
      <c r="S118" s="19">
        <f t="shared" si="53"/>
        <v>120.53781509133697</v>
      </c>
      <c r="T118" s="19">
        <f>L123</f>
        <v>108.34315253737132</v>
      </c>
    </row>
    <row r="119" spans="4:24" ht="69.900000000000006" customHeight="1" x14ac:dyDescent="0.5">
      <c r="D119" s="25" t="s">
        <v>75</v>
      </c>
      <c r="E119" s="29">
        <f t="shared" si="43"/>
        <v>80.834053394009501</v>
      </c>
      <c r="F119" s="30">
        <f t="shared" si="50"/>
        <v>218.66381992530961</v>
      </c>
      <c r="G119" s="33">
        <f t="shared" si="44"/>
        <v>60.998966536438566</v>
      </c>
      <c r="H119" s="30">
        <f t="shared" si="51"/>
        <v>65.302318058011409</v>
      </c>
      <c r="I119" s="30">
        <f t="shared" si="45"/>
        <v>72.374399111776015</v>
      </c>
      <c r="J119" s="41">
        <f>(A56/'1995 (1)'!A56)/(A14/'1995 (1)'!A14)*100</f>
        <v>78.454233218021471</v>
      </c>
      <c r="K119" s="41">
        <f t="shared" si="46"/>
        <v>83.666347801238047</v>
      </c>
      <c r="L119" s="42">
        <f t="shared" si="47"/>
        <v>82.575385460767706</v>
      </c>
      <c r="M119" t="str">
        <f t="shared" si="53"/>
        <v>Activités immobilières</v>
      </c>
      <c r="N119" s="19">
        <f t="shared" si="53"/>
        <v>178.87866932670366</v>
      </c>
      <c r="O119" s="19">
        <f t="shared" si="53"/>
        <v>314.52491926218033</v>
      </c>
      <c r="P119" s="19">
        <f t="shared" si="53"/>
        <v>142.94684623184668</v>
      </c>
      <c r="Q119" s="19">
        <f t="shared" si="53"/>
        <v>147.31918426078769</v>
      </c>
      <c r="R119" s="19">
        <f t="shared" si="53"/>
        <v>175.26519400840141</v>
      </c>
      <c r="S119" s="19">
        <f t="shared" si="53"/>
        <v>176.79367659474508</v>
      </c>
      <c r="T119" s="19">
        <f>L124</f>
        <v>131.5403205552135</v>
      </c>
    </row>
    <row r="120" spans="4:24" ht="69.900000000000006" customHeight="1" x14ac:dyDescent="0.5">
      <c r="D120" s="25" t="s">
        <v>76</v>
      </c>
      <c r="E120" s="31">
        <f t="shared" si="43"/>
        <v>136.3300513107271</v>
      </c>
      <c r="F120" s="32">
        <f t="shared" si="50"/>
        <v>253.47278767368834</v>
      </c>
      <c r="G120" s="32">
        <f t="shared" si="44"/>
        <v>100.0647149342073</v>
      </c>
      <c r="H120" s="32">
        <f t="shared" si="51"/>
        <v>109.46157464881772</v>
      </c>
      <c r="I120" s="32">
        <f t="shared" si="45"/>
        <v>126.70437576995054</v>
      </c>
      <c r="J120" s="43">
        <f>(A57/'1995 (1)'!A57)/(A15/'1995 (1)'!A15)*100</f>
        <v>132.75021799839098</v>
      </c>
      <c r="K120" s="43">
        <f t="shared" si="46"/>
        <v>122.25118938609594</v>
      </c>
      <c r="L120" s="44">
        <f t="shared" si="47"/>
        <v>123.6626728479947</v>
      </c>
      <c r="M120" t="str">
        <f t="shared" si="53"/>
        <v>SRE</v>
      </c>
      <c r="N120" s="19">
        <f t="shared" si="53"/>
        <v>133.19529990078215</v>
      </c>
      <c r="O120" s="19">
        <f t="shared" si="53"/>
        <v>259.99988317717578</v>
      </c>
      <c r="P120" s="19">
        <f t="shared" si="53"/>
        <v>113.49184412894958</v>
      </c>
      <c r="Q120" s="19">
        <f t="shared" si="53"/>
        <v>102.59516778004394</v>
      </c>
      <c r="R120" s="19">
        <f t="shared" si="53"/>
        <v>128.77576116130086</v>
      </c>
      <c r="S120" s="19">
        <f t="shared" si="53"/>
        <v>132.38096788069697</v>
      </c>
      <c r="T120" s="19">
        <f>L125</f>
        <v>112.00683316759923</v>
      </c>
    </row>
    <row r="121" spans="4:24" ht="69.900000000000006" customHeight="1" x14ac:dyDescent="0.5">
      <c r="D121" s="25" t="s">
        <v>77</v>
      </c>
      <c r="E121" s="29">
        <f t="shared" si="43"/>
        <v>159.83964265837375</v>
      </c>
      <c r="F121" s="30">
        <f t="shared" si="50"/>
        <v>368.90790029320306</v>
      </c>
      <c r="G121" s="32">
        <f t="shared" si="44"/>
        <v>124.56600878180616</v>
      </c>
      <c r="H121" s="30">
        <f t="shared" si="51"/>
        <v>126.36806128869192</v>
      </c>
      <c r="I121" s="30">
        <f t="shared" si="45"/>
        <v>151.97746176074196</v>
      </c>
      <c r="J121" s="41">
        <f>(A58/'1995 (1)'!A58)/(A16/'1995 (1)'!A16)*100</f>
        <v>159.52097276142732</v>
      </c>
      <c r="K121" s="41">
        <f t="shared" si="46"/>
        <v>127.08056774223682</v>
      </c>
      <c r="L121" s="42">
        <f t="shared" si="47"/>
        <v>131.21410732775814</v>
      </c>
      <c r="M121" t="s">
        <v>80</v>
      </c>
      <c r="N121" s="19">
        <f t="shared" ref="N121:T121" si="54">E128</f>
        <v>120.63282479782941</v>
      </c>
      <c r="O121" s="19">
        <f t="shared" si="54"/>
        <v>438.10291191944367</v>
      </c>
      <c r="P121" s="19">
        <f t="shared" si="54"/>
        <v>86.346651273214732</v>
      </c>
      <c r="Q121" s="19">
        <f t="shared" si="54"/>
        <v>84.008800264639078</v>
      </c>
      <c r="R121" s="19">
        <f t="shared" si="54"/>
        <v>125.12110521203613</v>
      </c>
      <c r="S121" s="19">
        <f t="shared" si="54"/>
        <v>130.3592934770374</v>
      </c>
      <c r="T121" s="19">
        <f t="shared" si="54"/>
        <v>105.52358788616118</v>
      </c>
    </row>
    <row r="122" spans="4:24" ht="69.900000000000006" customHeight="1" x14ac:dyDescent="0.5">
      <c r="D122" s="25" t="s">
        <v>94</v>
      </c>
      <c r="E122" s="29">
        <f t="shared" si="43"/>
        <v>110.3819503281342</v>
      </c>
      <c r="F122" s="30">
        <f t="shared" si="50"/>
        <v>187.82292772272402</v>
      </c>
      <c r="G122" s="32">
        <f t="shared" si="44"/>
        <v>85.011486948267063</v>
      </c>
      <c r="H122" s="30">
        <f t="shared" si="51"/>
        <v>86.655832471428937</v>
      </c>
      <c r="I122" s="30">
        <f t="shared" si="45"/>
        <v>99.925168183491422</v>
      </c>
      <c r="J122" s="41">
        <f>(A59/'1995 (1)'!A59)/(A17/'1995 (1)'!A17)*100</f>
        <v>107.70436158613835</v>
      </c>
      <c r="K122" s="41">
        <f t="shared" si="46"/>
        <v>73.01513443540172</v>
      </c>
      <c r="L122" s="42">
        <f t="shared" si="47"/>
        <v>76.705087226761364</v>
      </c>
    </row>
    <row r="123" spans="4:24" ht="69.900000000000006" customHeight="1" x14ac:dyDescent="0.5">
      <c r="D123" s="25" t="s">
        <v>78</v>
      </c>
      <c r="E123" s="29">
        <f t="shared" si="43"/>
        <v>147.73749896388122</v>
      </c>
      <c r="F123" s="30">
        <f t="shared" si="50"/>
        <v>256.42468349776169</v>
      </c>
      <c r="G123" s="32">
        <f t="shared" si="44"/>
        <v>80.233014791267081</v>
      </c>
      <c r="H123" s="30">
        <f t="shared" si="51"/>
        <v>96.949601175839206</v>
      </c>
      <c r="I123" s="32">
        <f t="shared" si="45"/>
        <v>108.3511872362333</v>
      </c>
      <c r="J123" s="41">
        <f>(A60/'1995 (1)'!A60)/(A18/'1995 (1)'!A18)*100</f>
        <v>120.53781509133697</v>
      </c>
      <c r="K123" s="41">
        <f t="shared" si="46"/>
        <v>107.81817279002792</v>
      </c>
      <c r="L123" s="42">
        <f t="shared" si="47"/>
        <v>108.34315253737132</v>
      </c>
    </row>
    <row r="124" spans="4:24" ht="69.900000000000006" customHeight="1" x14ac:dyDescent="0.5">
      <c r="D124" s="25" t="s">
        <v>68</v>
      </c>
      <c r="E124" s="29">
        <f t="shared" si="43"/>
        <v>178.87866932670366</v>
      </c>
      <c r="F124" s="30">
        <f t="shared" si="50"/>
        <v>314.52491926218033</v>
      </c>
      <c r="G124" s="32">
        <f t="shared" si="44"/>
        <v>142.94684623184668</v>
      </c>
      <c r="H124" s="30">
        <f t="shared" si="51"/>
        <v>147.31918426078769</v>
      </c>
      <c r="I124" s="30">
        <f t="shared" si="45"/>
        <v>175.26519400840141</v>
      </c>
      <c r="J124" s="41">
        <f>(A61/'1995 (1)'!A61)/(A19/'1995 (1)'!A19)*100</f>
        <v>176.79367659474508</v>
      </c>
      <c r="K124" s="41">
        <f t="shared" si="46"/>
        <v>128.02116561271481</v>
      </c>
      <c r="L124" s="42">
        <f t="shared" si="47"/>
        <v>131.5403205552135</v>
      </c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</row>
    <row r="125" spans="4:24" ht="69.900000000000006" customHeight="1" x14ac:dyDescent="0.5">
      <c r="D125" s="25" t="s">
        <v>79</v>
      </c>
      <c r="E125" s="29">
        <f t="shared" si="43"/>
        <v>133.19529990078215</v>
      </c>
      <c r="F125" s="30">
        <f t="shared" si="50"/>
        <v>259.99988317717578</v>
      </c>
      <c r="G125" s="32">
        <f t="shared" si="44"/>
        <v>113.49184412894958</v>
      </c>
      <c r="H125" s="30">
        <f t="shared" si="51"/>
        <v>102.59516778004394</v>
      </c>
      <c r="I125" s="30">
        <f t="shared" si="45"/>
        <v>128.77576116130086</v>
      </c>
      <c r="J125" s="41">
        <f>(A62/'1995 (1)'!A62)/(A20/'1995 (1)'!A20)*100</f>
        <v>132.38096788069697</v>
      </c>
      <c r="K125" s="41">
        <f t="shared" si="46"/>
        <v>104.67645734803891</v>
      </c>
      <c r="L125" s="42">
        <f t="shared" si="47"/>
        <v>112.00683316759923</v>
      </c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</row>
    <row r="126" spans="4:24" ht="69.900000000000006" customHeight="1" x14ac:dyDescent="0.5">
      <c r="D126" s="25" t="s">
        <v>93</v>
      </c>
      <c r="E126" s="29">
        <f t="shared" si="43"/>
        <v>150.34389948556765</v>
      </c>
      <c r="F126" s="30">
        <f t="shared" si="50"/>
        <v>308.13850814912655</v>
      </c>
      <c r="G126" s="32">
        <f t="shared" si="44"/>
        <v>124.17564528579219</v>
      </c>
      <c r="H126" s="30">
        <f t="shared" si="51"/>
        <v>120.3882449491694</v>
      </c>
      <c r="I126" s="30">
        <f t="shared" si="45"/>
        <v>138.37506297633792</v>
      </c>
      <c r="J126" s="41">
        <f>(A63/'1995 (1)'!A63)/(A21/'1995 (1)'!A21)*100</f>
        <v>148.14224698824066</v>
      </c>
      <c r="K126" s="41">
        <f t="shared" si="46"/>
        <v>112.92760282225886</v>
      </c>
      <c r="L126" s="42">
        <f t="shared" si="47"/>
        <v>120.52130501353589</v>
      </c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</row>
    <row r="127" spans="4:24" ht="69.900000000000006" customHeight="1" x14ac:dyDescent="0.5">
      <c r="D127" s="25" t="s">
        <v>92</v>
      </c>
      <c r="E127" s="31">
        <f t="shared" si="43"/>
        <v>155.346165234897</v>
      </c>
      <c r="F127" s="32">
        <f t="shared" si="50"/>
        <v>272.63751149169701</v>
      </c>
      <c r="G127" s="32">
        <f t="shared" si="44"/>
        <v>99.406617024060878</v>
      </c>
      <c r="H127" s="32">
        <f t="shared" si="51"/>
        <v>116.05042989302798</v>
      </c>
      <c r="I127" s="32">
        <f t="shared" si="45"/>
        <v>119.8421761451517</v>
      </c>
      <c r="J127" s="43">
        <f>(A64/'1995 (1)'!A64)/(A22/'1995 (1)'!A22)*100</f>
        <v>128.80339169517129</v>
      </c>
      <c r="K127" s="43">
        <f t="shared" si="46"/>
        <v>122.10674194747362</v>
      </c>
      <c r="L127" s="44">
        <f t="shared" si="47"/>
        <v>123.87846557562642</v>
      </c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</row>
    <row r="128" spans="4:24" ht="69.900000000000006" customHeight="1" thickBot="1" x14ac:dyDescent="0.55000000000000004">
      <c r="D128" s="26" t="s">
        <v>64</v>
      </c>
      <c r="E128" s="34">
        <f t="shared" si="43"/>
        <v>120.63282479782941</v>
      </c>
      <c r="F128" s="35">
        <f t="shared" si="50"/>
        <v>438.10291191944367</v>
      </c>
      <c r="G128" s="36">
        <f t="shared" si="44"/>
        <v>86.346651273214732</v>
      </c>
      <c r="H128" s="36">
        <f t="shared" si="51"/>
        <v>84.008800264639078</v>
      </c>
      <c r="I128" s="36">
        <f t="shared" si="45"/>
        <v>125.12110521203613</v>
      </c>
      <c r="J128" s="45">
        <f>(A65/'1995 (1)'!A65)/(A23/'1995 (1)'!A23)*100</f>
        <v>130.3592934770374</v>
      </c>
      <c r="K128" s="45">
        <f t="shared" si="46"/>
        <v>105.52358788616118</v>
      </c>
      <c r="L128" s="46">
        <f t="shared" si="47"/>
        <v>128.68961640225066</v>
      </c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</row>
    <row r="129" spans="4:24" ht="13.8" thickTop="1" x14ac:dyDescent="0.25"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</row>
    <row r="130" spans="4:24" x14ac:dyDescent="0.25">
      <c r="E130" s="18"/>
      <c r="F130" s="18"/>
      <c r="G130" s="18"/>
      <c r="H130" s="18"/>
      <c r="I130" s="18"/>
      <c r="J130" s="18"/>
      <c r="K130" s="18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1"/>
      <c r="W130" s="19"/>
      <c r="X130" s="19"/>
    </row>
    <row r="131" spans="4:24" x14ac:dyDescent="0.25">
      <c r="D131" s="16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</row>
    <row r="132" spans="4:24" x14ac:dyDescent="0.25">
      <c r="D132" s="16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</row>
    <row r="133" spans="4:24" x14ac:dyDescent="0.25">
      <c r="D133" s="16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</row>
    <row r="134" spans="4:24" x14ac:dyDescent="0.25">
      <c r="D134" s="16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</row>
    <row r="135" spans="4:24" x14ac:dyDescent="0.25">
      <c r="D135" s="16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</row>
    <row r="136" spans="4:24" x14ac:dyDescent="0.25">
      <c r="D136" s="16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</row>
    <row r="137" spans="4:24" x14ac:dyDescent="0.25">
      <c r="D137" s="16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</row>
  </sheetData>
  <sheetProtection selectLockedCells="1" selectUnlockedCells="1"/>
  <phoneticPr fontId="9" type="noConversion"/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 alignWithMargins="0">
    <oddHeader>&amp;C&amp;A</oddHeader>
    <oddFooter>&amp;CPage 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37"/>
  <sheetViews>
    <sheetView topLeftCell="A86" workbookViewId="0">
      <selection activeCell="D111" sqref="D111"/>
    </sheetView>
  </sheetViews>
  <sheetFormatPr baseColWidth="10" defaultColWidth="11.5546875" defaultRowHeight="13.2" x14ac:dyDescent="0.25"/>
  <cols>
    <col min="4" max="4" width="45.88671875" customWidth="1"/>
    <col min="5" max="12" width="30.6640625" customWidth="1"/>
  </cols>
  <sheetData>
    <row r="2" spans="1:21" x14ac:dyDescent="0.25">
      <c r="B2" t="s">
        <v>0</v>
      </c>
    </row>
    <row r="3" spans="1:21" x14ac:dyDescent="0.25">
      <c r="B3" t="s">
        <v>1</v>
      </c>
    </row>
    <row r="4" spans="1:21" x14ac:dyDescent="0.25">
      <c r="D4">
        <f t="shared" ref="D4:I4" si="0">SUM(D8:D12)</f>
        <v>15816.096766897155</v>
      </c>
      <c r="E4">
        <f t="shared" si="0"/>
        <v>45990.529072984464</v>
      </c>
      <c r="F4">
        <f t="shared" si="0"/>
        <v>8636.0083138625032</v>
      </c>
      <c r="G4">
        <f t="shared" si="0"/>
        <v>40949.260493448965</v>
      </c>
      <c r="H4">
        <f t="shared" si="0"/>
        <v>85786.114035907463</v>
      </c>
      <c r="I4">
        <f t="shared" si="0"/>
        <v>157067.0403297075</v>
      </c>
    </row>
    <row r="5" spans="1:21" x14ac:dyDescent="0.25">
      <c r="B5" t="s">
        <v>2</v>
      </c>
      <c r="C5" t="s">
        <v>3</v>
      </c>
      <c r="D5" t="s">
        <v>9</v>
      </c>
      <c r="E5" t="s">
        <v>4</v>
      </c>
      <c r="F5" t="s">
        <v>5</v>
      </c>
      <c r="G5" t="s">
        <v>6</v>
      </c>
      <c r="H5" t="s">
        <v>7</v>
      </c>
      <c r="I5" t="s">
        <v>8</v>
      </c>
      <c r="J5" t="s">
        <v>10</v>
      </c>
      <c r="K5" t="s">
        <v>11</v>
      </c>
      <c r="L5" t="s">
        <v>12</v>
      </c>
      <c r="M5" t="s">
        <v>13</v>
      </c>
      <c r="N5" t="s">
        <v>14</v>
      </c>
      <c r="O5" t="s">
        <v>15</v>
      </c>
      <c r="P5" t="s">
        <v>16</v>
      </c>
      <c r="Q5" t="s">
        <v>17</v>
      </c>
      <c r="R5" t="s">
        <v>18</v>
      </c>
      <c r="S5" t="s">
        <v>19</v>
      </c>
      <c r="T5" t="s">
        <v>20</v>
      </c>
      <c r="U5" t="s">
        <v>82</v>
      </c>
    </row>
    <row r="6" spans="1:21" x14ac:dyDescent="0.25">
      <c r="A6" s="17">
        <f>SUM(D6:I6)</f>
        <v>42244.758557243964</v>
      </c>
      <c r="B6" t="s">
        <v>21</v>
      </c>
      <c r="C6">
        <f>'2017'!C6/SUM('2017'!C$6:C$22)*'2017'!C$23</f>
        <v>17085.833770550016</v>
      </c>
      <c r="D6">
        <f>'2017'!D6/SUM('2017'!D$6:D$22)*'2017'!D$23</f>
        <v>42.19598950302575</v>
      </c>
      <c r="E6">
        <f>'2017'!E6/SUM('2017'!E$6:E$22)*'2017'!E$23</f>
        <v>39543.257614419257</v>
      </c>
      <c r="F6">
        <f>'2017'!F6/SUM('2017'!F$6:F$22)*'2017'!F$23</f>
        <v>0</v>
      </c>
      <c r="G6">
        <f>'2017'!G6/SUM('2017'!G$6:G$22)*'2017'!G$23</f>
        <v>0.66960167372594392</v>
      </c>
      <c r="H6">
        <f>'2017'!H6/SUM('2017'!H$6:H$22)*'2017'!H$23</f>
        <v>0</v>
      </c>
      <c r="I6">
        <f>'2017'!I6/SUM('2017'!I$6:I$22)*'2017'!I$23</f>
        <v>2658.6353516479589</v>
      </c>
      <c r="J6">
        <f>'2017'!J6/SUM('2017'!J$6:J$22)*'2017'!J$23</f>
        <v>306.97763414751881</v>
      </c>
      <c r="K6">
        <f>'2017'!K6/SUM('2017'!K$6:K$22)*'2017'!K$23</f>
        <v>0.67903291125888965</v>
      </c>
      <c r="L6">
        <f>'2017'!L6/SUM('2017'!L$6:L$22)*'2017'!L$23</f>
        <v>0</v>
      </c>
      <c r="M6">
        <f>'2017'!M6/SUM('2017'!M$6:M$22)*'2017'!M$23</f>
        <v>2080.3367478863515</v>
      </c>
      <c r="N6">
        <f>'2017'!N6/SUM('2017'!N$6:N$22)*'2017'!N$23</f>
        <v>12.33650677056251</v>
      </c>
      <c r="O6">
        <f>'2017'!O6/SUM('2017'!O$6:O$22)*'2017'!O$23</f>
        <v>2.1504698234399133</v>
      </c>
      <c r="P6">
        <f>'2017'!P6/SUM('2017'!P$6:P$22)*'2017'!P$23</f>
        <v>0</v>
      </c>
      <c r="Q6">
        <f>'2017'!Q6/SUM('2017'!Q$6:Q$22)*'2017'!Q$23</f>
        <v>38.049461361040152</v>
      </c>
      <c r="R6">
        <f>'2017'!R6/SUM('2017'!R$6:R$22)*'2017'!R$23</f>
        <v>179.00223386906009</v>
      </c>
      <c r="S6">
        <f>'2017'!S6/SUM('2017'!S$6:S$22)*'2017'!S$23</f>
        <v>77.436116473310392</v>
      </c>
      <c r="T6">
        <f t="shared" ref="T6:T22" si="1">SUM(C6:S6)</f>
        <v>62027.560531036528</v>
      </c>
      <c r="U6">
        <f>SUM(K6:S6)</f>
        <v>2389.9905690950236</v>
      </c>
    </row>
    <row r="7" spans="1:21" x14ac:dyDescent="0.25">
      <c r="A7" s="17">
        <f>SUM(D7:I7)</f>
        <v>126049.99984938859</v>
      </c>
      <c r="B7" t="s">
        <v>27</v>
      </c>
      <c r="C7">
        <f>'2017'!C7/SUM('2017'!C$6:C$22)*'2017'!C$23</f>
        <v>2059.8974097899691</v>
      </c>
      <c r="D7">
        <f>'2017'!D7/SUM('2017'!D$6:D$22)*'2017'!D$23</f>
        <v>67547.260004046431</v>
      </c>
      <c r="E7">
        <f>'2017'!E7/SUM('2017'!E$6:E$22)*'2017'!E$23</f>
        <v>4306.6421291026991</v>
      </c>
      <c r="F7">
        <f>'2017'!F7/SUM('2017'!F$6:F$22)*'2017'!F$23</f>
        <v>31220.525449639907</v>
      </c>
      <c r="G7">
        <f>'2017'!G7/SUM('2017'!G$6:G$22)*'2017'!G$23</f>
        <v>1179.7182204471326</v>
      </c>
      <c r="H7">
        <f>'2017'!H7/SUM('2017'!H$6:H$22)*'2017'!H$23</f>
        <v>1406.517360154787</v>
      </c>
      <c r="I7">
        <f>'2017'!I7/SUM('2017'!I$6:I$22)*'2017'!I$23</f>
        <v>20389.336685997641</v>
      </c>
      <c r="J7">
        <f>'2017'!J7/SUM('2017'!J$6:J$22)*'2017'!J$23</f>
        <v>3543.8662380437759</v>
      </c>
      <c r="K7">
        <f>'2017'!K7/SUM('2017'!K$6:K$22)*'2017'!K$23</f>
        <v>5769.5629029608635</v>
      </c>
      <c r="L7">
        <f>'2017'!L7/SUM('2017'!L$6:L$22)*'2017'!L$23</f>
        <v>2449.6902981893554</v>
      </c>
      <c r="M7">
        <f>'2017'!M7/SUM('2017'!M$6:M$22)*'2017'!M$23</f>
        <v>1821.0610395085484</v>
      </c>
      <c r="N7">
        <f>'2017'!N7/SUM('2017'!N$6:N$22)*'2017'!N$23</f>
        <v>4088.4523058314549</v>
      </c>
      <c r="O7">
        <f>'2017'!O7/SUM('2017'!O$6:O$22)*'2017'!O$23</f>
        <v>941.3156537383893</v>
      </c>
      <c r="P7">
        <f>'2017'!P7/SUM('2017'!P$6:P$22)*'2017'!P$23</f>
        <v>1594.4605387798515</v>
      </c>
      <c r="Q7">
        <f>'2017'!Q7/SUM('2017'!Q$6:Q$22)*'2017'!Q$23</f>
        <v>5415.8499606997066</v>
      </c>
      <c r="R7">
        <f>'2017'!R7/SUM('2017'!R$6:R$22)*'2017'!R$23</f>
        <v>11760.40175206216</v>
      </c>
      <c r="S7">
        <f>'2017'!S7/SUM('2017'!S$6:S$22)*'2017'!S$23</f>
        <v>2233.4817036133986</v>
      </c>
      <c r="T7">
        <f t="shared" si="1"/>
        <v>167728.03965260606</v>
      </c>
      <c r="U7">
        <f t="shared" ref="U7:U22" si="2">SUM(K7:S7)</f>
        <v>36074.276155383726</v>
      </c>
    </row>
    <row r="8" spans="1:21" x14ac:dyDescent="0.25">
      <c r="A8" s="17">
        <f t="shared" ref="A8:A23" si="3">SUM(D8:I8)</f>
        <v>37455.133952802345</v>
      </c>
      <c r="B8" t="s">
        <v>22</v>
      </c>
      <c r="C8">
        <f>'2017'!C8/SUM('2017'!C$6:C$22)*'2017'!C$23</f>
        <v>8568.684490802405</v>
      </c>
      <c r="D8">
        <f>'2017'!D8/SUM('2017'!D$6:D$22)*'2017'!D$23</f>
        <v>235.22764290490059</v>
      </c>
      <c r="E8">
        <f>'2017'!E8/SUM('2017'!E$6:E$22)*'2017'!E$23</f>
        <v>32808.22018279598</v>
      </c>
      <c r="F8">
        <f>'2017'!F8/SUM('2017'!F$6:F$22)*'2017'!F$23</f>
        <v>116.13957387552526</v>
      </c>
      <c r="G8">
        <f>'2017'!G8/SUM('2017'!G$6:G$22)*'2017'!G$23</f>
        <v>178.68370633650969</v>
      </c>
      <c r="H8">
        <f>'2017'!H8/SUM('2017'!H$6:H$22)*'2017'!H$23</f>
        <v>157.73017569852706</v>
      </c>
      <c r="I8">
        <f>'2017'!I8/SUM('2017'!I$6:I$22)*'2017'!I$23</f>
        <v>3959.1326711909051</v>
      </c>
      <c r="J8">
        <f>'2017'!J8/SUM('2017'!J$6:J$22)*'2017'!J$23</f>
        <v>494.11496087498477</v>
      </c>
      <c r="K8">
        <f>'2017'!K8/SUM('2017'!K$6:K$22)*'2017'!K$23</f>
        <v>2960.8431233195342</v>
      </c>
      <c r="L8">
        <f>'2017'!L8/SUM('2017'!L$6:L$22)*'2017'!L$23</f>
        <v>816.86020119462762</v>
      </c>
      <c r="M8">
        <f>'2017'!M8/SUM('2017'!M$6:M$22)*'2017'!M$23</f>
        <v>28735.95593517238</v>
      </c>
      <c r="N8">
        <f>'2017'!N8/SUM('2017'!N$6:N$22)*'2017'!N$23</f>
        <v>1245.1174301079814</v>
      </c>
      <c r="O8">
        <f>'2017'!O8/SUM('2017'!O$6:O$22)*'2017'!O$23</f>
        <v>107.31344528226435</v>
      </c>
      <c r="P8">
        <f>'2017'!P8/SUM('2017'!P$6:P$22)*'2017'!P$23</f>
        <v>171.44242749059805</v>
      </c>
      <c r="Q8">
        <f>'2017'!Q8/SUM('2017'!Q$6:Q$22)*'2017'!Q$23</f>
        <v>3909.9370565490076</v>
      </c>
      <c r="R8">
        <f>'2017'!R8/SUM('2017'!R$6:R$22)*'2017'!R$23</f>
        <v>8692.5365315570398</v>
      </c>
      <c r="S8">
        <f>'2017'!S8/SUM('2017'!S$6:S$22)*'2017'!S$23</f>
        <v>2236.0929214944758</v>
      </c>
      <c r="T8">
        <f t="shared" si="1"/>
        <v>95394.032476647655</v>
      </c>
      <c r="U8">
        <f t="shared" si="2"/>
        <v>48876.099072167912</v>
      </c>
    </row>
    <row r="9" spans="1:21" x14ac:dyDescent="0.25">
      <c r="A9" s="17">
        <f t="shared" si="3"/>
        <v>16674.108823692812</v>
      </c>
      <c r="B9" t="s">
        <v>23</v>
      </c>
      <c r="C9">
        <f>'2017'!C9/SUM('2017'!C$6:C$22)*'2017'!C$23</f>
        <v>3726.916388274642</v>
      </c>
      <c r="D9">
        <f>'2017'!D9/SUM('2017'!D$6:D$22)*'2017'!D$23</f>
        <v>1586.7191910584468</v>
      </c>
      <c r="E9">
        <f>'2017'!E9/SUM('2017'!E$6:E$22)*'2017'!E$23</f>
        <v>1038.3328919473188</v>
      </c>
      <c r="F9">
        <f>'2017'!F9/SUM('2017'!F$6:F$22)*'2017'!F$23</f>
        <v>3531.2170437099285</v>
      </c>
      <c r="G9">
        <f>'2017'!G9/SUM('2017'!G$6:G$22)*'2017'!G$23</f>
        <v>314.51290555455898</v>
      </c>
      <c r="H9">
        <f>'2017'!H9/SUM('2017'!H$6:H$22)*'2017'!H$23</f>
        <v>311.29219656395611</v>
      </c>
      <c r="I9">
        <f>'2017'!I9/SUM('2017'!I$6:I$22)*'2017'!I$23</f>
        <v>9892.0345948586018</v>
      </c>
      <c r="J9">
        <f>'2017'!J9/SUM('2017'!J$6:J$22)*'2017'!J$23</f>
        <v>3104.9852457501725</v>
      </c>
      <c r="K9">
        <f>'2017'!K9/SUM('2017'!K$6:K$22)*'2017'!K$23</f>
        <v>6413.9451641893365</v>
      </c>
      <c r="L9">
        <f>'2017'!L9/SUM('2017'!L$6:L$22)*'2017'!L$23</f>
        <v>18652.938372215427</v>
      </c>
      <c r="M9">
        <f>'2017'!M9/SUM('2017'!M$6:M$22)*'2017'!M$23</f>
        <v>262.79632903702407</v>
      </c>
      <c r="N9">
        <f>'2017'!N9/SUM('2017'!N$6:N$22)*'2017'!N$23</f>
        <v>1402.1929522952407</v>
      </c>
      <c r="O9">
        <f>'2017'!O9/SUM('2017'!O$6:O$22)*'2017'!O$23</f>
        <v>721.69767274643493</v>
      </c>
      <c r="P9">
        <f>'2017'!P9/SUM('2017'!P$6:P$22)*'2017'!P$23</f>
        <v>177.18781715181109</v>
      </c>
      <c r="Q9">
        <f>'2017'!Q9/SUM('2017'!Q$6:Q$22)*'2017'!Q$23</f>
        <v>3719.2498715777838</v>
      </c>
      <c r="R9">
        <f>'2017'!R9/SUM('2017'!R$6:R$22)*'2017'!R$23</f>
        <v>3157.6614235474531</v>
      </c>
      <c r="S9">
        <f>'2017'!S9/SUM('2017'!S$6:S$22)*'2017'!S$23</f>
        <v>1165.3035015950002</v>
      </c>
      <c r="T9">
        <f t="shared" si="1"/>
        <v>59178.983562073139</v>
      </c>
      <c r="U9">
        <f t="shared" si="2"/>
        <v>35672.973104355515</v>
      </c>
    </row>
    <row r="10" spans="1:21" x14ac:dyDescent="0.25">
      <c r="A10" s="17">
        <f t="shared" si="3"/>
        <v>59035.028205605624</v>
      </c>
      <c r="B10" t="s">
        <v>24</v>
      </c>
      <c r="C10">
        <f>'2017'!C10/SUM('2017'!C$6:C$22)*'2017'!C$23</f>
        <v>479.23743546119448</v>
      </c>
      <c r="D10">
        <f>'2017'!D10/SUM('2017'!D$6:D$22)*'2017'!D$23</f>
        <v>3502.0871458575216</v>
      </c>
      <c r="E10">
        <f>'2017'!E10/SUM('2017'!E$6:E$22)*'2017'!E$23</f>
        <v>1379.5351186878356</v>
      </c>
      <c r="F10">
        <f>'2017'!F10/SUM('2017'!F$6:F$22)*'2017'!F$23</f>
        <v>951.69650815685725</v>
      </c>
      <c r="G10">
        <f>'2017'!G10/SUM('2017'!G$6:G$22)*'2017'!G$23</f>
        <v>18481.605838125954</v>
      </c>
      <c r="H10">
        <f>'2017'!H10/SUM('2017'!H$6:H$22)*'2017'!H$23</f>
        <v>19005.356671681766</v>
      </c>
      <c r="I10">
        <f>'2017'!I10/SUM('2017'!I$6:I$22)*'2017'!I$23</f>
        <v>15714.74692309569</v>
      </c>
      <c r="J10">
        <f>'2017'!J10/SUM('2017'!J$6:J$22)*'2017'!J$23</f>
        <v>15676.894661321838</v>
      </c>
      <c r="K10">
        <f>'2017'!K10/SUM('2017'!K$6:K$22)*'2017'!K$23</f>
        <v>6325.7108288381078</v>
      </c>
      <c r="L10">
        <f>'2017'!L10/SUM('2017'!L$6:L$22)*'2017'!L$23</f>
        <v>2522.7853714231987</v>
      </c>
      <c r="M10">
        <f>'2017'!M10/SUM('2017'!M$6:M$22)*'2017'!M$23</f>
        <v>444.93843933553001</v>
      </c>
      <c r="N10">
        <f>'2017'!N10/SUM('2017'!N$6:N$22)*'2017'!N$23</f>
        <v>6702.5620893813239</v>
      </c>
      <c r="O10">
        <f>'2017'!O10/SUM('2017'!O$6:O$22)*'2017'!O$23</f>
        <v>522.62418020725079</v>
      </c>
      <c r="P10">
        <f>'2017'!P10/SUM('2017'!P$6:P$22)*'2017'!P$23</f>
        <v>715.92551169724607</v>
      </c>
      <c r="Q10">
        <f>'2017'!Q10/SUM('2017'!Q$6:Q$22)*'2017'!Q$23</f>
        <v>8355.3158106902229</v>
      </c>
      <c r="R10">
        <f>'2017'!R10/SUM('2017'!R$6:R$22)*'2017'!R$23</f>
        <v>4336.1153030863106</v>
      </c>
      <c r="S10">
        <f>'2017'!S10/SUM('2017'!S$6:S$22)*'2017'!S$23</f>
        <v>2653.4075584886259</v>
      </c>
      <c r="T10">
        <f t="shared" si="1"/>
        <v>107770.54539553648</v>
      </c>
      <c r="U10">
        <f t="shared" si="2"/>
        <v>32579.385093147815</v>
      </c>
    </row>
    <row r="11" spans="1:21" x14ac:dyDescent="0.25">
      <c r="A11" s="17">
        <f t="shared" si="3"/>
        <v>41293.190751786671</v>
      </c>
      <c r="B11" t="s">
        <v>25</v>
      </c>
      <c r="C11">
        <f>'2017'!C11/SUM('2017'!C$6:C$22)*'2017'!C$23</f>
        <v>243.87662691580402</v>
      </c>
      <c r="D11">
        <f>'2017'!D11/SUM('2017'!D$6:D$22)*'2017'!D$23</f>
        <v>568.7059476241925</v>
      </c>
      <c r="E11">
        <f>'2017'!E11/SUM('2017'!E$6:E$22)*'2017'!E$23</f>
        <v>426.27034322019819</v>
      </c>
      <c r="F11">
        <f>'2017'!F11/SUM('2017'!F$6:F$22)*'2017'!F$23</f>
        <v>64.699762611903608</v>
      </c>
      <c r="G11">
        <f>'2017'!G11/SUM('2017'!G$6:G$22)*'2017'!G$23</f>
        <v>1553.5058652086852</v>
      </c>
      <c r="H11">
        <f>'2017'!H11/SUM('2017'!H$6:H$22)*'2017'!H$23</f>
        <v>37505.756878475186</v>
      </c>
      <c r="I11">
        <f>'2017'!I11/SUM('2017'!I$6:I$22)*'2017'!I$23</f>
        <v>1174.2519546465051</v>
      </c>
      <c r="J11">
        <f>'2017'!J11/SUM('2017'!J$6:J$22)*'2017'!J$23</f>
        <v>245.61211490688581</v>
      </c>
      <c r="K11">
        <f>'2017'!K11/SUM('2017'!K$6:K$22)*'2017'!K$23</f>
        <v>8817.1325091375093</v>
      </c>
      <c r="L11">
        <f>'2017'!L11/SUM('2017'!L$6:L$22)*'2017'!L$23</f>
        <v>2688.5322262762902</v>
      </c>
      <c r="M11">
        <f>'2017'!M11/SUM('2017'!M$6:M$22)*'2017'!M$23</f>
        <v>47.488371846538151</v>
      </c>
      <c r="N11">
        <f>'2017'!N11/SUM('2017'!N$6:N$22)*'2017'!N$23</f>
        <v>454.87119778006019</v>
      </c>
      <c r="O11">
        <f>'2017'!O11/SUM('2017'!O$6:O$22)*'2017'!O$23</f>
        <v>55.342090851595543</v>
      </c>
      <c r="P11">
        <f>'2017'!P11/SUM('2017'!P$6:P$22)*'2017'!P$23</f>
        <v>29.796090382151959</v>
      </c>
      <c r="Q11">
        <f>'2017'!Q11/SUM('2017'!Q$6:Q$22)*'2017'!Q$23</f>
        <v>1211.83435570184</v>
      </c>
      <c r="R11">
        <f>'2017'!R11/SUM('2017'!R$6:R$22)*'2017'!R$23</f>
        <v>3449.7266498402059</v>
      </c>
      <c r="S11">
        <f>'2017'!S11/SUM('2017'!S$6:S$22)*'2017'!S$23</f>
        <v>452.76116937980129</v>
      </c>
      <c r="T11">
        <f t="shared" si="1"/>
        <v>58990.164154805352</v>
      </c>
      <c r="U11">
        <f t="shared" si="2"/>
        <v>17207.484661195995</v>
      </c>
    </row>
    <row r="12" spans="1:21" x14ac:dyDescent="0.25">
      <c r="A12" s="17">
        <f t="shared" si="3"/>
        <v>199787.58727892063</v>
      </c>
      <c r="B12" t="s">
        <v>26</v>
      </c>
      <c r="C12">
        <f>'2017'!C12/SUM('2017'!C$6:C$22)*'2017'!C$23</f>
        <v>14479.843246646993</v>
      </c>
      <c r="D12">
        <f>'2017'!D12/SUM('2017'!D$6:D$22)*'2017'!D$23</f>
        <v>9923.3568394520935</v>
      </c>
      <c r="E12">
        <f>'2017'!E12/SUM('2017'!E$6:E$22)*'2017'!E$23</f>
        <v>10338.170536333135</v>
      </c>
      <c r="F12">
        <f>'2017'!F12/SUM('2017'!F$6:F$22)*'2017'!F$23</f>
        <v>3972.2554255082891</v>
      </c>
      <c r="G12">
        <f>'2017'!G12/SUM('2017'!G$6:G$22)*'2017'!G$23</f>
        <v>20420.952178223259</v>
      </c>
      <c r="H12">
        <f>'2017'!H12/SUM('2017'!H$6:H$22)*'2017'!H$23</f>
        <v>28805.97811348804</v>
      </c>
      <c r="I12">
        <f>'2017'!I12/SUM('2017'!I$6:I$22)*'2017'!I$23</f>
        <v>126326.8741859158</v>
      </c>
      <c r="J12">
        <f>'2017'!J12/SUM('2017'!J$6:J$22)*'2017'!J$23</f>
        <v>58735.404088762094</v>
      </c>
      <c r="K12">
        <f>'2017'!K12/SUM('2017'!K$6:K$22)*'2017'!K$23</f>
        <v>17828.268715332921</v>
      </c>
      <c r="L12">
        <f>'2017'!L12/SUM('2017'!L$6:L$22)*'2017'!L$23</f>
        <v>4016.7478337344437</v>
      </c>
      <c r="M12">
        <f>'2017'!M12/SUM('2017'!M$6:M$22)*'2017'!M$23</f>
        <v>1929.8202129414162</v>
      </c>
      <c r="N12">
        <f>'2017'!N12/SUM('2017'!N$6:N$22)*'2017'!N$23</f>
        <v>11836.978218046548</v>
      </c>
      <c r="O12">
        <f>'2017'!O12/SUM('2017'!O$6:O$22)*'2017'!O$23</f>
        <v>2682.3060162396673</v>
      </c>
      <c r="P12">
        <f>'2017'!P12/SUM('2017'!P$6:P$22)*'2017'!P$23</f>
        <v>2695.7967809332899</v>
      </c>
      <c r="Q12">
        <f>'2017'!Q12/SUM('2017'!Q$6:Q$22)*'2017'!Q$23</f>
        <v>15396.225675146747</v>
      </c>
      <c r="R12">
        <f>'2017'!R12/SUM('2017'!R$6:R$22)*'2017'!R$23</f>
        <v>25516.295800116084</v>
      </c>
      <c r="S12">
        <f>'2017'!S12/SUM('2017'!S$6:S$22)*'2017'!S$23</f>
        <v>5600.9422989150871</v>
      </c>
      <c r="T12">
        <f t="shared" si="1"/>
        <v>360506.21616573591</v>
      </c>
      <c r="U12">
        <f t="shared" si="2"/>
        <v>87503.381551406215</v>
      </c>
    </row>
    <row r="13" spans="1:21" x14ac:dyDescent="0.25">
      <c r="A13" s="17">
        <f t="shared" si="3"/>
        <v>3790.5320533986069</v>
      </c>
      <c r="B13" t="s">
        <v>28</v>
      </c>
      <c r="C13">
        <f>'2017'!C13/SUM('2017'!C$6:C$22)*'2017'!C$23</f>
        <v>387.07446578844588</v>
      </c>
      <c r="D13">
        <f>'2017'!D13/SUM('2017'!D$6:D$22)*'2017'!D$23</f>
        <v>1601.4677892852155</v>
      </c>
      <c r="E13">
        <f>'2017'!E13/SUM('2017'!E$6:E$22)*'2017'!E$23</f>
        <v>123.20830502945077</v>
      </c>
      <c r="F13">
        <f>'2017'!F13/SUM('2017'!F$6:F$22)*'2017'!F$23</f>
        <v>399.59853384415271</v>
      </c>
      <c r="G13">
        <f>'2017'!G13/SUM('2017'!G$6:G$22)*'2017'!G$23</f>
        <v>512.71500097743842</v>
      </c>
      <c r="H13">
        <f>'2017'!H13/SUM('2017'!H$6:H$22)*'2017'!H$23</f>
        <v>389.12774017386937</v>
      </c>
      <c r="I13">
        <f>'2017'!I13/SUM('2017'!I$6:I$22)*'2017'!I$23</f>
        <v>764.41468408847993</v>
      </c>
      <c r="J13">
        <f>'2017'!J13/SUM('2017'!J$6:J$22)*'2017'!J$23</f>
        <v>50667.6437652159</v>
      </c>
      <c r="K13">
        <f>'2017'!K13/SUM('2017'!K$6:K$22)*'2017'!K$23</f>
        <v>497.40159327524344</v>
      </c>
      <c r="L13">
        <f>'2017'!L13/SUM('2017'!L$6:L$22)*'2017'!L$23</f>
        <v>534.62338769802932</v>
      </c>
      <c r="M13">
        <f>'2017'!M13/SUM('2017'!M$6:M$22)*'2017'!M$23</f>
        <v>73.472952734766068</v>
      </c>
      <c r="N13">
        <f>'2017'!N13/SUM('2017'!N$6:N$22)*'2017'!N$23</f>
        <v>1088.9916389930099</v>
      </c>
      <c r="O13">
        <f>'2017'!O13/SUM('2017'!O$6:O$22)*'2017'!O$23</f>
        <v>1600.5696841232643</v>
      </c>
      <c r="P13">
        <f>'2017'!P13/SUM('2017'!P$6:P$22)*'2017'!P$23</f>
        <v>4547.9305520320322</v>
      </c>
      <c r="Q13">
        <f>'2017'!Q13/SUM('2017'!Q$6:Q$22)*'2017'!Q$23</f>
        <v>2720.3065510003125</v>
      </c>
      <c r="R13">
        <f>'2017'!R13/SUM('2017'!R$6:R$22)*'2017'!R$23</f>
        <v>7508.4810174293771</v>
      </c>
      <c r="S13">
        <f>'2017'!S13/SUM('2017'!S$6:S$22)*'2017'!S$23</f>
        <v>1384.9059249269333</v>
      </c>
      <c r="T13">
        <f t="shared" si="1"/>
        <v>74801.933586615924</v>
      </c>
      <c r="U13">
        <f t="shared" si="2"/>
        <v>19956.683302212969</v>
      </c>
    </row>
    <row r="14" spans="1:21" x14ac:dyDescent="0.25">
      <c r="A14" s="17">
        <f t="shared" si="3"/>
        <v>8688.8513693002424</v>
      </c>
      <c r="B14" t="s">
        <v>29</v>
      </c>
      <c r="C14">
        <f>'2017'!C14/SUM('2017'!C$6:C$22)*'2017'!C$23</f>
        <v>304.68817596046125</v>
      </c>
      <c r="D14">
        <f>'2017'!D14/SUM('2017'!D$6:D$22)*'2017'!D$23</f>
        <v>601.81280099967069</v>
      </c>
      <c r="E14">
        <f>'2017'!E14/SUM('2017'!E$6:E$22)*'2017'!E$23</f>
        <v>1416.4956107110324</v>
      </c>
      <c r="F14">
        <f>'2017'!F14/SUM('2017'!F$6:F$22)*'2017'!F$23</f>
        <v>547.1779923644732</v>
      </c>
      <c r="G14">
        <f>'2017'!G14/SUM('2017'!G$6:G$22)*'2017'!G$23</f>
        <v>860.22827558637152</v>
      </c>
      <c r="H14">
        <f>'2017'!H14/SUM('2017'!H$6:H$22)*'2017'!H$23</f>
        <v>1464.5016915380033</v>
      </c>
      <c r="I14">
        <f>'2017'!I14/SUM('2017'!I$6:I$22)*'2017'!I$23</f>
        <v>3798.6349981006915</v>
      </c>
      <c r="J14">
        <f>'2017'!J14/SUM('2017'!J$6:J$22)*'2017'!J$23</f>
        <v>1034.6416592033579</v>
      </c>
      <c r="K14">
        <f>'2017'!K14/SUM('2017'!K$6:K$22)*'2017'!K$23</f>
        <v>20486.61266246473</v>
      </c>
      <c r="L14">
        <f>'2017'!L14/SUM('2017'!L$6:L$22)*'2017'!L$23</f>
        <v>3079.3963013366356</v>
      </c>
      <c r="M14">
        <f>'2017'!M14/SUM('2017'!M$6:M$22)*'2017'!M$23</f>
        <v>377.22650222494383</v>
      </c>
      <c r="N14">
        <f>'2017'!N14/SUM('2017'!N$6:N$22)*'2017'!N$23</f>
        <v>1675.2356369934607</v>
      </c>
      <c r="O14">
        <f>'2017'!O14/SUM('2017'!O$6:O$22)*'2017'!O$23</f>
        <v>262.14727256993808</v>
      </c>
      <c r="P14">
        <f>'2017'!P14/SUM('2017'!P$6:P$22)*'2017'!P$23</f>
        <v>414.6472698452522</v>
      </c>
      <c r="Q14">
        <f>'2017'!Q14/SUM('2017'!Q$6:Q$22)*'2017'!Q$23</f>
        <v>3272.2836687425906</v>
      </c>
      <c r="R14">
        <f>'2017'!R14/SUM('2017'!R$6:R$22)*'2017'!R$23</f>
        <v>1037.3727112522276</v>
      </c>
      <c r="S14">
        <f>'2017'!S14/SUM('2017'!S$6:S$22)*'2017'!S$23</f>
        <v>722.16682111020214</v>
      </c>
      <c r="T14">
        <f t="shared" si="1"/>
        <v>41355.27005100403</v>
      </c>
      <c r="U14">
        <f t="shared" si="2"/>
        <v>31327.088846539984</v>
      </c>
    </row>
    <row r="15" spans="1:21" x14ac:dyDescent="0.25">
      <c r="A15" s="17">
        <f t="shared" si="3"/>
        <v>13570.936670970172</v>
      </c>
      <c r="B15" t="s">
        <v>30</v>
      </c>
      <c r="C15">
        <f>'2017'!C15/SUM('2017'!C$6:C$22)*'2017'!C$23</f>
        <v>82.256200945710447</v>
      </c>
      <c r="D15">
        <f>'2017'!D15/SUM('2017'!D$6:D$22)*'2017'!D$23</f>
        <v>1127.8728018868005</v>
      </c>
      <c r="E15">
        <f>'2017'!E15/SUM('2017'!E$6:E$22)*'2017'!E$23</f>
        <v>2736.2261139585744</v>
      </c>
      <c r="F15">
        <f>'2017'!F15/SUM('2017'!F$6:F$22)*'2017'!F$23</f>
        <v>1232.4154781787054</v>
      </c>
      <c r="G15">
        <f>'2017'!G15/SUM('2017'!G$6:G$22)*'2017'!G$23</f>
        <v>1102.7040339138171</v>
      </c>
      <c r="H15">
        <f>'2017'!H15/SUM('2017'!H$6:H$22)*'2017'!H$23</f>
        <v>1434.7548599233762</v>
      </c>
      <c r="I15">
        <f>'2017'!I15/SUM('2017'!I$6:I$22)*'2017'!I$23</f>
        <v>5936.9633831088977</v>
      </c>
      <c r="J15">
        <f>'2017'!J15/SUM('2017'!J$6:J$22)*'2017'!J$23</f>
        <v>2787.7450162088653</v>
      </c>
      <c r="K15">
        <f>'2017'!K15/SUM('2017'!K$6:K$22)*'2017'!K$23</f>
        <v>34460.171313030645</v>
      </c>
      <c r="L15">
        <f>'2017'!L15/SUM('2017'!L$6:L$22)*'2017'!L$23</f>
        <v>42585.717847214757</v>
      </c>
      <c r="M15">
        <f>'2017'!M15/SUM('2017'!M$6:M$22)*'2017'!M$23</f>
        <v>1568.7565601065328</v>
      </c>
      <c r="N15">
        <f>'2017'!N15/SUM('2017'!N$6:N$22)*'2017'!N$23</f>
        <v>4468.4946922843992</v>
      </c>
      <c r="O15">
        <f>'2017'!O15/SUM('2017'!O$6:O$22)*'2017'!O$23</f>
        <v>2396.4235581300882</v>
      </c>
      <c r="P15">
        <f>'2017'!P15/SUM('2017'!P$6:P$22)*'2017'!P$23</f>
        <v>963.60676199663669</v>
      </c>
      <c r="Q15">
        <f>'2017'!Q15/SUM('2017'!Q$6:Q$22)*'2017'!Q$23</f>
        <v>9398.9767457364105</v>
      </c>
      <c r="R15">
        <f>'2017'!R15/SUM('2017'!R$6:R$22)*'2017'!R$23</f>
        <v>8418.5265738942744</v>
      </c>
      <c r="S15">
        <f>'2017'!S15/SUM('2017'!S$6:S$22)*'2017'!S$23</f>
        <v>1917.354260677525</v>
      </c>
      <c r="T15">
        <f t="shared" si="1"/>
        <v>122618.966201196</v>
      </c>
      <c r="U15">
        <f t="shared" si="2"/>
        <v>106178.02831307125</v>
      </c>
    </row>
    <row r="16" spans="1:21" x14ac:dyDescent="0.25">
      <c r="A16" s="17">
        <f t="shared" si="3"/>
        <v>3015.7113431462772</v>
      </c>
      <c r="B16" t="s">
        <v>31</v>
      </c>
      <c r="C16">
        <f>'2017'!C16/SUM('2017'!C$6:C$22)*'2017'!C$23</f>
        <v>37.30548870141223</v>
      </c>
      <c r="D16">
        <f>'2017'!D16/SUM('2017'!D$6:D$22)*'2017'!D$23</f>
        <v>389.15301314413722</v>
      </c>
      <c r="E16">
        <f>'2017'!E16/SUM('2017'!E$6:E$22)*'2017'!E$23</f>
        <v>449.39439462665058</v>
      </c>
      <c r="F16">
        <f>'2017'!F16/SUM('2017'!F$6:F$22)*'2017'!F$23</f>
        <v>155.41942975490042</v>
      </c>
      <c r="G16">
        <f>'2017'!G16/SUM('2017'!G$6:G$22)*'2017'!G$23</f>
        <v>294.23496830097787</v>
      </c>
      <c r="H16">
        <f>'2017'!H16/SUM('2017'!H$6:H$22)*'2017'!H$23</f>
        <v>412.98717803143489</v>
      </c>
      <c r="I16">
        <f>'2017'!I16/SUM('2017'!I$6:I$22)*'2017'!I$23</f>
        <v>1314.5223592881762</v>
      </c>
      <c r="J16">
        <f>'2017'!J16/SUM('2017'!J$6:J$22)*'2017'!J$23</f>
        <v>406.54281402058507</v>
      </c>
      <c r="K16">
        <f>'2017'!K16/SUM('2017'!K$6:K$22)*'2017'!K$23</f>
        <v>8197.6847358415853</v>
      </c>
      <c r="L16">
        <f>'2017'!L16/SUM('2017'!L$6:L$22)*'2017'!L$23</f>
        <v>1955.8408968744031</v>
      </c>
      <c r="M16">
        <f>'2017'!M16/SUM('2017'!M$6:M$22)*'2017'!M$23</f>
        <v>1766.261378736185</v>
      </c>
      <c r="N16">
        <f>'2017'!N16/SUM('2017'!N$6:N$22)*'2017'!N$23</f>
        <v>2141.7735312088907</v>
      </c>
      <c r="O16">
        <f>'2017'!O16/SUM('2017'!O$6:O$22)*'2017'!O$23</f>
        <v>1019.1926679025902</v>
      </c>
      <c r="P16">
        <f>'2017'!P16/SUM('2017'!P$6:P$22)*'2017'!P$23</f>
        <v>632.21268633786678</v>
      </c>
      <c r="Q16">
        <f>'2017'!Q16/SUM('2017'!Q$6:Q$22)*'2017'!Q$23</f>
        <v>6516.6050822495454</v>
      </c>
      <c r="R16">
        <f>'2017'!R16/SUM('2017'!R$6:R$22)*'2017'!R$23</f>
        <v>3948.6222304056919</v>
      </c>
      <c r="S16">
        <f>'2017'!S16/SUM('2017'!S$6:S$22)*'2017'!S$23</f>
        <v>986.19996708528413</v>
      </c>
      <c r="T16">
        <f t="shared" si="1"/>
        <v>30623.952822510317</v>
      </c>
      <c r="U16">
        <f t="shared" si="2"/>
        <v>27164.393176642046</v>
      </c>
    </row>
    <row r="17" spans="1:21" x14ac:dyDescent="0.25">
      <c r="A17" s="17">
        <f t="shared" si="3"/>
        <v>6396.0305331539757</v>
      </c>
      <c r="B17" t="s">
        <v>32</v>
      </c>
      <c r="C17">
        <f>'2017'!C17/SUM('2017'!C$6:C$22)*'2017'!C$23</f>
        <v>195.34346699041527</v>
      </c>
      <c r="D17">
        <f>'2017'!D17/SUM('2017'!D$6:D$22)*'2017'!D$23</f>
        <v>1147.8109068794624</v>
      </c>
      <c r="E17">
        <f>'2017'!E17/SUM('2017'!E$6:E$22)*'2017'!E$23</f>
        <v>986.01635022230141</v>
      </c>
      <c r="F17">
        <f>'2017'!F17/SUM('2017'!F$6:F$22)*'2017'!F$23</f>
        <v>406.15850977512781</v>
      </c>
      <c r="G17">
        <f>'2017'!G17/SUM('2017'!G$6:G$22)*'2017'!G$23</f>
        <v>897.57605849254855</v>
      </c>
      <c r="H17">
        <f>'2017'!H17/SUM('2017'!H$6:H$22)*'2017'!H$23</f>
        <v>778.51536530136104</v>
      </c>
      <c r="I17">
        <f>'2017'!I17/SUM('2017'!I$6:I$22)*'2017'!I$23</f>
        <v>2179.9533424831743</v>
      </c>
      <c r="J17">
        <f>'2017'!J17/SUM('2017'!J$6:J$22)*'2017'!J$23</f>
        <v>1564.685706486224</v>
      </c>
      <c r="K17">
        <f>'2017'!K17/SUM('2017'!K$6:K$22)*'2017'!K$23</f>
        <v>10486.385134795886</v>
      </c>
      <c r="L17">
        <f>'2017'!L17/SUM('2017'!L$6:L$22)*'2017'!L$23</f>
        <v>2106.9027144334918</v>
      </c>
      <c r="M17">
        <f>'2017'!M17/SUM('2017'!M$6:M$22)*'2017'!M$23</f>
        <v>827.13581788897636</v>
      </c>
      <c r="N17">
        <f>'2017'!N17/SUM('2017'!N$6:N$22)*'2017'!N$23</f>
        <v>30236.808086156256</v>
      </c>
      <c r="O17">
        <f>'2017'!O17/SUM('2017'!O$6:O$22)*'2017'!O$23</f>
        <v>17946.270807719597</v>
      </c>
      <c r="P17">
        <f>'2017'!P17/SUM('2017'!P$6:P$22)*'2017'!P$23</f>
        <v>1367.7324747753544</v>
      </c>
      <c r="Q17">
        <f>'2017'!Q17/SUM('2017'!Q$6:Q$22)*'2017'!Q$23</f>
        <v>18344.109193677989</v>
      </c>
      <c r="R17">
        <f>'2017'!R17/SUM('2017'!R$6:R$22)*'2017'!R$23</f>
        <v>7768.5469061335789</v>
      </c>
      <c r="S17">
        <f>'2017'!S17/SUM('2017'!S$6:S$22)*'2017'!S$23</f>
        <v>3005.2716691302699</v>
      </c>
      <c r="T17">
        <f t="shared" si="1"/>
        <v>100245.222511342</v>
      </c>
      <c r="U17">
        <f t="shared" si="2"/>
        <v>92089.162804711392</v>
      </c>
    </row>
    <row r="18" spans="1:21" x14ac:dyDescent="0.25">
      <c r="A18" s="17">
        <f t="shared" si="3"/>
        <v>12047.882372997754</v>
      </c>
      <c r="B18" t="s">
        <v>33</v>
      </c>
      <c r="C18">
        <f>'2017'!C18/SUM('2017'!C$6:C$22)*'2017'!C$23</f>
        <v>2507.2730759310734</v>
      </c>
      <c r="D18">
        <f>'2017'!D18/SUM('2017'!D$6:D$22)*'2017'!D$23</f>
        <v>1978.6019447557419</v>
      </c>
      <c r="E18">
        <f>'2017'!E18/SUM('2017'!E$6:E$22)*'2017'!E$23</f>
        <v>2797.240418210014</v>
      </c>
      <c r="F18">
        <f>'2017'!F18/SUM('2017'!F$6:F$22)*'2017'!F$23</f>
        <v>564.70792804587461</v>
      </c>
      <c r="G18">
        <f>'2017'!G18/SUM('2017'!G$6:G$22)*'2017'!G$23</f>
        <v>1149.7760321712678</v>
      </c>
      <c r="H18">
        <f>'2017'!H18/SUM('2017'!H$6:H$22)*'2017'!H$23</f>
        <v>1135.8771676824601</v>
      </c>
      <c r="I18">
        <f>'2017'!I18/SUM('2017'!I$6:I$22)*'2017'!I$23</f>
        <v>4421.6788821323962</v>
      </c>
      <c r="J18">
        <f>'2017'!J18/SUM('2017'!J$6:J$22)*'2017'!J$23</f>
        <v>5120.8150458485034</v>
      </c>
      <c r="K18">
        <f>'2017'!K18/SUM('2017'!K$6:K$22)*'2017'!K$23</f>
        <v>15046.21096323661</v>
      </c>
      <c r="L18">
        <f>'2017'!L18/SUM('2017'!L$6:L$22)*'2017'!L$23</f>
        <v>7858.3355836691635</v>
      </c>
      <c r="M18">
        <f>'2017'!M18/SUM('2017'!M$6:M$22)*'2017'!M$23</f>
        <v>1908.9765383567101</v>
      </c>
      <c r="N18">
        <f>'2017'!N18/SUM('2017'!N$6:N$22)*'2017'!N$23</f>
        <v>4072.1869115723739</v>
      </c>
      <c r="O18">
        <f>'2017'!O18/SUM('2017'!O$6:O$22)*'2017'!O$23</f>
        <v>74407.906251583176</v>
      </c>
      <c r="P18">
        <f>'2017'!P18/SUM('2017'!P$6:P$22)*'2017'!P$23</f>
        <v>26782.458645160365</v>
      </c>
      <c r="Q18">
        <f>'2017'!Q18/SUM('2017'!Q$6:Q$22)*'2017'!Q$23</f>
        <v>17079.859355602017</v>
      </c>
      <c r="R18">
        <f>'2017'!R18/SUM('2017'!R$6:R$22)*'2017'!R$23</f>
        <v>7499.0082532229508</v>
      </c>
      <c r="S18">
        <f>'2017'!S18/SUM('2017'!S$6:S$22)*'2017'!S$23</f>
        <v>2213.712483180419</v>
      </c>
      <c r="T18">
        <f t="shared" si="1"/>
        <v>176544.62548036111</v>
      </c>
      <c r="U18">
        <f t="shared" si="2"/>
        <v>156868.65498558379</v>
      </c>
    </row>
    <row r="19" spans="1:21" x14ac:dyDescent="0.25">
      <c r="A19" s="17">
        <f t="shared" si="3"/>
        <v>3758.7987297761047</v>
      </c>
      <c r="B19" t="s">
        <v>34</v>
      </c>
      <c r="C19">
        <f>'2017'!C19/SUM('2017'!C$6:C$22)*'2017'!C$23</f>
        <v>19.03300416043081</v>
      </c>
      <c r="D19">
        <f>'2017'!D19/SUM('2017'!D$6:D$22)*'2017'!D$23</f>
        <v>344.47725932908526</v>
      </c>
      <c r="E19">
        <f>'2017'!E19/SUM('2017'!E$6:E$22)*'2017'!E$23</f>
        <v>623.779534567312</v>
      </c>
      <c r="F19">
        <f>'2017'!F19/SUM('2017'!F$6:F$22)*'2017'!F$23</f>
        <v>158.83941720671976</v>
      </c>
      <c r="G19">
        <f>'2017'!G19/SUM('2017'!G$6:G$22)*'2017'!G$23</f>
        <v>312.64401730102543</v>
      </c>
      <c r="H19">
        <f>'2017'!H19/SUM('2017'!H$6:H$22)*'2017'!H$23</f>
        <v>467.35311121421614</v>
      </c>
      <c r="I19">
        <f>'2017'!I19/SUM('2017'!I$6:I$22)*'2017'!I$23</f>
        <v>1851.705390157746</v>
      </c>
      <c r="J19">
        <f>'2017'!J19/SUM('2017'!J$6:J$22)*'2017'!J$23</f>
        <v>701.607435386426</v>
      </c>
      <c r="K19">
        <f>'2017'!K19/SUM('2017'!K$6:K$22)*'2017'!K$23</f>
        <v>17307.899832412157</v>
      </c>
      <c r="L19">
        <f>'2017'!L19/SUM('2017'!L$6:L$22)*'2017'!L$23</f>
        <v>2636.3443246667439</v>
      </c>
      <c r="M19">
        <f>'2017'!M19/SUM('2017'!M$6:M$22)*'2017'!M$23</f>
        <v>1844.8852395377091</v>
      </c>
      <c r="N19">
        <f>'2017'!N19/SUM('2017'!N$6:N$22)*'2017'!N$23</f>
        <v>3789.7468878430941</v>
      </c>
      <c r="O19">
        <f>'2017'!O19/SUM('2017'!O$6:O$22)*'2017'!O$23</f>
        <v>7434.6542845225958</v>
      </c>
      <c r="P19">
        <f>'2017'!P19/SUM('2017'!P$6:P$22)*'2017'!P$23</f>
        <v>9904.12252160352</v>
      </c>
      <c r="Q19">
        <f>'2017'!Q19/SUM('2017'!Q$6:Q$22)*'2017'!Q$23</f>
        <v>15098.068256431123</v>
      </c>
      <c r="R19">
        <f>'2017'!R19/SUM('2017'!R$6:R$22)*'2017'!R$23</f>
        <v>5071.5399041641067</v>
      </c>
      <c r="S19">
        <f>'2017'!S19/SUM('2017'!S$6:S$22)*'2017'!S$23</f>
        <v>1476.3585787618856</v>
      </c>
      <c r="T19">
        <f t="shared" si="1"/>
        <v>69043.058999265908</v>
      </c>
      <c r="U19">
        <f t="shared" si="2"/>
        <v>64563.619829942938</v>
      </c>
    </row>
    <row r="20" spans="1:21" x14ac:dyDescent="0.25">
      <c r="A20" s="17">
        <f t="shared" si="3"/>
        <v>71074.3056438403</v>
      </c>
      <c r="B20" t="s">
        <v>35</v>
      </c>
      <c r="C20">
        <f>'2017'!C20/SUM('2017'!C$6:C$22)*'2017'!C$23</f>
        <v>2576.8306005993986</v>
      </c>
      <c r="D20">
        <f>'2017'!D20/SUM('2017'!D$6:D$22)*'2017'!D$23</f>
        <v>9540.1432617972459</v>
      </c>
      <c r="E20">
        <f>'2017'!E20/SUM('2017'!E$6:E$22)*'2017'!E$23</f>
        <v>14274.158015243778</v>
      </c>
      <c r="F20">
        <f>'2017'!F20/SUM('2017'!F$6:F$22)*'2017'!F$23</f>
        <v>2537.3406903139662</v>
      </c>
      <c r="G20">
        <f>'2017'!G20/SUM('2017'!G$6:G$22)*'2017'!G$23</f>
        <v>6411.1461983357931</v>
      </c>
      <c r="H20">
        <f>'2017'!H20/SUM('2017'!H$6:H$22)*'2017'!H$23</f>
        <v>9250.8148312677768</v>
      </c>
      <c r="I20">
        <f>'2017'!I20/SUM('2017'!I$6:I$22)*'2017'!I$23</f>
        <v>29060.702646881731</v>
      </c>
      <c r="J20">
        <f>'2017'!J20/SUM('2017'!J$6:J$22)*'2017'!J$23</f>
        <v>30033.605450276122</v>
      </c>
      <c r="K20">
        <f>'2017'!K20/SUM('2017'!K$6:K$22)*'2017'!K$23</f>
        <v>56593.778301753802</v>
      </c>
      <c r="L20">
        <f>'2017'!L20/SUM('2017'!L$6:L$22)*'2017'!L$23</f>
        <v>21722.941451468228</v>
      </c>
      <c r="M20">
        <f>'2017'!M20/SUM('2017'!M$6:M$22)*'2017'!M$23</f>
        <v>6687.048876950591</v>
      </c>
      <c r="N20">
        <f>'2017'!N20/SUM('2017'!N$6:N$22)*'2017'!N$23</f>
        <v>20631.178035189136</v>
      </c>
      <c r="O20">
        <f>'2017'!O20/SUM('2017'!O$6:O$22)*'2017'!O$23</f>
        <v>28411.25714339624</v>
      </c>
      <c r="P20">
        <f>'2017'!P20/SUM('2017'!P$6:P$22)*'2017'!P$23</f>
        <v>12874.678824109049</v>
      </c>
      <c r="Q20">
        <f>'2017'!Q20/SUM('2017'!Q$6:Q$22)*'2017'!Q$23</f>
        <v>144082.31322010845</v>
      </c>
      <c r="R20">
        <f>'2017'!R20/SUM('2017'!R$6:R$22)*'2017'!R$23</f>
        <v>36000.745222037447</v>
      </c>
      <c r="S20">
        <f>'2017'!S20/SUM('2017'!S$6:S$22)*'2017'!S$23</f>
        <v>10500.587510436166</v>
      </c>
      <c r="T20">
        <f t="shared" si="1"/>
        <v>441189.2702801649</v>
      </c>
      <c r="U20">
        <f t="shared" si="2"/>
        <v>337504.52858544909</v>
      </c>
    </row>
    <row r="21" spans="1:21" x14ac:dyDescent="0.25">
      <c r="A21" s="17">
        <f t="shared" si="3"/>
        <v>5192.6473582965691</v>
      </c>
      <c r="B21" t="s">
        <v>36</v>
      </c>
      <c r="C21">
        <f>'2017'!C21/SUM('2017'!C$6:C$22)*'2017'!C$23</f>
        <v>145.46939089389207</v>
      </c>
      <c r="D21">
        <f>'2017'!D21/SUM('2017'!D$6:D$22)*'2017'!D$23</f>
        <v>742.8293981468679</v>
      </c>
      <c r="E21">
        <f>'2017'!E21/SUM('2017'!E$6:E$22)*'2017'!E$23</f>
        <v>593.79724742163489</v>
      </c>
      <c r="F21">
        <f>'2017'!F21/SUM('2017'!F$6:F$22)*'2017'!F$23</f>
        <v>244.29910364896526</v>
      </c>
      <c r="G21">
        <f>'2017'!G21/SUM('2017'!G$6:G$22)*'2017'!G$23</f>
        <v>602.03186900861397</v>
      </c>
      <c r="H21">
        <f>'2017'!H21/SUM('2017'!H$6:H$22)*'2017'!H$23</f>
        <v>1012.1419430327727</v>
      </c>
      <c r="I21">
        <f>'2017'!I21/SUM('2017'!I$6:I$22)*'2017'!I$23</f>
        <v>1997.5477970377149</v>
      </c>
      <c r="J21">
        <f>'2017'!J21/SUM('2017'!J$6:J$22)*'2017'!J$23</f>
        <v>929.85515886678547</v>
      </c>
      <c r="K21">
        <f>'2017'!K21/SUM('2017'!K$6:K$22)*'2017'!K$23</f>
        <v>2829.1406958696298</v>
      </c>
      <c r="L21">
        <f>'2017'!L21/SUM('2017'!L$6:L$22)*'2017'!L$23</f>
        <v>2909.5980567668739</v>
      </c>
      <c r="M21">
        <f>'2017'!M21/SUM('2017'!M$6:M$22)*'2017'!M$23</f>
        <v>445.14847636349486</v>
      </c>
      <c r="N21">
        <f>'2017'!N21/SUM('2017'!N$6:N$22)*'2017'!N$23</f>
        <v>1890.39471212802</v>
      </c>
      <c r="O21">
        <f>'2017'!O21/SUM('2017'!O$6:O$22)*'2017'!O$23</f>
        <v>1327.149948804411</v>
      </c>
      <c r="P21">
        <f>'2017'!P21/SUM('2017'!P$6:P$22)*'2017'!P$23</f>
        <v>162.36970781689115</v>
      </c>
      <c r="Q21">
        <f>'2017'!Q21/SUM('2017'!Q$6:Q$22)*'2017'!Q$23</f>
        <v>3472.0283450414822</v>
      </c>
      <c r="R21">
        <f>'2017'!R21/SUM('2017'!R$6:R$22)*'2017'!R$23</f>
        <v>10115.661807599792</v>
      </c>
      <c r="S21">
        <f>'2017'!S21/SUM('2017'!S$6:S$22)*'2017'!S$23</f>
        <v>388.72130096304937</v>
      </c>
      <c r="T21">
        <f t="shared" si="1"/>
        <v>29808.184959410893</v>
      </c>
      <c r="U21">
        <f t="shared" si="2"/>
        <v>23540.213051353647</v>
      </c>
    </row>
    <row r="22" spans="1:21" x14ac:dyDescent="0.25">
      <c r="A22" s="17">
        <f t="shared" si="3"/>
        <v>3154.2965056794355</v>
      </c>
      <c r="B22" t="s">
        <v>37</v>
      </c>
      <c r="C22">
        <f>'2017'!C22/SUM('2017'!C$6:C$22)*'2017'!C$23</f>
        <v>83.076761587747924</v>
      </c>
      <c r="D22">
        <f>'2017'!D22/SUM('2017'!D$6:D$22)*'2017'!D$23</f>
        <v>336.0180633291896</v>
      </c>
      <c r="E22">
        <f>'2017'!E22/SUM('2017'!E$6:E$22)*'2017'!E$23</f>
        <v>524.03519350281738</v>
      </c>
      <c r="F22">
        <f>'2017'!F22/SUM('2017'!F$6:F$22)*'2017'!F$23</f>
        <v>230.74915336471028</v>
      </c>
      <c r="G22">
        <f>'2017'!G22/SUM('2017'!G$6:G$22)*'2017'!G$23</f>
        <v>327.41523034232313</v>
      </c>
      <c r="H22">
        <f>'2017'!H22/SUM('2017'!H$6:H$22)*'2017'!H$23</f>
        <v>667.03471577248456</v>
      </c>
      <c r="I22">
        <f>'2017'!I22/SUM('2017'!I$6:I$22)*'2017'!I$23</f>
        <v>1069.0441493679102</v>
      </c>
      <c r="J22">
        <f>'2017'!J22/SUM('2017'!J$6:J$22)*'2017'!J$23</f>
        <v>565.46300467994581</v>
      </c>
      <c r="K22">
        <f>'2017'!K22/SUM('2017'!K$6:K$22)*'2017'!K$23</f>
        <v>2589.1524906301465</v>
      </c>
      <c r="L22">
        <f>'2017'!L22/SUM('2017'!L$6:L$22)*'2017'!L$23</f>
        <v>918.69513283832839</v>
      </c>
      <c r="M22">
        <f>'2017'!M22/SUM('2017'!M$6:M$22)*'2017'!M$23</f>
        <v>627.26058137229165</v>
      </c>
      <c r="N22">
        <f>'2017'!N22/SUM('2017'!N$6:N$22)*'2017'!N$23</f>
        <v>1027.0891674181939</v>
      </c>
      <c r="O22">
        <f>'2017'!O22/SUM('2017'!O$6:O$22)*'2017'!O$23</f>
        <v>772.8688523590796</v>
      </c>
      <c r="P22">
        <f>'2017'!P22/SUM('2017'!P$6:P$22)*'2017'!P$23</f>
        <v>210.12138988808636</v>
      </c>
      <c r="Q22">
        <f>'2017'!Q22/SUM('2017'!Q$6:Q$22)*'2017'!Q$23</f>
        <v>2861.6973896837571</v>
      </c>
      <c r="R22">
        <f>'2017'!R22/SUM('2017'!R$6:R$22)*'2017'!R$23</f>
        <v>1047.5456797822549</v>
      </c>
      <c r="S22">
        <f>'2017'!S22/SUM('2017'!S$6:S$22)*'2017'!S$23</f>
        <v>4001.2862137685665</v>
      </c>
      <c r="T22">
        <f t="shared" si="1"/>
        <v>17858.553169687835</v>
      </c>
      <c r="U22">
        <f t="shared" si="2"/>
        <v>14055.716897740705</v>
      </c>
    </row>
    <row r="23" spans="1:21" x14ac:dyDescent="0.25">
      <c r="A23" s="17">
        <f t="shared" si="3"/>
        <v>653229.80000000005</v>
      </c>
      <c r="B23" t="s">
        <v>38</v>
      </c>
      <c r="C23">
        <f>'2017'!C23</f>
        <v>52982.64</v>
      </c>
      <c r="D23">
        <f>'2017'!D23</f>
        <v>101215.74</v>
      </c>
      <c r="E23">
        <f>'2017'!E23</f>
        <v>114364.78</v>
      </c>
      <c r="F23">
        <f>'2017'!F23</f>
        <v>46333.24</v>
      </c>
      <c r="G23">
        <f>'2017'!G23</f>
        <v>54600.12</v>
      </c>
      <c r="H23">
        <f>'2017'!H23</f>
        <v>104205.74</v>
      </c>
      <c r="I23">
        <f>'2017'!I23</f>
        <v>232510.18</v>
      </c>
      <c r="J23">
        <f>'2017'!J23</f>
        <v>175920.46</v>
      </c>
      <c r="K23">
        <f>'2017'!K23</f>
        <v>216610.58</v>
      </c>
      <c r="L23">
        <f>'2017'!L23</f>
        <v>117455.95</v>
      </c>
      <c r="M23">
        <f>'2017'!M23</f>
        <v>51448.57</v>
      </c>
      <c r="N23">
        <f>'2017'!N23</f>
        <v>96764.41</v>
      </c>
      <c r="O23">
        <f>'2017'!O23</f>
        <v>140611.19</v>
      </c>
      <c r="P23">
        <f>'2017'!P23</f>
        <v>63244.49</v>
      </c>
      <c r="Q23">
        <f>'2017'!Q23</f>
        <v>260892.71</v>
      </c>
      <c r="R23">
        <f>'2017'!R23</f>
        <v>145507.79</v>
      </c>
      <c r="S23">
        <f>'2017'!S23</f>
        <v>41015.99</v>
      </c>
      <c r="T23">
        <f>'2017'!T23</f>
        <v>2018241.14</v>
      </c>
      <c r="U23">
        <f>SUM(K23:S23)</f>
        <v>1133551.68</v>
      </c>
    </row>
    <row r="24" spans="1:21" x14ac:dyDescent="0.25">
      <c r="E24">
        <v>156.40482299999999</v>
      </c>
      <c r="F24">
        <v>55.064099999999996</v>
      </c>
      <c r="G24">
        <v>78.758013000000005</v>
      </c>
      <c r="H24">
        <v>107.520386</v>
      </c>
      <c r="I24">
        <v>347.03984600000001</v>
      </c>
    </row>
    <row r="25" spans="1:21" ht="23.25" customHeight="1" x14ac:dyDescent="0.25">
      <c r="E25">
        <f>E24*1000</f>
        <v>156404.823</v>
      </c>
      <c r="F25">
        <f>F24*1000</f>
        <v>55064.1</v>
      </c>
      <c r="G25">
        <f>G24*1000</f>
        <v>78758.013000000006</v>
      </c>
      <c r="H25">
        <f>H24*1000</f>
        <v>107520.386</v>
      </c>
      <c r="I25">
        <f>I24*1000</f>
        <v>347039.84600000002</v>
      </c>
    </row>
    <row r="26" spans="1:21" x14ac:dyDescent="0.25">
      <c r="B26" s="1" t="s">
        <v>43</v>
      </c>
      <c r="C26" s="2" t="s">
        <v>44</v>
      </c>
      <c r="D26" s="3" t="s">
        <v>45</v>
      </c>
      <c r="E26" s="3" t="s">
        <v>46</v>
      </c>
      <c r="F26" s="3" t="s">
        <v>47</v>
      </c>
      <c r="G26" s="3" t="s">
        <v>48</v>
      </c>
      <c r="H26" s="3" t="s">
        <v>49</v>
      </c>
      <c r="I26" s="3" t="s">
        <v>50</v>
      </c>
      <c r="J26" s="3" t="s">
        <v>51</v>
      </c>
      <c r="K26" s="3" t="s">
        <v>52</v>
      </c>
      <c r="L26" s="3" t="s">
        <v>53</v>
      </c>
      <c r="M26" s="3" t="s">
        <v>54</v>
      </c>
      <c r="N26" s="3" t="s">
        <v>55</v>
      </c>
      <c r="O26" s="3" t="s">
        <v>56</v>
      </c>
      <c r="P26" s="3" t="s">
        <v>57</v>
      </c>
      <c r="Q26" s="3" t="s">
        <v>58</v>
      </c>
      <c r="R26" s="3" t="s">
        <v>59</v>
      </c>
      <c r="S26" s="3" t="s">
        <v>60</v>
      </c>
      <c r="T26" s="4" t="s">
        <v>61</v>
      </c>
    </row>
    <row r="27" spans="1:21" x14ac:dyDescent="0.25">
      <c r="B27" s="10" t="s">
        <v>44</v>
      </c>
      <c r="C27" s="5">
        <f>'2017'!C27</f>
        <v>17.0029</v>
      </c>
      <c r="D27" s="5">
        <f>'2017'!D27</f>
        <v>4.5780000000000001E-2</v>
      </c>
      <c r="E27" s="5">
        <f>'2017'!E27</f>
        <v>38.894839999999995</v>
      </c>
      <c r="F27" s="5">
        <f>'2017'!F27</f>
        <v>0</v>
      </c>
      <c r="G27" s="5">
        <f>'2017'!G27</f>
        <v>1.3000000000000002E-4</v>
      </c>
      <c r="H27" s="5">
        <f>'2017'!H27</f>
        <v>0</v>
      </c>
      <c r="I27" s="5">
        <f>'2017'!I27</f>
        <v>2.5383400000000003</v>
      </c>
      <c r="J27" s="5">
        <f>'2017'!J27</f>
        <v>0.19686000000000001</v>
      </c>
      <c r="K27" s="5">
        <f>'2017'!K27</f>
        <v>1.4999999999999999E-4</v>
      </c>
      <c r="L27" s="5">
        <f>'2017'!L27</f>
        <v>0</v>
      </c>
      <c r="M27" s="5">
        <f>'2017'!M27</f>
        <v>2.3290100000000002</v>
      </c>
      <c r="N27" s="5">
        <f>'2017'!N27</f>
        <v>1.0369999999999999E-2</v>
      </c>
      <c r="O27" s="5">
        <f>'2017'!O27</f>
        <v>2E-3</v>
      </c>
      <c r="P27" s="5">
        <f>'2017'!P27</f>
        <v>0</v>
      </c>
      <c r="Q27" s="5">
        <f>'2017'!Q27</f>
        <v>2.707E-2</v>
      </c>
      <c r="R27" s="5">
        <f>'2017'!R27</f>
        <v>0.16800000000000001</v>
      </c>
      <c r="S27" s="5">
        <f>'2017'!S27</f>
        <v>7.962000000000001E-2</v>
      </c>
      <c r="T27" s="5">
        <f>'2017'!T27</f>
        <v>61.295079999999999</v>
      </c>
    </row>
    <row r="28" spans="1:21" x14ac:dyDescent="0.25">
      <c r="B28" s="10" t="s">
        <v>45</v>
      </c>
      <c r="C28" s="5">
        <f>'2017'!C28</f>
        <v>2.1159499999999998</v>
      </c>
      <c r="D28" s="5">
        <f>'2017'!D28</f>
        <v>64.768800000000013</v>
      </c>
      <c r="E28" s="5">
        <f>'2017'!E28</f>
        <v>4.1882099999999989</v>
      </c>
      <c r="F28" s="5">
        <f>'2017'!F28</f>
        <v>22.038810000000002</v>
      </c>
      <c r="G28" s="5">
        <f>'2017'!G28</f>
        <v>1.1837200000000001</v>
      </c>
      <c r="H28" s="5">
        <f>'2017'!H28</f>
        <v>1.3655299999999999</v>
      </c>
      <c r="I28" s="5">
        <f>'2017'!I28</f>
        <v>20.114939999999997</v>
      </c>
      <c r="J28" s="5">
        <f>'2017'!J28</f>
        <v>3.5960000000000001</v>
      </c>
      <c r="K28" s="5">
        <f>'2017'!K28</f>
        <v>5.8767100000000001</v>
      </c>
      <c r="L28" s="5">
        <f>'2017'!L28</f>
        <v>2.4653499999999999</v>
      </c>
      <c r="M28" s="5">
        <f>'2017'!M28</f>
        <v>1.7684600000000001</v>
      </c>
      <c r="N28" s="5">
        <f>'2017'!N28</f>
        <v>4.1987699999999997</v>
      </c>
      <c r="O28" s="5">
        <f>'2017'!O28</f>
        <v>0.93365999999999993</v>
      </c>
      <c r="P28" s="5">
        <f>'2017'!P28</f>
        <v>1.58351</v>
      </c>
      <c r="Q28" s="5">
        <f>'2017'!Q28</f>
        <v>5.5391199999999996</v>
      </c>
      <c r="R28" s="5">
        <f>'2017'!R28</f>
        <v>11.440320000000002</v>
      </c>
      <c r="S28" s="5">
        <f>'2017'!S28</f>
        <v>2.1231900000000001</v>
      </c>
      <c r="T28" s="5">
        <f>'2017'!T28</f>
        <v>155.30109000000002</v>
      </c>
    </row>
    <row r="29" spans="1:21" x14ac:dyDescent="0.25">
      <c r="B29" s="10" t="s">
        <v>46</v>
      </c>
      <c r="C29" s="5">
        <f>'2017'!C29</f>
        <v>7.8514999999999997</v>
      </c>
      <c r="D29" s="5">
        <f>'2017'!D29</f>
        <v>0.24418000000000001</v>
      </c>
      <c r="E29" s="5">
        <f>'2017'!E29</f>
        <v>33.018910000000005</v>
      </c>
      <c r="F29" s="5">
        <f>'2017'!F29</f>
        <v>8.0370000000000011E-2</v>
      </c>
      <c r="G29" s="5">
        <f>'2017'!G29</f>
        <v>0.18111000000000002</v>
      </c>
      <c r="H29" s="5">
        <f>'2017'!H29</f>
        <v>0.15706999999999999</v>
      </c>
      <c r="I29" s="5">
        <f>'2017'!I29</f>
        <v>3.9847299999999999</v>
      </c>
      <c r="J29" s="5">
        <f>'2017'!J29</f>
        <v>0.49713000000000002</v>
      </c>
      <c r="K29" s="5">
        <f>'2017'!K29</f>
        <v>3.0327299999999999</v>
      </c>
      <c r="L29" s="5">
        <f>'2017'!L29</f>
        <v>0.81013000000000002</v>
      </c>
      <c r="M29" s="5">
        <f>'2017'!M29</f>
        <v>29.36722</v>
      </c>
      <c r="N29" s="5">
        <f>'2017'!N29</f>
        <v>1.23655</v>
      </c>
      <c r="O29" s="5">
        <f>'2017'!O29</f>
        <v>0.11295000000000001</v>
      </c>
      <c r="P29" s="5">
        <f>'2017'!P29</f>
        <v>0.16562000000000002</v>
      </c>
      <c r="Q29" s="5">
        <f>'2017'!Q29</f>
        <v>3.9655800000000005</v>
      </c>
      <c r="R29" s="5">
        <f>'2017'!R29</f>
        <v>8.8252500000000023</v>
      </c>
      <c r="S29" s="5">
        <f>'2017'!S29</f>
        <v>2.2429200000000002</v>
      </c>
      <c r="T29" s="5">
        <f>'2017'!T29</f>
        <v>95.773769999999999</v>
      </c>
    </row>
    <row r="30" spans="1:21" x14ac:dyDescent="0.25">
      <c r="B30" s="10" t="s">
        <v>47</v>
      </c>
      <c r="C30" s="5">
        <f>'2017'!C30</f>
        <v>2.9975900000000002</v>
      </c>
      <c r="D30" s="5">
        <f>'2017'!D30</f>
        <v>1.3361000000000001</v>
      </c>
      <c r="E30" s="5">
        <f>'2017'!E30</f>
        <v>0.85133000000000003</v>
      </c>
      <c r="F30" s="5">
        <f>'2017'!F30</f>
        <v>1.90801</v>
      </c>
      <c r="G30" s="5">
        <f>'2017'!G30</f>
        <v>0.25514999999999999</v>
      </c>
      <c r="H30" s="5">
        <f>'2017'!H30</f>
        <v>0.24874000000000002</v>
      </c>
      <c r="I30" s="5">
        <f>'2017'!I30</f>
        <v>7.85886</v>
      </c>
      <c r="J30" s="5">
        <f>'2017'!J30</f>
        <v>2.40198</v>
      </c>
      <c r="K30" s="5">
        <f>'2017'!K30</f>
        <v>5.2398599999999993</v>
      </c>
      <c r="L30" s="5">
        <f>'2017'!L30</f>
        <v>15.164440000000001</v>
      </c>
      <c r="M30" s="5">
        <f>'2017'!M30</f>
        <v>0.21430000000000002</v>
      </c>
      <c r="N30" s="5">
        <f>'2017'!N30</f>
        <v>1.1444299999999998</v>
      </c>
      <c r="O30" s="5">
        <f>'2017'!O30</f>
        <v>0.56891999999999998</v>
      </c>
      <c r="P30" s="5">
        <f>'2017'!P30</f>
        <v>0.13922000000000001</v>
      </c>
      <c r="Q30" s="5">
        <f>'2017'!Q30</f>
        <v>3.0304799999999998</v>
      </c>
      <c r="R30" s="5">
        <f>'2017'!R30</f>
        <v>2.4999099999999999</v>
      </c>
      <c r="S30" s="5">
        <f>'2017'!S30</f>
        <v>0.92466000000000004</v>
      </c>
      <c r="T30" s="5">
        <f>'2017'!T30</f>
        <v>46.783989999999996</v>
      </c>
    </row>
    <row r="31" spans="1:21" x14ac:dyDescent="0.25">
      <c r="B31" s="10" t="s">
        <v>48</v>
      </c>
      <c r="C31" s="5">
        <f>'2017'!C31</f>
        <v>0.48605999999999999</v>
      </c>
      <c r="D31" s="5">
        <f>'2017'!D31</f>
        <v>3.5440999999999998</v>
      </c>
      <c r="E31" s="5">
        <f>'2017'!E31</f>
        <v>1.38846</v>
      </c>
      <c r="F31" s="5">
        <f>'2017'!F31</f>
        <v>0.64822999999999997</v>
      </c>
      <c r="G31" s="5">
        <f>'2017'!G31</f>
        <v>17.990779999999997</v>
      </c>
      <c r="H31" s="5">
        <f>'2017'!H31</f>
        <v>19.282900000000001</v>
      </c>
      <c r="I31" s="5">
        <f>'2017'!I31</f>
        <v>15.495919999999998</v>
      </c>
      <c r="J31" s="5">
        <f>'2017'!J31</f>
        <v>15.38907</v>
      </c>
      <c r="K31" s="5">
        <f>'2017'!K31</f>
        <v>6.1358000000000006</v>
      </c>
      <c r="L31" s="5">
        <f>'2017'!L31</f>
        <v>2.4470000000000001</v>
      </c>
      <c r="M31" s="5">
        <f>'2017'!M31</f>
        <v>0.43309000000000003</v>
      </c>
      <c r="N31" s="5">
        <f>'2017'!N31</f>
        <v>6.4226200000000002</v>
      </c>
      <c r="O31" s="5">
        <f>'2017'!O31</f>
        <v>0.49678999999999995</v>
      </c>
      <c r="P31" s="5">
        <f>'2017'!P31</f>
        <v>0.67505999999999999</v>
      </c>
      <c r="Q31" s="5">
        <f>'2017'!Q31</f>
        <v>8.0764399999999998</v>
      </c>
      <c r="R31" s="5">
        <f>'2017'!R31</f>
        <v>4.18065</v>
      </c>
      <c r="S31" s="5">
        <f>'2017'!S31</f>
        <v>2.56928</v>
      </c>
      <c r="T31" s="5">
        <f>'2017'!T31</f>
        <v>105.66239999999999</v>
      </c>
    </row>
    <row r="32" spans="1:21" x14ac:dyDescent="0.25">
      <c r="B32" s="10" t="s">
        <v>49</v>
      </c>
      <c r="C32" s="5">
        <f>'2017'!C32</f>
        <v>0.25133</v>
      </c>
      <c r="D32" s="5">
        <f>'2017'!D32</f>
        <v>0.50968000000000002</v>
      </c>
      <c r="E32" s="5">
        <f>'2017'!E32</f>
        <v>0.33299000000000001</v>
      </c>
      <c r="F32" s="5">
        <f>'2017'!F32</f>
        <v>4.8039999999999999E-2</v>
      </c>
      <c r="G32" s="5">
        <f>'2017'!G32</f>
        <v>1.3966899999999998</v>
      </c>
      <c r="H32" s="5">
        <f>'2017'!H32</f>
        <v>43.004309999999997</v>
      </c>
      <c r="I32" s="5">
        <f>'2017'!I32</f>
        <v>1.05515</v>
      </c>
      <c r="J32" s="5">
        <f>'2017'!J32</f>
        <v>0.22036</v>
      </c>
      <c r="K32" s="5">
        <f>'2017'!K32</f>
        <v>7.6841999999999997</v>
      </c>
      <c r="L32" s="5">
        <f>'2017'!L32</f>
        <v>2.3137800000000004</v>
      </c>
      <c r="M32" s="5">
        <f>'2017'!M32</f>
        <v>3.8679999999999999E-2</v>
      </c>
      <c r="N32" s="5">
        <f>'2017'!N32</f>
        <v>0.39200999999999997</v>
      </c>
      <c r="O32" s="5">
        <f>'2017'!O32</f>
        <v>5.2859999999999997E-2</v>
      </c>
      <c r="P32" s="5">
        <f>'2017'!P32</f>
        <v>2.4889999999999999E-2</v>
      </c>
      <c r="Q32" s="5">
        <f>'2017'!Q32</f>
        <v>1.0250299999999999</v>
      </c>
      <c r="R32" s="5">
        <f>'2017'!R32</f>
        <v>3.8786300000000002</v>
      </c>
      <c r="S32" s="5">
        <f>'2017'!S32</f>
        <v>0.41855999999999999</v>
      </c>
      <c r="T32" s="5">
        <f>'2017'!T32</f>
        <v>62.647169999999996</v>
      </c>
    </row>
    <row r="33" spans="1:21" x14ac:dyDescent="0.25">
      <c r="B33" s="10" t="s">
        <v>50</v>
      </c>
      <c r="C33" s="5">
        <f>'2017'!C33</f>
        <v>14.046259999999998</v>
      </c>
      <c r="D33" s="5">
        <f>'2017'!D33</f>
        <v>9.9185400000000001</v>
      </c>
      <c r="E33" s="5">
        <f>'2017'!E33</f>
        <v>10.401179999999998</v>
      </c>
      <c r="F33" s="5">
        <f>'2017'!F33</f>
        <v>2.6963699999999999</v>
      </c>
      <c r="G33" s="5">
        <f>'2017'!G33</f>
        <v>20.732119999999998</v>
      </c>
      <c r="H33" s="5">
        <f>'2017'!H33</f>
        <v>28.992580000000004</v>
      </c>
      <c r="I33" s="5">
        <f>'2017'!I33</f>
        <v>126.46522999999999</v>
      </c>
      <c r="J33" s="5">
        <f>'2017'!J33</f>
        <v>59.177239999999991</v>
      </c>
      <c r="K33" s="5">
        <f>'2017'!K33</f>
        <v>17.978549999999998</v>
      </c>
      <c r="L33" s="5">
        <f>'2017'!L33</f>
        <v>4.0591499999999998</v>
      </c>
      <c r="M33" s="5">
        <f>'2017'!M33</f>
        <v>1.9417500000000001</v>
      </c>
      <c r="N33" s="5">
        <f>'2017'!N33</f>
        <v>11.910719999999998</v>
      </c>
      <c r="O33" s="5">
        <f>'2017'!O33</f>
        <v>2.6635599999999995</v>
      </c>
      <c r="P33" s="5">
        <f>'2017'!P33</f>
        <v>2.6247999999999996</v>
      </c>
      <c r="Q33" s="5">
        <f>'2017'!Q33</f>
        <v>15.397449999999999</v>
      </c>
      <c r="R33" s="5">
        <f>'2017'!R33</f>
        <v>24.950590000000002</v>
      </c>
      <c r="S33" s="5">
        <f>'2017'!S33</f>
        <v>5.6662700000000008</v>
      </c>
      <c r="T33" s="5">
        <f>'2017'!T33</f>
        <v>359.62235999999996</v>
      </c>
    </row>
    <row r="34" spans="1:21" x14ac:dyDescent="0.25">
      <c r="B34" s="10" t="s">
        <v>51</v>
      </c>
      <c r="C34" s="5">
        <f>'2017'!C34</f>
        <v>0.39394999999999997</v>
      </c>
      <c r="D34" s="5">
        <f>'2017'!D34</f>
        <v>1.6304400000000001</v>
      </c>
      <c r="E34" s="5">
        <f>'2017'!E34</f>
        <v>0.12559000000000001</v>
      </c>
      <c r="F34" s="5">
        <f>'2017'!F34</f>
        <v>0.24747</v>
      </c>
      <c r="G34" s="5">
        <f>'2017'!G34</f>
        <v>0.52532000000000001</v>
      </c>
      <c r="H34" s="5">
        <f>'2017'!H34</f>
        <v>0.39226</v>
      </c>
      <c r="I34" s="5">
        <f>'2017'!I34</f>
        <v>0.77676000000000001</v>
      </c>
      <c r="J34" s="5">
        <f>'2017'!J34</f>
        <v>51.633949999999999</v>
      </c>
      <c r="K34" s="5">
        <f>'2017'!K34</f>
        <v>0.50741000000000003</v>
      </c>
      <c r="L34" s="5">
        <f>'2017'!L34</f>
        <v>0.53957000000000011</v>
      </c>
      <c r="M34" s="5">
        <f>'2017'!M34</f>
        <v>7.4990000000000001E-2</v>
      </c>
      <c r="N34" s="5">
        <f>'2017'!N34</f>
        <v>1.1107199999999999</v>
      </c>
      <c r="O34" s="5">
        <f>'2017'!O34</f>
        <v>1.6285399999999999</v>
      </c>
      <c r="P34" s="5">
        <f>'2017'!P34</f>
        <v>4.6164899999999998</v>
      </c>
      <c r="Q34" s="5">
        <f>'2017'!Q34</f>
        <v>2.73672</v>
      </c>
      <c r="R34" s="5">
        <f>'2017'!R34</f>
        <v>7.5398900000000006</v>
      </c>
      <c r="S34" s="5">
        <f>'2017'!S34</f>
        <v>1.4041600000000001</v>
      </c>
      <c r="T34" s="5">
        <f>'2017'!T34</f>
        <v>75.884280000000004</v>
      </c>
    </row>
    <row r="35" spans="1:21" x14ac:dyDescent="0.25">
      <c r="B35" s="10" t="s">
        <v>52</v>
      </c>
      <c r="C35" s="5">
        <f>'2017'!C35</f>
        <v>0.31536000000000003</v>
      </c>
      <c r="D35" s="5">
        <f>'2017'!D35</f>
        <v>0.55462</v>
      </c>
      <c r="E35" s="5">
        <f>'2017'!E35</f>
        <v>1.31734</v>
      </c>
      <c r="F35" s="5">
        <f>'2017'!F35</f>
        <v>0.35460000000000003</v>
      </c>
      <c r="G35" s="5">
        <f>'2017'!G35</f>
        <v>0.79264000000000001</v>
      </c>
      <c r="H35" s="5">
        <f>'2017'!H35</f>
        <v>1.4246500000000002</v>
      </c>
      <c r="I35" s="5">
        <f>'2017'!I35</f>
        <v>3.4885599999999997</v>
      </c>
      <c r="J35" s="5">
        <f>'2017'!J35</f>
        <v>0.96250000000000002</v>
      </c>
      <c r="K35" s="5">
        <f>'2017'!K35</f>
        <v>18.857430000000001</v>
      </c>
      <c r="L35" s="5">
        <f>'2017'!L35</f>
        <v>2.9405300000000003</v>
      </c>
      <c r="M35" s="5">
        <f>'2017'!M35</f>
        <v>0.35293000000000002</v>
      </c>
      <c r="N35" s="5">
        <f>'2017'!N35</f>
        <v>1.5626900000000001</v>
      </c>
      <c r="O35" s="5">
        <f>'2017'!O35</f>
        <v>0.25172</v>
      </c>
      <c r="P35" s="5">
        <f>'2017'!P35</f>
        <v>0.37089</v>
      </c>
      <c r="Q35" s="5">
        <f>'2017'!Q35</f>
        <v>3.0149300000000001</v>
      </c>
      <c r="R35" s="5">
        <f>'2017'!R35</f>
        <v>1.0072099999999999</v>
      </c>
      <c r="S35" s="5">
        <f>'2017'!S35</f>
        <v>0.70213000000000003</v>
      </c>
      <c r="T35" s="5">
        <f>'2017'!T35</f>
        <v>38.270720000000004</v>
      </c>
    </row>
    <row r="36" spans="1:21" x14ac:dyDescent="0.25">
      <c r="B36" s="10" t="s">
        <v>53</v>
      </c>
      <c r="C36" s="5">
        <f>'2017'!C36</f>
        <v>8.4229999999999999E-2</v>
      </c>
      <c r="D36" s="5">
        <f>'2017'!D36</f>
        <v>1.1860200000000001</v>
      </c>
      <c r="E36" s="5">
        <f>'2017'!E36</f>
        <v>2.80579</v>
      </c>
      <c r="F36" s="5">
        <f>'2017'!F36</f>
        <v>0.83925000000000005</v>
      </c>
      <c r="G36" s="5">
        <f>'2017'!G36</f>
        <v>1.1302300000000001</v>
      </c>
      <c r="H36" s="5">
        <f>'2017'!H36</f>
        <v>1.4418199999999999</v>
      </c>
      <c r="I36" s="5">
        <f>'2017'!I36</f>
        <v>6.0109899999999996</v>
      </c>
      <c r="J36" s="5">
        <f>'2017'!J36</f>
        <v>2.8506900000000002</v>
      </c>
      <c r="K36" s="5">
        <f>'2017'!K36</f>
        <v>35.076650000000001</v>
      </c>
      <c r="L36" s="5">
        <f>'2017'!L36</f>
        <v>43.572189999999999</v>
      </c>
      <c r="M36" s="5">
        <f>'2017'!M36</f>
        <v>1.6097900000000001</v>
      </c>
      <c r="N36" s="5">
        <f>'2017'!N36</f>
        <v>4.7089499999999997</v>
      </c>
      <c r="O36" s="5">
        <f>'2017'!O36</f>
        <v>2.57355</v>
      </c>
      <c r="P36" s="5">
        <f>'2017'!P36</f>
        <v>0.94383000000000006</v>
      </c>
      <c r="Q36" s="5">
        <f>'2017'!Q36</f>
        <v>9.8215499999999984</v>
      </c>
      <c r="R36" s="5">
        <f>'2017'!R36</f>
        <v>8.9190100000000001</v>
      </c>
      <c r="S36" s="5">
        <f>'2017'!S36</f>
        <v>1.9968899999999998</v>
      </c>
      <c r="T36" s="5">
        <f>'2017'!T36</f>
        <v>125.5714</v>
      </c>
    </row>
    <row r="37" spans="1:21" x14ac:dyDescent="0.25">
      <c r="B37" s="10" t="s">
        <v>54</v>
      </c>
      <c r="C37" s="5">
        <f>'2017'!C37</f>
        <v>3.8210000000000001E-2</v>
      </c>
      <c r="D37" s="5">
        <f>'2017'!D37</f>
        <v>0.41075</v>
      </c>
      <c r="E37" s="5">
        <f>'2017'!E37</f>
        <v>0.47370000000000001</v>
      </c>
      <c r="F37" s="5">
        <f>'2017'!F37</f>
        <v>0.10792</v>
      </c>
      <c r="G37" s="5">
        <f>'2017'!G37</f>
        <v>0.30936000000000002</v>
      </c>
      <c r="H37" s="5">
        <f>'2017'!H37</f>
        <v>0.42687000000000003</v>
      </c>
      <c r="I37" s="5">
        <f>'2017'!I37</f>
        <v>1.3560100000000002</v>
      </c>
      <c r="J37" s="5">
        <f>'2017'!J37</f>
        <v>0.42884</v>
      </c>
      <c r="K37" s="5">
        <f>'2017'!K37</f>
        <v>8.6093999999999991</v>
      </c>
      <c r="L37" s="5">
        <f>'2017'!L37</f>
        <v>2.0381100000000001</v>
      </c>
      <c r="M37" s="5">
        <f>'2017'!M37</f>
        <v>1.86222</v>
      </c>
      <c r="N37" s="5">
        <f>'2017'!N37</f>
        <v>2.24532</v>
      </c>
      <c r="O37" s="5">
        <f>'2017'!O37</f>
        <v>1.0643900000000002</v>
      </c>
      <c r="P37" s="5">
        <f>'2017'!P37</f>
        <v>0.64024000000000003</v>
      </c>
      <c r="Q37" s="5">
        <f>'2017'!Q37</f>
        <v>6.8283500000000004</v>
      </c>
      <c r="R37" s="5">
        <f>'2017'!R37</f>
        <v>4.1261200000000002</v>
      </c>
      <c r="S37" s="5">
        <f>'2017'!S37</f>
        <v>1.0313399999999999</v>
      </c>
      <c r="T37" s="5">
        <f>'2017'!T37</f>
        <v>31.997119999999999</v>
      </c>
    </row>
    <row r="38" spans="1:21" x14ac:dyDescent="0.25">
      <c r="B38" s="10" t="s">
        <v>55</v>
      </c>
      <c r="C38" s="5">
        <f>'2017'!C38</f>
        <v>0.21733</v>
      </c>
      <c r="D38" s="5">
        <f>'2017'!D38</f>
        <v>1.1381599999999998</v>
      </c>
      <c r="E38" s="5">
        <f>'2017'!E38</f>
        <v>0.99660000000000004</v>
      </c>
      <c r="F38" s="5">
        <f>'2017'!F38</f>
        <v>0.28222000000000003</v>
      </c>
      <c r="G38" s="5">
        <f>'2017'!G38</f>
        <v>0.90759999999999996</v>
      </c>
      <c r="H38" s="5">
        <f>'2017'!H38</f>
        <v>0.76865000000000006</v>
      </c>
      <c r="I38" s="5">
        <f>'2017'!I38</f>
        <v>2.1603499999999998</v>
      </c>
      <c r="J38" s="5">
        <f>'2017'!J38</f>
        <v>1.57375</v>
      </c>
      <c r="K38" s="5">
        <f>'2017'!K38</f>
        <v>10.439920000000001</v>
      </c>
      <c r="L38" s="5">
        <f>'2017'!L38</f>
        <v>2.06671</v>
      </c>
      <c r="M38" s="5">
        <f>'2017'!M38</f>
        <v>0.82002999999999993</v>
      </c>
      <c r="N38" s="5">
        <f>'2017'!N38</f>
        <v>30.308900000000001</v>
      </c>
      <c r="O38" s="5">
        <f>'2017'!O38</f>
        <v>18.06925</v>
      </c>
      <c r="P38" s="5">
        <f>'2017'!P38</f>
        <v>1.2854299999999999</v>
      </c>
      <c r="Q38" s="5">
        <f>'2017'!Q38</f>
        <v>18.181620000000002</v>
      </c>
      <c r="R38" s="5">
        <f>'2017'!R38</f>
        <v>7.8244300000000004</v>
      </c>
      <c r="S38" s="5">
        <f>'2017'!S38</f>
        <v>3.0372799999999995</v>
      </c>
      <c r="T38" s="5">
        <f>'2017'!T38</f>
        <v>100.07817999999999</v>
      </c>
    </row>
    <row r="39" spans="1:21" x14ac:dyDescent="0.25">
      <c r="B39" s="10" t="s">
        <v>56</v>
      </c>
      <c r="C39" s="5">
        <f>'2017'!C39</f>
        <v>2.1384499999999997</v>
      </c>
      <c r="D39" s="5">
        <f>'2017'!D39</f>
        <v>1.8025100000000001</v>
      </c>
      <c r="E39" s="5">
        <f>'2017'!E39</f>
        <v>2.73814</v>
      </c>
      <c r="F39" s="5">
        <f>'2017'!F39</f>
        <v>0.39487</v>
      </c>
      <c r="G39" s="5">
        <f>'2017'!G39</f>
        <v>1.12124</v>
      </c>
      <c r="H39" s="5">
        <f>'2017'!H39</f>
        <v>1.0963499999999999</v>
      </c>
      <c r="I39" s="5">
        <f>'2017'!I39</f>
        <v>4.1998199999999999</v>
      </c>
      <c r="J39" s="5">
        <f>'2017'!J39</f>
        <v>5.1236099999999993</v>
      </c>
      <c r="K39" s="5">
        <f>'2017'!K39</f>
        <v>15.15028</v>
      </c>
      <c r="L39" s="5">
        <f>'2017'!L39</f>
        <v>7.4491499999999995</v>
      </c>
      <c r="M39" s="5">
        <f>'2017'!M39</f>
        <v>1.74847</v>
      </c>
      <c r="N39" s="5">
        <f>'2017'!N39</f>
        <v>4.1911799999999992</v>
      </c>
      <c r="O39" s="5">
        <f>'2017'!O39</f>
        <v>78.467399999999998</v>
      </c>
      <c r="P39" s="5">
        <f>'2017'!P39</f>
        <v>17.536950000000001</v>
      </c>
      <c r="Q39" s="5">
        <f>'2017'!Q39</f>
        <v>16.446680000000001</v>
      </c>
      <c r="R39" s="5">
        <f>'2017'!R39</f>
        <v>7.5690100000000005</v>
      </c>
      <c r="S39" s="5">
        <f>'2017'!S39</f>
        <v>2.3654999999999999</v>
      </c>
      <c r="T39" s="5">
        <f>'2017'!T39</f>
        <v>169.53963000000002</v>
      </c>
    </row>
    <row r="40" spans="1:21" x14ac:dyDescent="0.25">
      <c r="B40" s="10" t="s">
        <v>57</v>
      </c>
      <c r="C40" s="5">
        <f>'2017'!C40</f>
        <v>1.9030000000000002E-2</v>
      </c>
      <c r="D40" s="5">
        <f>'2017'!D40</f>
        <v>0.36434</v>
      </c>
      <c r="E40" s="5">
        <f>'2017'!E40</f>
        <v>0.64966000000000002</v>
      </c>
      <c r="F40" s="5">
        <f>'2017'!F40</f>
        <v>0.11069</v>
      </c>
      <c r="G40" s="5">
        <f>'2017'!G40</f>
        <v>0.32595999999999997</v>
      </c>
      <c r="H40" s="5">
        <f>'2017'!H40</f>
        <v>0.47736000000000001</v>
      </c>
      <c r="I40" s="5">
        <f>'2017'!I40</f>
        <v>1.8991400000000001</v>
      </c>
      <c r="J40" s="5">
        <f>'2017'!J40</f>
        <v>0.72992000000000001</v>
      </c>
      <c r="K40" s="5">
        <f>'2017'!K40</f>
        <v>17.952529999999999</v>
      </c>
      <c r="L40" s="5">
        <f>'2017'!L40</f>
        <v>2.7243900000000001</v>
      </c>
      <c r="M40" s="5">
        <f>'2017'!M40</f>
        <v>1.9105000000000001</v>
      </c>
      <c r="N40" s="5">
        <f>'2017'!N40</f>
        <v>3.9231000000000003</v>
      </c>
      <c r="O40" s="5">
        <f>'2017'!O40</f>
        <v>7.6556099999999994</v>
      </c>
      <c r="P40" s="5">
        <f>'2017'!P40</f>
        <v>10.124790000000001</v>
      </c>
      <c r="Q40" s="5">
        <f>'2017'!Q40</f>
        <v>15.62984</v>
      </c>
      <c r="R40" s="5">
        <f>'2017'!R40</f>
        <v>5.2778499999999999</v>
      </c>
      <c r="S40" s="5">
        <f>'2017'!S40</f>
        <v>1.5384899999999999</v>
      </c>
      <c r="T40" s="5">
        <f>'2017'!T40</f>
        <v>71.313179999999988</v>
      </c>
    </row>
    <row r="41" spans="1:21" x14ac:dyDescent="0.25">
      <c r="B41" s="10" t="s">
        <v>58</v>
      </c>
      <c r="C41" s="5">
        <f>'2017'!C41</f>
        <v>2.6250800000000001</v>
      </c>
      <c r="D41" s="5">
        <f>'2017'!D41</f>
        <v>9.8058899999999998</v>
      </c>
      <c r="E41" s="5">
        <f>'2017'!E41</f>
        <v>14.551490000000001</v>
      </c>
      <c r="F41" s="5">
        <f>'2017'!F41</f>
        <v>1.7258699999999998</v>
      </c>
      <c r="G41" s="5">
        <f>'2017'!G41</f>
        <v>6.5419999999999998</v>
      </c>
      <c r="H41" s="5">
        <f>'2017'!H41</f>
        <v>9.2092900000000011</v>
      </c>
      <c r="I41" s="5">
        <f>'2017'!I41</f>
        <v>29.347540000000002</v>
      </c>
      <c r="J41" s="5">
        <f>'2017'!J41</f>
        <v>30.496770000000005</v>
      </c>
      <c r="K41" s="5">
        <f>'2017'!K41</f>
        <v>57.726750000000003</v>
      </c>
      <c r="L41" s="5">
        <f>'2017'!L41</f>
        <v>22.093409999999999</v>
      </c>
      <c r="M41" s="5">
        <f>'2017'!M41</f>
        <v>6.8042199999999999</v>
      </c>
      <c r="N41" s="5">
        <f>'2017'!N41</f>
        <v>20.921379999999996</v>
      </c>
      <c r="O41" s="5">
        <f>'2017'!O41</f>
        <v>28.775759999999998</v>
      </c>
      <c r="P41" s="5">
        <f>'2017'!P41</f>
        <v>12.659700000000001</v>
      </c>
      <c r="Q41" s="5">
        <f>'2017'!Q41</f>
        <v>146.76221000000001</v>
      </c>
      <c r="R41" s="5">
        <f>'2017'!R41</f>
        <v>36.487780000000001</v>
      </c>
      <c r="S41" s="5">
        <f>'2017'!S41</f>
        <v>10.66184</v>
      </c>
      <c r="T41" s="5">
        <f>'2017'!T41</f>
        <v>447.19691000000006</v>
      </c>
    </row>
    <row r="42" spans="1:21" x14ac:dyDescent="0.25">
      <c r="B42" s="10" t="s">
        <v>59</v>
      </c>
      <c r="C42" s="5">
        <f>'2017'!C42</f>
        <v>0.15031</v>
      </c>
      <c r="D42" s="5">
        <f>'2017'!D42</f>
        <v>0.79979000000000011</v>
      </c>
      <c r="E42" s="5">
        <f>'2017'!E42</f>
        <v>0.61142000000000007</v>
      </c>
      <c r="F42" s="5">
        <f>'2017'!F42</f>
        <v>0.17019000000000001</v>
      </c>
      <c r="G42" s="5">
        <f>'2017'!G42</f>
        <v>0.61860000000000004</v>
      </c>
      <c r="H42" s="5">
        <f>'2017'!H42</f>
        <v>1.0185</v>
      </c>
      <c r="I42" s="5">
        <f>'2017'!I42</f>
        <v>2.0227899999999996</v>
      </c>
      <c r="J42" s="5">
        <f>'2017'!J42</f>
        <v>0.95363000000000009</v>
      </c>
      <c r="K42" s="5">
        <f>'2017'!K42</f>
        <v>2.9037100000000002</v>
      </c>
      <c r="L42" s="5">
        <f>'2017'!L42</f>
        <v>2.9749099999999999</v>
      </c>
      <c r="M42" s="5">
        <f>'2017'!M42</f>
        <v>0.45277000000000001</v>
      </c>
      <c r="N42" s="5">
        <f>'2017'!N42</f>
        <v>1.9351700000000001</v>
      </c>
      <c r="O42" s="5">
        <f>'2017'!O42</f>
        <v>1.3496300000000001</v>
      </c>
      <c r="P42" s="5">
        <f>'2017'!P42</f>
        <v>0.16006000000000001</v>
      </c>
      <c r="Q42" s="5">
        <f>'2017'!Q42</f>
        <v>3.5552700000000006</v>
      </c>
      <c r="R42" s="5">
        <f>'2017'!R42</f>
        <v>10.25581</v>
      </c>
      <c r="S42" s="5">
        <f>'2017'!S42</f>
        <v>0.39754</v>
      </c>
      <c r="T42" s="5">
        <f>'2017'!T42</f>
        <v>30.330050000000004</v>
      </c>
    </row>
    <row r="43" spans="1:21" x14ac:dyDescent="0.25">
      <c r="B43" s="10" t="s">
        <v>60</v>
      </c>
      <c r="C43" s="5">
        <f>'2017'!C43</f>
        <v>9.0189999999999992E-2</v>
      </c>
      <c r="D43" s="5">
        <f>'2017'!D43</f>
        <v>0.35431999999999997</v>
      </c>
      <c r="E43" s="5">
        <f>'2017'!E43</f>
        <v>0.54753999999999992</v>
      </c>
      <c r="F43" s="5">
        <f>'2017'!F43</f>
        <v>0.16129999999999997</v>
      </c>
      <c r="G43" s="5">
        <f>'2017'!G43</f>
        <v>0.33417000000000002</v>
      </c>
      <c r="H43" s="5">
        <f>'2017'!H43</f>
        <v>0.68973000000000007</v>
      </c>
      <c r="I43" s="5">
        <f>'2017'!I43</f>
        <v>1.10791</v>
      </c>
      <c r="J43" s="5">
        <f>'2017'!J43</f>
        <v>0.59055999999999997</v>
      </c>
      <c r="K43" s="5">
        <f>'2017'!K43</f>
        <v>2.7419899999999999</v>
      </c>
      <c r="L43" s="5">
        <f>'2017'!L43</f>
        <v>0.95975999999999995</v>
      </c>
      <c r="M43" s="5">
        <f>'2017'!M43</f>
        <v>0.67021000000000008</v>
      </c>
      <c r="N43" s="5">
        <f>'2017'!N43</f>
        <v>1.08097</v>
      </c>
      <c r="O43" s="5">
        <f>'2017'!O43</f>
        <v>0.79869000000000001</v>
      </c>
      <c r="P43" s="5">
        <f>'2017'!P43</f>
        <v>0.24414</v>
      </c>
      <c r="Q43" s="5">
        <f>'2017'!Q43</f>
        <v>3.0101300000000002</v>
      </c>
      <c r="R43" s="5">
        <f>'2017'!R43</f>
        <v>1.1052700000000002</v>
      </c>
      <c r="S43" s="5">
        <f>'2017'!S43</f>
        <v>4.2014699999999996</v>
      </c>
      <c r="T43" s="5">
        <f>'2017'!T43</f>
        <v>18.688370000000003</v>
      </c>
    </row>
    <row r="44" spans="1:21" ht="13.5" customHeight="1" x14ac:dyDescent="0.25">
      <c r="B44" s="11" t="s">
        <v>61</v>
      </c>
      <c r="C44" s="5">
        <f>'2017'!C44</f>
        <v>50.823729999999983</v>
      </c>
      <c r="D44" s="5">
        <f>'2017'!D44</f>
        <v>98.414020000000008</v>
      </c>
      <c r="E44" s="5">
        <f>'2017'!E44</f>
        <v>113.89318999999998</v>
      </c>
      <c r="F44" s="5">
        <f>'2017'!F44</f>
        <v>31.81421000000001</v>
      </c>
      <c r="G44" s="5">
        <f>'2017'!G44</f>
        <v>54.346820000000001</v>
      </c>
      <c r="H44" s="5">
        <f>'2017'!H44</f>
        <v>109.99660999999998</v>
      </c>
      <c r="I44" s="5">
        <f>'2017'!I44</f>
        <v>229.88303999999997</v>
      </c>
      <c r="J44" s="5">
        <f>'2017'!J44</f>
        <v>176.82285999999996</v>
      </c>
      <c r="K44" s="5">
        <f>'2017'!K44</f>
        <v>215.91406999999998</v>
      </c>
      <c r="L44" s="5">
        <f>'2017'!L44</f>
        <v>114.61857999999999</v>
      </c>
      <c r="M44" s="5">
        <f>'2017'!M44</f>
        <v>52.398639999999993</v>
      </c>
      <c r="N44" s="5">
        <f>'2017'!N44</f>
        <v>97.303849999999997</v>
      </c>
      <c r="O44" s="5">
        <f>'2017'!O44</f>
        <v>145.46527999999998</v>
      </c>
      <c r="P44" s="5">
        <f>'2017'!P44</f>
        <v>53.79562</v>
      </c>
      <c r="Q44" s="5">
        <f>'2017'!Q44</f>
        <v>263.04847000000001</v>
      </c>
      <c r="R44" s="5">
        <f>'2017'!R44</f>
        <v>146.05573000000001</v>
      </c>
      <c r="S44" s="5">
        <f>'2017'!S44</f>
        <v>41.361139999999999</v>
      </c>
      <c r="T44" s="5">
        <f>'2017'!T44</f>
        <v>1995.9557000000002</v>
      </c>
    </row>
    <row r="46" spans="1:21" x14ac:dyDescent="0.25">
      <c r="B46" t="s">
        <v>62</v>
      </c>
      <c r="D46">
        <f t="shared" ref="D46:I46" si="4">SUM(D50:D54)</f>
        <v>15552.600000000002</v>
      </c>
      <c r="E46">
        <f t="shared" si="4"/>
        <v>45992.87</v>
      </c>
      <c r="F46">
        <f t="shared" si="4"/>
        <v>5381.02</v>
      </c>
      <c r="G46">
        <f t="shared" si="4"/>
        <v>40555.849999999991</v>
      </c>
      <c r="H46">
        <f t="shared" si="4"/>
        <v>91685.6</v>
      </c>
      <c r="I46">
        <f t="shared" si="4"/>
        <v>154859.88999999998</v>
      </c>
    </row>
    <row r="47" spans="1:21" x14ac:dyDescent="0.25">
      <c r="B47" s="1" t="s">
        <v>43</v>
      </c>
      <c r="C47" s="2" t="s">
        <v>44</v>
      </c>
      <c r="D47" s="3" t="s">
        <v>45</v>
      </c>
      <c r="E47" s="3" t="s">
        <v>46</v>
      </c>
      <c r="F47" s="3" t="s">
        <v>47</v>
      </c>
      <c r="G47" s="3" t="s">
        <v>48</v>
      </c>
      <c r="H47" s="3" t="s">
        <v>49</v>
      </c>
      <c r="I47" s="3" t="s">
        <v>50</v>
      </c>
      <c r="J47" s="3" t="s">
        <v>51</v>
      </c>
      <c r="K47" s="3" t="s">
        <v>52</v>
      </c>
      <c r="L47" s="3" t="s">
        <v>53</v>
      </c>
      <c r="M47" s="3" t="s">
        <v>54</v>
      </c>
      <c r="N47" s="3" t="s">
        <v>55</v>
      </c>
      <c r="O47" s="3" t="s">
        <v>56</v>
      </c>
      <c r="P47" s="3" t="s">
        <v>57</v>
      </c>
      <c r="Q47" s="3" t="s">
        <v>58</v>
      </c>
      <c r="R47" s="3" t="s">
        <v>59</v>
      </c>
      <c r="S47" s="3" t="s">
        <v>60</v>
      </c>
      <c r="T47" s="4" t="s">
        <v>61</v>
      </c>
    </row>
    <row r="48" spans="1:21" x14ac:dyDescent="0.25">
      <c r="A48" s="17">
        <f>SUM(D48:I48)</f>
        <v>41479.089999999997</v>
      </c>
      <c r="B48" s="10" t="s">
        <v>44</v>
      </c>
      <c r="C48" s="5">
        <f t="shared" ref="C48:T62" si="5">C27*1000</f>
        <v>17002.900000000001</v>
      </c>
      <c r="D48" s="5">
        <f t="shared" si="5"/>
        <v>45.78</v>
      </c>
      <c r="E48" s="5">
        <f t="shared" si="5"/>
        <v>38894.839999999997</v>
      </c>
      <c r="F48" s="5">
        <f t="shared" si="5"/>
        <v>0</v>
      </c>
      <c r="G48" s="5">
        <f t="shared" si="5"/>
        <v>0.13</v>
      </c>
      <c r="H48" s="5">
        <f t="shared" si="5"/>
        <v>0</v>
      </c>
      <c r="I48" s="5">
        <f t="shared" si="5"/>
        <v>2538.34</v>
      </c>
      <c r="J48" s="5">
        <f t="shared" si="5"/>
        <v>196.86</v>
      </c>
      <c r="K48" s="5">
        <f t="shared" si="5"/>
        <v>0.15</v>
      </c>
      <c r="L48" s="5">
        <f t="shared" si="5"/>
        <v>0</v>
      </c>
      <c r="M48" s="5">
        <f t="shared" si="5"/>
        <v>2329.0100000000002</v>
      </c>
      <c r="N48" s="5">
        <f t="shared" si="5"/>
        <v>10.37</v>
      </c>
      <c r="O48" s="5">
        <f t="shared" si="5"/>
        <v>2</v>
      </c>
      <c r="P48" s="5">
        <f t="shared" si="5"/>
        <v>0</v>
      </c>
      <c r="Q48" s="5">
        <f t="shared" si="5"/>
        <v>27.07</v>
      </c>
      <c r="R48" s="5">
        <f t="shared" si="5"/>
        <v>168</v>
      </c>
      <c r="S48" s="5">
        <f t="shared" si="5"/>
        <v>79.62</v>
      </c>
      <c r="T48" s="5">
        <f t="shared" si="5"/>
        <v>61295.08</v>
      </c>
      <c r="U48">
        <f>SUM(K48:S48)</f>
        <v>2616.2200000000003</v>
      </c>
    </row>
    <row r="49" spans="1:21" x14ac:dyDescent="0.25">
      <c r="A49" s="17">
        <f t="shared" ref="A49:A65" si="6">SUM(D49:I49)</f>
        <v>113660.01000000001</v>
      </c>
      <c r="B49" s="10" t="s">
        <v>45</v>
      </c>
      <c r="C49" s="5">
        <f t="shared" si="5"/>
        <v>2115.9499999999998</v>
      </c>
      <c r="D49" s="5">
        <f t="shared" si="5"/>
        <v>64768.80000000001</v>
      </c>
      <c r="E49" s="5">
        <f t="shared" si="5"/>
        <v>4188.2099999999991</v>
      </c>
      <c r="F49" s="5">
        <f t="shared" si="5"/>
        <v>22038.81</v>
      </c>
      <c r="G49" s="5">
        <f t="shared" si="5"/>
        <v>1183.72</v>
      </c>
      <c r="H49" s="5">
        <f t="shared" si="5"/>
        <v>1365.53</v>
      </c>
      <c r="I49" s="5">
        <f t="shared" si="5"/>
        <v>20114.939999999999</v>
      </c>
      <c r="J49" s="5">
        <f t="shared" si="5"/>
        <v>3596</v>
      </c>
      <c r="K49" s="5">
        <f t="shared" si="5"/>
        <v>5876.71</v>
      </c>
      <c r="L49" s="5">
        <f t="shared" si="5"/>
        <v>2465.35</v>
      </c>
      <c r="M49" s="5">
        <f t="shared" si="5"/>
        <v>1768.46</v>
      </c>
      <c r="N49" s="5">
        <f t="shared" si="5"/>
        <v>4198.7699999999995</v>
      </c>
      <c r="O49" s="5">
        <f t="shared" si="5"/>
        <v>933.66</v>
      </c>
      <c r="P49" s="5">
        <f t="shared" si="5"/>
        <v>1583.51</v>
      </c>
      <c r="Q49" s="5">
        <f t="shared" si="5"/>
        <v>5539.12</v>
      </c>
      <c r="R49" s="5">
        <f t="shared" si="5"/>
        <v>11440.320000000002</v>
      </c>
      <c r="S49" s="5">
        <f t="shared" si="5"/>
        <v>2123.19</v>
      </c>
      <c r="T49" s="5">
        <f t="shared" si="5"/>
        <v>155301.09000000003</v>
      </c>
      <c r="U49">
        <f t="shared" ref="U49:U64" si="7">SUM(K49:S49)</f>
        <v>35929.090000000004</v>
      </c>
    </row>
    <row r="50" spans="1:21" x14ac:dyDescent="0.25">
      <c r="A50" s="17">
        <f t="shared" si="6"/>
        <v>37666.37000000001</v>
      </c>
      <c r="B50" s="10" t="s">
        <v>46</v>
      </c>
      <c r="C50" s="5">
        <f t="shared" si="5"/>
        <v>7851.5</v>
      </c>
      <c r="D50" s="5">
        <f t="shared" si="5"/>
        <v>244.18</v>
      </c>
      <c r="E50" s="5">
        <f t="shared" si="5"/>
        <v>33018.910000000003</v>
      </c>
      <c r="F50" s="5">
        <f t="shared" si="5"/>
        <v>80.37</v>
      </c>
      <c r="G50" s="5">
        <f t="shared" si="5"/>
        <v>181.11</v>
      </c>
      <c r="H50" s="5">
        <f t="shared" si="5"/>
        <v>157.07</v>
      </c>
      <c r="I50" s="5">
        <f t="shared" si="5"/>
        <v>3984.73</v>
      </c>
      <c r="J50" s="5">
        <f t="shared" si="5"/>
        <v>497.13</v>
      </c>
      <c r="K50" s="5">
        <f t="shared" si="5"/>
        <v>3032.73</v>
      </c>
      <c r="L50" s="5">
        <f t="shared" si="5"/>
        <v>810.13</v>
      </c>
      <c r="M50" s="5">
        <f t="shared" si="5"/>
        <v>29367.22</v>
      </c>
      <c r="N50" s="5">
        <f t="shared" si="5"/>
        <v>1236.55</v>
      </c>
      <c r="O50" s="5">
        <f t="shared" si="5"/>
        <v>112.95</v>
      </c>
      <c r="P50" s="5">
        <f t="shared" si="5"/>
        <v>165.62</v>
      </c>
      <c r="Q50" s="5">
        <f t="shared" si="5"/>
        <v>3965.5800000000004</v>
      </c>
      <c r="R50" s="5">
        <f t="shared" si="5"/>
        <v>8825.2500000000018</v>
      </c>
      <c r="S50" s="5">
        <f t="shared" si="5"/>
        <v>2242.92</v>
      </c>
      <c r="T50" s="5">
        <f t="shared" si="5"/>
        <v>95773.77</v>
      </c>
      <c r="U50">
        <f t="shared" si="7"/>
        <v>49758.950000000004</v>
      </c>
    </row>
    <row r="51" spans="1:21" x14ac:dyDescent="0.25">
      <c r="A51" s="17">
        <f t="shared" si="6"/>
        <v>12458.189999999999</v>
      </c>
      <c r="B51" s="10" t="s">
        <v>47</v>
      </c>
      <c r="C51" s="5">
        <f t="shared" si="5"/>
        <v>2997.59</v>
      </c>
      <c r="D51" s="5">
        <f t="shared" si="5"/>
        <v>1336.1000000000001</v>
      </c>
      <c r="E51" s="5">
        <f t="shared" si="5"/>
        <v>851.33</v>
      </c>
      <c r="F51" s="5">
        <f t="shared" si="5"/>
        <v>1908.01</v>
      </c>
      <c r="G51" s="5">
        <f t="shared" si="5"/>
        <v>255.14999999999998</v>
      </c>
      <c r="H51" s="5">
        <f t="shared" si="5"/>
        <v>248.74</v>
      </c>
      <c r="I51" s="5">
        <f t="shared" si="5"/>
        <v>7858.86</v>
      </c>
      <c r="J51" s="5">
        <f t="shared" si="5"/>
        <v>2401.98</v>
      </c>
      <c r="K51" s="5">
        <f t="shared" si="5"/>
        <v>5239.8599999999997</v>
      </c>
      <c r="L51" s="5">
        <f t="shared" si="5"/>
        <v>15164.44</v>
      </c>
      <c r="M51" s="5">
        <f t="shared" si="5"/>
        <v>214.3</v>
      </c>
      <c r="N51" s="5">
        <f t="shared" si="5"/>
        <v>1144.4299999999998</v>
      </c>
      <c r="O51" s="5">
        <f t="shared" si="5"/>
        <v>568.91999999999996</v>
      </c>
      <c r="P51" s="5">
        <f t="shared" si="5"/>
        <v>139.22</v>
      </c>
      <c r="Q51" s="5">
        <f t="shared" si="5"/>
        <v>3030.48</v>
      </c>
      <c r="R51" s="5">
        <f t="shared" si="5"/>
        <v>2499.91</v>
      </c>
      <c r="S51" s="5">
        <f t="shared" si="5"/>
        <v>924.66000000000008</v>
      </c>
      <c r="T51" s="5">
        <f t="shared" si="5"/>
        <v>46783.99</v>
      </c>
      <c r="U51">
        <f t="shared" si="7"/>
        <v>28926.219999999998</v>
      </c>
    </row>
    <row r="52" spans="1:21" x14ac:dyDescent="0.25">
      <c r="A52" s="17">
        <f t="shared" si="6"/>
        <v>58350.39</v>
      </c>
      <c r="B52" s="10" t="s">
        <v>48</v>
      </c>
      <c r="C52" s="5">
        <f t="shared" si="5"/>
        <v>486.06</v>
      </c>
      <c r="D52" s="5">
        <f t="shared" si="5"/>
        <v>3544.1</v>
      </c>
      <c r="E52" s="5">
        <f t="shared" si="5"/>
        <v>1388.46</v>
      </c>
      <c r="F52" s="5">
        <f t="shared" si="5"/>
        <v>648.23</v>
      </c>
      <c r="G52" s="5">
        <f t="shared" si="5"/>
        <v>17990.78</v>
      </c>
      <c r="H52" s="5">
        <f t="shared" si="5"/>
        <v>19282.900000000001</v>
      </c>
      <c r="I52" s="5">
        <f t="shared" si="5"/>
        <v>15495.919999999998</v>
      </c>
      <c r="J52" s="5">
        <f t="shared" si="5"/>
        <v>15389.07</v>
      </c>
      <c r="K52" s="5">
        <f t="shared" si="5"/>
        <v>6135.8</v>
      </c>
      <c r="L52" s="5">
        <f t="shared" si="5"/>
        <v>2447</v>
      </c>
      <c r="M52" s="5">
        <f t="shared" si="5"/>
        <v>433.09000000000003</v>
      </c>
      <c r="N52" s="5">
        <f t="shared" si="5"/>
        <v>6422.62</v>
      </c>
      <c r="O52" s="5">
        <f t="shared" si="5"/>
        <v>496.78999999999996</v>
      </c>
      <c r="P52" s="5">
        <f t="shared" si="5"/>
        <v>675.06</v>
      </c>
      <c r="Q52" s="5">
        <f t="shared" si="5"/>
        <v>8076.44</v>
      </c>
      <c r="R52" s="5">
        <f t="shared" si="5"/>
        <v>4180.6499999999996</v>
      </c>
      <c r="S52" s="5">
        <f t="shared" si="5"/>
        <v>2569.2800000000002</v>
      </c>
      <c r="T52" s="5">
        <f t="shared" si="5"/>
        <v>105662.39999999999</v>
      </c>
      <c r="U52">
        <f t="shared" si="7"/>
        <v>31436.729999999996</v>
      </c>
    </row>
    <row r="53" spans="1:21" x14ac:dyDescent="0.25">
      <c r="A53" s="17">
        <f t="shared" si="6"/>
        <v>46346.86</v>
      </c>
      <c r="B53" s="10" t="s">
        <v>49</v>
      </c>
      <c r="C53" s="5">
        <f t="shared" si="5"/>
        <v>251.32999999999998</v>
      </c>
      <c r="D53" s="5">
        <f t="shared" si="5"/>
        <v>509.68</v>
      </c>
      <c r="E53" s="5">
        <f t="shared" si="5"/>
        <v>332.99</v>
      </c>
      <c r="F53" s="5">
        <f t="shared" si="5"/>
        <v>48.04</v>
      </c>
      <c r="G53" s="5">
        <f t="shared" si="5"/>
        <v>1396.6899999999998</v>
      </c>
      <c r="H53" s="5">
        <f t="shared" si="5"/>
        <v>43004.31</v>
      </c>
      <c r="I53" s="5">
        <f t="shared" si="5"/>
        <v>1055.1500000000001</v>
      </c>
      <c r="J53" s="5">
        <f t="shared" si="5"/>
        <v>220.36</v>
      </c>
      <c r="K53" s="5">
        <f t="shared" si="5"/>
        <v>7684.2</v>
      </c>
      <c r="L53" s="5">
        <f t="shared" si="5"/>
        <v>2313.7800000000002</v>
      </c>
      <c r="M53" s="5">
        <f t="shared" si="5"/>
        <v>38.68</v>
      </c>
      <c r="N53" s="5">
        <f t="shared" si="5"/>
        <v>392.01</v>
      </c>
      <c r="O53" s="5">
        <f t="shared" si="5"/>
        <v>52.86</v>
      </c>
      <c r="P53" s="5">
        <f t="shared" si="5"/>
        <v>24.89</v>
      </c>
      <c r="Q53" s="5">
        <f t="shared" si="5"/>
        <v>1025.03</v>
      </c>
      <c r="R53" s="5">
        <f t="shared" si="5"/>
        <v>3878.63</v>
      </c>
      <c r="S53" s="5">
        <f t="shared" si="5"/>
        <v>418.56</v>
      </c>
      <c r="T53" s="5">
        <f t="shared" si="5"/>
        <v>62647.17</v>
      </c>
      <c r="U53">
        <f t="shared" si="7"/>
        <v>15828.640000000001</v>
      </c>
    </row>
    <row r="54" spans="1:21" x14ac:dyDescent="0.25">
      <c r="A54" s="17">
        <f t="shared" si="6"/>
        <v>199206.02000000002</v>
      </c>
      <c r="B54" s="10" t="s">
        <v>50</v>
      </c>
      <c r="C54" s="5">
        <f t="shared" si="5"/>
        <v>14046.259999999998</v>
      </c>
      <c r="D54" s="5">
        <f t="shared" si="5"/>
        <v>9918.5400000000009</v>
      </c>
      <c r="E54" s="5">
        <f t="shared" si="5"/>
        <v>10401.179999999998</v>
      </c>
      <c r="F54" s="5">
        <f t="shared" si="5"/>
        <v>2696.37</v>
      </c>
      <c r="G54" s="5">
        <f t="shared" si="5"/>
        <v>20732.12</v>
      </c>
      <c r="H54" s="5">
        <f t="shared" si="5"/>
        <v>28992.580000000005</v>
      </c>
      <c r="I54" s="5">
        <f t="shared" si="5"/>
        <v>126465.23</v>
      </c>
      <c r="J54" s="5">
        <f t="shared" si="5"/>
        <v>59177.239999999991</v>
      </c>
      <c r="K54" s="5">
        <f t="shared" si="5"/>
        <v>17978.55</v>
      </c>
      <c r="L54" s="5">
        <f t="shared" si="5"/>
        <v>4059.1499999999996</v>
      </c>
      <c r="M54" s="5">
        <f t="shared" si="5"/>
        <v>1941.75</v>
      </c>
      <c r="N54" s="5">
        <f t="shared" si="5"/>
        <v>11910.719999999998</v>
      </c>
      <c r="O54" s="5">
        <f t="shared" si="5"/>
        <v>2663.5599999999995</v>
      </c>
      <c r="P54" s="5">
        <f t="shared" si="5"/>
        <v>2624.7999999999997</v>
      </c>
      <c r="Q54" s="5">
        <f t="shared" si="5"/>
        <v>15397.449999999999</v>
      </c>
      <c r="R54" s="5">
        <f t="shared" si="5"/>
        <v>24950.59</v>
      </c>
      <c r="S54" s="5">
        <f t="shared" si="5"/>
        <v>5666.27</v>
      </c>
      <c r="T54" s="5">
        <f t="shared" si="5"/>
        <v>359622.36</v>
      </c>
      <c r="U54">
        <f t="shared" si="7"/>
        <v>87192.84</v>
      </c>
    </row>
    <row r="55" spans="1:21" x14ac:dyDescent="0.25">
      <c r="A55" s="17">
        <f t="shared" si="6"/>
        <v>3697.84</v>
      </c>
      <c r="B55" s="10" t="s">
        <v>51</v>
      </c>
      <c r="C55" s="5">
        <f t="shared" si="5"/>
        <v>393.95</v>
      </c>
      <c r="D55" s="5">
        <f t="shared" si="5"/>
        <v>1630.44</v>
      </c>
      <c r="E55" s="5">
        <f t="shared" si="5"/>
        <v>125.59</v>
      </c>
      <c r="F55" s="5">
        <f t="shared" si="5"/>
        <v>247.47</v>
      </c>
      <c r="G55" s="5">
        <f t="shared" si="5"/>
        <v>525.32000000000005</v>
      </c>
      <c r="H55" s="5">
        <f t="shared" si="5"/>
        <v>392.26</v>
      </c>
      <c r="I55" s="5">
        <f t="shared" si="5"/>
        <v>776.76</v>
      </c>
      <c r="J55" s="5">
        <f t="shared" si="5"/>
        <v>51633.95</v>
      </c>
      <c r="K55" s="5">
        <f t="shared" si="5"/>
        <v>507.41</v>
      </c>
      <c r="L55" s="5">
        <f t="shared" si="5"/>
        <v>539.57000000000005</v>
      </c>
      <c r="M55" s="5">
        <f t="shared" si="5"/>
        <v>74.989999999999995</v>
      </c>
      <c r="N55" s="5">
        <f t="shared" si="5"/>
        <v>1110.72</v>
      </c>
      <c r="O55" s="5">
        <f t="shared" si="5"/>
        <v>1628.54</v>
      </c>
      <c r="P55" s="5">
        <f t="shared" si="5"/>
        <v>4616.49</v>
      </c>
      <c r="Q55" s="5">
        <f t="shared" si="5"/>
        <v>2736.7200000000003</v>
      </c>
      <c r="R55" s="5">
        <f t="shared" si="5"/>
        <v>7539.89</v>
      </c>
      <c r="S55" s="5">
        <f t="shared" si="5"/>
        <v>1404.16</v>
      </c>
      <c r="T55" s="5">
        <f t="shared" si="5"/>
        <v>75884.28</v>
      </c>
      <c r="U55">
        <f t="shared" si="7"/>
        <v>20158.489999999998</v>
      </c>
    </row>
    <row r="56" spans="1:21" x14ac:dyDescent="0.25">
      <c r="A56" s="17">
        <f t="shared" si="6"/>
        <v>7932.41</v>
      </c>
      <c r="B56" s="10" t="s">
        <v>52</v>
      </c>
      <c r="C56" s="5">
        <f t="shared" si="5"/>
        <v>315.36</v>
      </c>
      <c r="D56" s="5">
        <f t="shared" si="5"/>
        <v>554.62</v>
      </c>
      <c r="E56" s="5">
        <f t="shared" si="5"/>
        <v>1317.34</v>
      </c>
      <c r="F56" s="5">
        <f t="shared" si="5"/>
        <v>354.6</v>
      </c>
      <c r="G56" s="5">
        <f t="shared" si="5"/>
        <v>792.64</v>
      </c>
      <c r="H56" s="5">
        <f t="shared" si="5"/>
        <v>1424.65</v>
      </c>
      <c r="I56" s="5">
        <f t="shared" si="5"/>
        <v>3488.5599999999995</v>
      </c>
      <c r="J56" s="5">
        <f t="shared" si="5"/>
        <v>962.5</v>
      </c>
      <c r="K56" s="5">
        <f t="shared" si="5"/>
        <v>18857.43</v>
      </c>
      <c r="L56" s="5">
        <f t="shared" si="5"/>
        <v>2940.53</v>
      </c>
      <c r="M56" s="5">
        <f t="shared" si="5"/>
        <v>352.93</v>
      </c>
      <c r="N56" s="5">
        <f t="shared" si="5"/>
        <v>1562.69</v>
      </c>
      <c r="O56" s="5">
        <f t="shared" si="5"/>
        <v>251.72</v>
      </c>
      <c r="P56" s="5">
        <f t="shared" si="5"/>
        <v>370.89</v>
      </c>
      <c r="Q56" s="5">
        <f t="shared" si="5"/>
        <v>3014.9300000000003</v>
      </c>
      <c r="R56" s="5">
        <f t="shared" si="5"/>
        <v>1007.2099999999999</v>
      </c>
      <c r="S56" s="5">
        <f t="shared" si="5"/>
        <v>702.13</v>
      </c>
      <c r="T56" s="5">
        <f t="shared" si="5"/>
        <v>38270.720000000001</v>
      </c>
      <c r="U56">
        <f t="shared" si="7"/>
        <v>29060.46</v>
      </c>
    </row>
    <row r="57" spans="1:21" x14ac:dyDescent="0.25">
      <c r="A57" s="17">
        <f t="shared" si="6"/>
        <v>13414.099999999999</v>
      </c>
      <c r="B57" s="10" t="s">
        <v>53</v>
      </c>
      <c r="C57" s="5">
        <f t="shared" si="5"/>
        <v>84.23</v>
      </c>
      <c r="D57" s="5">
        <f t="shared" si="5"/>
        <v>1186.02</v>
      </c>
      <c r="E57" s="5">
        <f t="shared" si="5"/>
        <v>2805.79</v>
      </c>
      <c r="F57" s="5">
        <f t="shared" si="5"/>
        <v>839.25</v>
      </c>
      <c r="G57" s="5">
        <f t="shared" si="5"/>
        <v>1130.23</v>
      </c>
      <c r="H57" s="5">
        <f t="shared" si="5"/>
        <v>1441.82</v>
      </c>
      <c r="I57" s="5">
        <f t="shared" si="5"/>
        <v>6010.99</v>
      </c>
      <c r="J57" s="5">
        <f t="shared" si="5"/>
        <v>2850.69</v>
      </c>
      <c r="K57" s="5">
        <f t="shared" si="5"/>
        <v>35076.65</v>
      </c>
      <c r="L57" s="5">
        <f t="shared" si="5"/>
        <v>43572.19</v>
      </c>
      <c r="M57" s="5">
        <f t="shared" si="5"/>
        <v>1609.79</v>
      </c>
      <c r="N57" s="5">
        <f t="shared" si="5"/>
        <v>4708.95</v>
      </c>
      <c r="O57" s="5">
        <f t="shared" si="5"/>
        <v>2573.5500000000002</v>
      </c>
      <c r="P57" s="5">
        <f t="shared" si="5"/>
        <v>943.83</v>
      </c>
      <c r="Q57" s="5">
        <f t="shared" si="5"/>
        <v>9821.5499999999993</v>
      </c>
      <c r="R57" s="5">
        <f t="shared" si="5"/>
        <v>8919.01</v>
      </c>
      <c r="S57" s="5">
        <f t="shared" si="5"/>
        <v>1996.8899999999999</v>
      </c>
      <c r="T57" s="5">
        <f t="shared" si="5"/>
        <v>125571.4</v>
      </c>
      <c r="U57">
        <f t="shared" si="7"/>
        <v>109222.40999999999</v>
      </c>
    </row>
    <row r="58" spans="1:21" x14ac:dyDescent="0.25">
      <c r="A58" s="17">
        <f t="shared" si="6"/>
        <v>3084.61</v>
      </c>
      <c r="B58" s="10" t="s">
        <v>54</v>
      </c>
      <c r="C58" s="5">
        <f t="shared" si="5"/>
        <v>38.21</v>
      </c>
      <c r="D58" s="5">
        <f t="shared" si="5"/>
        <v>410.75</v>
      </c>
      <c r="E58" s="5">
        <f t="shared" si="5"/>
        <v>473.7</v>
      </c>
      <c r="F58" s="5">
        <f t="shared" si="5"/>
        <v>107.92</v>
      </c>
      <c r="G58" s="5">
        <f t="shared" si="5"/>
        <v>309.36</v>
      </c>
      <c r="H58" s="5">
        <f t="shared" si="5"/>
        <v>426.87</v>
      </c>
      <c r="I58" s="5">
        <f t="shared" si="5"/>
        <v>1356.0100000000002</v>
      </c>
      <c r="J58" s="5">
        <f t="shared" si="5"/>
        <v>428.84</v>
      </c>
      <c r="K58" s="5">
        <f t="shared" si="5"/>
        <v>8609.4</v>
      </c>
      <c r="L58" s="5">
        <f t="shared" si="5"/>
        <v>2038.1100000000001</v>
      </c>
      <c r="M58" s="5">
        <f t="shared" si="5"/>
        <v>1862.22</v>
      </c>
      <c r="N58" s="5">
        <f t="shared" si="5"/>
        <v>2245.3200000000002</v>
      </c>
      <c r="O58" s="5">
        <f t="shared" si="5"/>
        <v>1064.3900000000001</v>
      </c>
      <c r="P58" s="5">
        <f t="shared" si="5"/>
        <v>640.24</v>
      </c>
      <c r="Q58" s="5">
        <f t="shared" si="5"/>
        <v>6828.35</v>
      </c>
      <c r="R58" s="5">
        <f t="shared" si="5"/>
        <v>4126.12</v>
      </c>
      <c r="S58" s="5">
        <f t="shared" si="5"/>
        <v>1031.3399999999999</v>
      </c>
      <c r="T58" s="5">
        <f t="shared" si="5"/>
        <v>31997.119999999999</v>
      </c>
      <c r="U58">
        <f t="shared" si="7"/>
        <v>28445.489999999998</v>
      </c>
    </row>
    <row r="59" spans="1:21" x14ac:dyDescent="0.25">
      <c r="A59" s="17">
        <f t="shared" si="6"/>
        <v>6253.58</v>
      </c>
      <c r="B59" s="10" t="s">
        <v>55</v>
      </c>
      <c r="C59" s="5">
        <f t="shared" si="5"/>
        <v>217.32999999999998</v>
      </c>
      <c r="D59" s="5">
        <f t="shared" si="5"/>
        <v>1138.1599999999999</v>
      </c>
      <c r="E59" s="5">
        <f t="shared" si="5"/>
        <v>996.6</v>
      </c>
      <c r="F59" s="5">
        <f t="shared" si="5"/>
        <v>282.22000000000003</v>
      </c>
      <c r="G59" s="5">
        <f t="shared" si="5"/>
        <v>907.59999999999991</v>
      </c>
      <c r="H59" s="5">
        <f t="shared" si="5"/>
        <v>768.65000000000009</v>
      </c>
      <c r="I59" s="5">
        <f t="shared" si="5"/>
        <v>2160.35</v>
      </c>
      <c r="J59" s="5">
        <f t="shared" si="5"/>
        <v>1573.75</v>
      </c>
      <c r="K59" s="5">
        <f t="shared" si="5"/>
        <v>10439.92</v>
      </c>
      <c r="L59" s="5">
        <f t="shared" si="5"/>
        <v>2066.71</v>
      </c>
      <c r="M59" s="5">
        <f t="shared" si="5"/>
        <v>820.03</v>
      </c>
      <c r="N59" s="5">
        <f t="shared" si="5"/>
        <v>30308.9</v>
      </c>
      <c r="O59" s="5">
        <f t="shared" si="5"/>
        <v>18069.25</v>
      </c>
      <c r="P59" s="5">
        <f t="shared" si="5"/>
        <v>1285.4299999999998</v>
      </c>
      <c r="Q59" s="5">
        <f t="shared" si="5"/>
        <v>18181.620000000003</v>
      </c>
      <c r="R59" s="5">
        <f t="shared" si="5"/>
        <v>7824.43</v>
      </c>
      <c r="S59" s="5">
        <f t="shared" si="5"/>
        <v>3037.2799999999997</v>
      </c>
      <c r="T59" s="5">
        <f t="shared" si="5"/>
        <v>100078.18</v>
      </c>
      <c r="U59">
        <f t="shared" si="7"/>
        <v>92033.57</v>
      </c>
    </row>
    <row r="60" spans="1:21" x14ac:dyDescent="0.25">
      <c r="A60" s="17">
        <f t="shared" si="6"/>
        <v>11352.929999999998</v>
      </c>
      <c r="B60" s="10" t="s">
        <v>56</v>
      </c>
      <c r="C60" s="5">
        <f t="shared" si="5"/>
        <v>2138.4499999999998</v>
      </c>
      <c r="D60" s="5">
        <f t="shared" si="5"/>
        <v>1802.51</v>
      </c>
      <c r="E60" s="5">
        <f t="shared" si="5"/>
        <v>2738.14</v>
      </c>
      <c r="F60" s="5">
        <f t="shared" si="5"/>
        <v>394.87</v>
      </c>
      <c r="G60" s="5">
        <f t="shared" si="5"/>
        <v>1121.24</v>
      </c>
      <c r="H60" s="5">
        <f t="shared" si="5"/>
        <v>1096.3499999999999</v>
      </c>
      <c r="I60" s="5">
        <f t="shared" si="5"/>
        <v>4199.82</v>
      </c>
      <c r="J60" s="5">
        <f t="shared" si="5"/>
        <v>5123.6099999999997</v>
      </c>
      <c r="K60" s="5">
        <f t="shared" si="5"/>
        <v>15150.28</v>
      </c>
      <c r="L60" s="5">
        <f t="shared" si="5"/>
        <v>7449.15</v>
      </c>
      <c r="M60" s="5">
        <f t="shared" si="5"/>
        <v>1748.47</v>
      </c>
      <c r="N60" s="5">
        <f t="shared" si="5"/>
        <v>4191.1799999999994</v>
      </c>
      <c r="O60" s="5">
        <f t="shared" si="5"/>
        <v>78467.399999999994</v>
      </c>
      <c r="P60" s="5">
        <f t="shared" si="5"/>
        <v>17536.95</v>
      </c>
      <c r="Q60" s="5">
        <f t="shared" si="5"/>
        <v>16446.68</v>
      </c>
      <c r="R60" s="5">
        <f t="shared" si="5"/>
        <v>7569.01</v>
      </c>
      <c r="S60" s="5">
        <f t="shared" si="5"/>
        <v>2365.5</v>
      </c>
      <c r="T60" s="5">
        <f t="shared" si="5"/>
        <v>169539.63</v>
      </c>
      <c r="U60">
        <f t="shared" si="7"/>
        <v>150924.62</v>
      </c>
    </row>
    <row r="61" spans="1:21" x14ac:dyDescent="0.25">
      <c r="A61" s="17">
        <f t="shared" si="6"/>
        <v>3827.1500000000005</v>
      </c>
      <c r="B61" s="10" t="s">
        <v>57</v>
      </c>
      <c r="C61" s="5">
        <f t="shared" si="5"/>
        <v>19.03</v>
      </c>
      <c r="D61" s="5">
        <f t="shared" si="5"/>
        <v>364.34</v>
      </c>
      <c r="E61" s="5">
        <f t="shared" si="5"/>
        <v>649.66</v>
      </c>
      <c r="F61" s="5">
        <f t="shared" si="5"/>
        <v>110.69</v>
      </c>
      <c r="G61" s="5">
        <f t="shared" si="5"/>
        <v>325.95999999999998</v>
      </c>
      <c r="H61" s="5">
        <f t="shared" si="5"/>
        <v>477.36</v>
      </c>
      <c r="I61" s="5">
        <f t="shared" si="5"/>
        <v>1899.14</v>
      </c>
      <c r="J61" s="5">
        <f t="shared" si="5"/>
        <v>729.92</v>
      </c>
      <c r="K61" s="5">
        <f t="shared" si="5"/>
        <v>17952.53</v>
      </c>
      <c r="L61" s="5">
        <f t="shared" si="5"/>
        <v>2724.39</v>
      </c>
      <c r="M61" s="5">
        <f t="shared" si="5"/>
        <v>1910.5</v>
      </c>
      <c r="N61" s="5">
        <f t="shared" si="5"/>
        <v>3923.1000000000004</v>
      </c>
      <c r="O61" s="5">
        <f t="shared" si="5"/>
        <v>7655.61</v>
      </c>
      <c r="P61" s="5">
        <f t="shared" si="5"/>
        <v>10124.790000000001</v>
      </c>
      <c r="Q61" s="5">
        <f t="shared" si="5"/>
        <v>15629.84</v>
      </c>
      <c r="R61" s="5">
        <f t="shared" si="5"/>
        <v>5277.85</v>
      </c>
      <c r="S61" s="5">
        <f t="shared" si="5"/>
        <v>1538.49</v>
      </c>
      <c r="T61" s="5">
        <f t="shared" si="5"/>
        <v>71313.179999999993</v>
      </c>
      <c r="U61">
        <f t="shared" si="7"/>
        <v>66737.099999999991</v>
      </c>
    </row>
    <row r="62" spans="1:21" x14ac:dyDescent="0.25">
      <c r="A62" s="17">
        <f t="shared" si="6"/>
        <v>71182.080000000002</v>
      </c>
      <c r="B62" s="10" t="s">
        <v>58</v>
      </c>
      <c r="C62" s="5">
        <f t="shared" si="5"/>
        <v>2625.08</v>
      </c>
      <c r="D62" s="5">
        <f t="shared" si="5"/>
        <v>9805.89</v>
      </c>
      <c r="E62" s="5">
        <f t="shared" si="5"/>
        <v>14551.490000000002</v>
      </c>
      <c r="F62" s="5">
        <f t="shared" ref="F62:T62" si="8">F41*1000</f>
        <v>1725.87</v>
      </c>
      <c r="G62" s="5">
        <f t="shared" si="8"/>
        <v>6542</v>
      </c>
      <c r="H62" s="5">
        <f t="shared" si="8"/>
        <v>9209.2900000000009</v>
      </c>
      <c r="I62" s="5">
        <f t="shared" si="8"/>
        <v>29347.54</v>
      </c>
      <c r="J62" s="5">
        <f t="shared" si="8"/>
        <v>30496.770000000004</v>
      </c>
      <c r="K62" s="5">
        <f t="shared" si="8"/>
        <v>57726.75</v>
      </c>
      <c r="L62" s="5">
        <f t="shared" si="8"/>
        <v>22093.41</v>
      </c>
      <c r="M62" s="5">
        <f t="shared" si="8"/>
        <v>6804.22</v>
      </c>
      <c r="N62" s="5">
        <f t="shared" si="8"/>
        <v>20921.379999999997</v>
      </c>
      <c r="O62" s="5">
        <f t="shared" si="8"/>
        <v>28775.759999999998</v>
      </c>
      <c r="P62" s="5">
        <f t="shared" si="8"/>
        <v>12659.7</v>
      </c>
      <c r="Q62" s="5">
        <f t="shared" si="8"/>
        <v>146762.21000000002</v>
      </c>
      <c r="R62" s="5">
        <f t="shared" si="8"/>
        <v>36487.78</v>
      </c>
      <c r="S62" s="5">
        <f t="shared" si="8"/>
        <v>10661.84</v>
      </c>
      <c r="T62" s="5">
        <f t="shared" si="8"/>
        <v>447196.91000000003</v>
      </c>
      <c r="U62">
        <f t="shared" si="7"/>
        <v>342893.0500000001</v>
      </c>
    </row>
    <row r="63" spans="1:21" x14ac:dyDescent="0.25">
      <c r="A63" s="17">
        <f t="shared" si="6"/>
        <v>5241.29</v>
      </c>
      <c r="B63" s="10" t="s">
        <v>59</v>
      </c>
      <c r="C63" s="5">
        <f t="shared" ref="C63:T65" si="9">C42*1000</f>
        <v>150.31</v>
      </c>
      <c r="D63" s="5">
        <f t="shared" si="9"/>
        <v>799.79000000000008</v>
      </c>
      <c r="E63" s="5">
        <f t="shared" si="9"/>
        <v>611.42000000000007</v>
      </c>
      <c r="F63" s="5">
        <f t="shared" si="9"/>
        <v>170.19</v>
      </c>
      <c r="G63" s="5">
        <f t="shared" si="9"/>
        <v>618.6</v>
      </c>
      <c r="H63" s="5">
        <f t="shared" si="9"/>
        <v>1018.5</v>
      </c>
      <c r="I63" s="5">
        <f t="shared" si="9"/>
        <v>2022.7899999999997</v>
      </c>
      <c r="J63" s="5">
        <f t="shared" si="9"/>
        <v>953.63000000000011</v>
      </c>
      <c r="K63" s="5">
        <f t="shared" si="9"/>
        <v>2903.71</v>
      </c>
      <c r="L63" s="5">
        <f t="shared" si="9"/>
        <v>2974.91</v>
      </c>
      <c r="M63" s="5">
        <f t="shared" si="9"/>
        <v>452.77</v>
      </c>
      <c r="N63" s="5">
        <f t="shared" si="9"/>
        <v>1935.17</v>
      </c>
      <c r="O63" s="5">
        <f t="shared" si="9"/>
        <v>1349.63</v>
      </c>
      <c r="P63" s="5">
        <f t="shared" si="9"/>
        <v>160.06</v>
      </c>
      <c r="Q63" s="5">
        <f t="shared" si="9"/>
        <v>3555.2700000000004</v>
      </c>
      <c r="R63" s="5">
        <f t="shared" si="9"/>
        <v>10255.81</v>
      </c>
      <c r="S63" s="5">
        <f t="shared" si="9"/>
        <v>397.54</v>
      </c>
      <c r="T63" s="5">
        <f t="shared" si="9"/>
        <v>30330.050000000003</v>
      </c>
      <c r="U63">
        <f t="shared" si="7"/>
        <v>23984.87</v>
      </c>
    </row>
    <row r="64" spans="1:21" x14ac:dyDescent="0.25">
      <c r="A64" s="17">
        <f t="shared" si="6"/>
        <v>3194.97</v>
      </c>
      <c r="B64" s="10" t="s">
        <v>60</v>
      </c>
      <c r="C64" s="5">
        <f t="shared" si="9"/>
        <v>90.19</v>
      </c>
      <c r="D64" s="5">
        <f t="shared" si="9"/>
        <v>354.32</v>
      </c>
      <c r="E64" s="5">
        <f t="shared" si="9"/>
        <v>547.54</v>
      </c>
      <c r="F64" s="5">
        <f t="shared" si="9"/>
        <v>161.29999999999998</v>
      </c>
      <c r="G64" s="5">
        <f t="shared" si="9"/>
        <v>334.17</v>
      </c>
      <c r="H64" s="5">
        <f t="shared" si="9"/>
        <v>689.73</v>
      </c>
      <c r="I64" s="5">
        <f t="shared" si="9"/>
        <v>1107.9099999999999</v>
      </c>
      <c r="J64" s="5">
        <f t="shared" si="9"/>
        <v>590.55999999999995</v>
      </c>
      <c r="K64" s="5">
        <f t="shared" si="9"/>
        <v>2741.99</v>
      </c>
      <c r="L64" s="5">
        <f t="shared" si="9"/>
        <v>959.76</v>
      </c>
      <c r="M64" s="5">
        <f t="shared" si="9"/>
        <v>670.21</v>
      </c>
      <c r="N64" s="5">
        <f t="shared" si="9"/>
        <v>1080.97</v>
      </c>
      <c r="O64" s="5">
        <f t="shared" si="9"/>
        <v>798.69</v>
      </c>
      <c r="P64" s="5">
        <f t="shared" si="9"/>
        <v>244.14</v>
      </c>
      <c r="Q64" s="5">
        <f t="shared" si="9"/>
        <v>3010.13</v>
      </c>
      <c r="R64" s="5">
        <f t="shared" si="9"/>
        <v>1105.2700000000002</v>
      </c>
      <c r="S64" s="5">
        <f t="shared" si="9"/>
        <v>4201.4699999999993</v>
      </c>
      <c r="T64" s="5">
        <f t="shared" si="9"/>
        <v>18688.370000000003</v>
      </c>
      <c r="U64">
        <f t="shared" si="7"/>
        <v>14812.630000000001</v>
      </c>
    </row>
    <row r="65" spans="1:21" x14ac:dyDescent="0.25">
      <c r="A65" s="17">
        <f t="shared" si="6"/>
        <v>638347.8899999999</v>
      </c>
      <c r="B65" s="11" t="s">
        <v>61</v>
      </c>
      <c r="C65" s="5">
        <f t="shared" si="9"/>
        <v>50823.729999999981</v>
      </c>
      <c r="D65" s="5">
        <f t="shared" si="9"/>
        <v>98414.02</v>
      </c>
      <c r="E65" s="5">
        <f t="shared" si="9"/>
        <v>113893.18999999997</v>
      </c>
      <c r="F65" s="5">
        <f t="shared" si="9"/>
        <v>31814.21000000001</v>
      </c>
      <c r="G65" s="5">
        <f t="shared" si="9"/>
        <v>54346.82</v>
      </c>
      <c r="H65" s="5">
        <f t="shared" si="9"/>
        <v>109996.60999999997</v>
      </c>
      <c r="I65" s="5">
        <f t="shared" si="9"/>
        <v>229883.03999999998</v>
      </c>
      <c r="J65" s="5">
        <f t="shared" si="9"/>
        <v>176822.85999999996</v>
      </c>
      <c r="K65" s="5">
        <f t="shared" si="9"/>
        <v>215914.06999999998</v>
      </c>
      <c r="L65" s="5">
        <f t="shared" si="9"/>
        <v>114618.57999999999</v>
      </c>
      <c r="M65" s="5">
        <f t="shared" si="9"/>
        <v>52398.639999999992</v>
      </c>
      <c r="N65" s="5">
        <f t="shared" si="9"/>
        <v>97303.849999999991</v>
      </c>
      <c r="O65" s="5">
        <f t="shared" si="9"/>
        <v>145465.27999999997</v>
      </c>
      <c r="P65" s="5">
        <f t="shared" si="9"/>
        <v>53795.62</v>
      </c>
      <c r="Q65" s="5">
        <f t="shared" si="9"/>
        <v>263048.47000000003</v>
      </c>
      <c r="R65" s="5">
        <f t="shared" si="9"/>
        <v>146055.73000000001</v>
      </c>
      <c r="S65" s="5">
        <f t="shared" si="9"/>
        <v>41361.14</v>
      </c>
      <c r="T65" s="5">
        <f t="shared" si="9"/>
        <v>1995955.7000000002</v>
      </c>
      <c r="U65">
        <f>SUM(K65:S65)</f>
        <v>1129961.3799999999</v>
      </c>
    </row>
    <row r="67" spans="1:21" x14ac:dyDescent="0.25">
      <c r="B67" t="s">
        <v>62</v>
      </c>
    </row>
    <row r="68" spans="1:21" x14ac:dyDescent="0.25">
      <c r="B68" s="1" t="s">
        <v>43</v>
      </c>
      <c r="C68" s="2" t="s">
        <v>44</v>
      </c>
      <c r="D68" s="3" t="s">
        <v>45</v>
      </c>
      <c r="E68" s="3" t="s">
        <v>46</v>
      </c>
      <c r="F68" s="3" t="s">
        <v>47</v>
      </c>
      <c r="G68" s="3" t="s">
        <v>48</v>
      </c>
      <c r="H68" s="3" t="s">
        <v>49</v>
      </c>
      <c r="I68" s="3" t="s">
        <v>50</v>
      </c>
      <c r="J68" s="3" t="s">
        <v>51</v>
      </c>
      <c r="K68" s="3" t="s">
        <v>52</v>
      </c>
      <c r="L68" s="3" t="s">
        <v>53</v>
      </c>
      <c r="M68" s="3" t="s">
        <v>54</v>
      </c>
      <c r="N68" s="3" t="s">
        <v>55</v>
      </c>
      <c r="O68" s="3" t="s">
        <v>56</v>
      </c>
      <c r="P68" s="3" t="s">
        <v>57</v>
      </c>
      <c r="Q68" s="3" t="s">
        <v>58</v>
      </c>
      <c r="R68" s="3" t="s">
        <v>59</v>
      </c>
      <c r="S68" s="3" t="s">
        <v>60</v>
      </c>
      <c r="T68" s="4" t="s">
        <v>61</v>
      </c>
      <c r="U68" s="22" t="s">
        <v>84</v>
      </c>
    </row>
    <row r="69" spans="1:21" x14ac:dyDescent="0.25">
      <c r="B69" s="10" t="s">
        <v>44</v>
      </c>
      <c r="C69" s="5">
        <f t="shared" ref="C69:U82" si="10">C48/C6*100</f>
        <v>99.514605071875607</v>
      </c>
      <c r="D69" s="5">
        <f t="shared" si="10"/>
        <v>108.4937230745999</v>
      </c>
      <c r="E69" s="5">
        <f t="shared" si="10"/>
        <v>98.360232177273076</v>
      </c>
      <c r="F69" s="5" t="e">
        <f t="shared" si="10"/>
        <v>#DIV/0!</v>
      </c>
      <c r="G69" s="5">
        <f t="shared" si="10"/>
        <v>19.414527337816466</v>
      </c>
      <c r="H69" s="5" t="e">
        <f t="shared" si="10"/>
        <v>#DIV/0!</v>
      </c>
      <c r="I69" s="5">
        <f t="shared" si="10"/>
        <v>95.475297070228393</v>
      </c>
      <c r="J69" s="5">
        <f t="shared" si="10"/>
        <v>64.128450447760784</v>
      </c>
      <c r="K69" s="5">
        <f t="shared" si="10"/>
        <v>22.090240032976936</v>
      </c>
      <c r="L69" s="5" t="e">
        <f t="shared" si="10"/>
        <v>#DIV/0!</v>
      </c>
      <c r="M69" s="5">
        <f t="shared" si="10"/>
        <v>111.95350956359849</v>
      </c>
      <c r="N69" s="5">
        <f t="shared" si="10"/>
        <v>84.059452103126901</v>
      </c>
      <c r="O69" s="5">
        <f t="shared" si="10"/>
        <v>93.002932577811279</v>
      </c>
      <c r="P69" s="5" t="e">
        <f t="shared" si="10"/>
        <v>#DIV/0!</v>
      </c>
      <c r="Q69" s="5">
        <f t="shared" si="10"/>
        <v>71.144239712464596</v>
      </c>
      <c r="R69" s="5">
        <f t="shared" si="10"/>
        <v>93.853577337415686</v>
      </c>
      <c r="S69" s="5">
        <f t="shared" si="10"/>
        <v>102.82023896103097</v>
      </c>
      <c r="T69" s="5">
        <f t="shared" si="10"/>
        <v>98.819104725761349</v>
      </c>
      <c r="U69" s="5">
        <f t="shared" si="10"/>
        <v>109.46570391659071</v>
      </c>
    </row>
    <row r="70" spans="1:21" x14ac:dyDescent="0.25">
      <c r="B70" s="10" t="s">
        <v>45</v>
      </c>
      <c r="C70" s="5">
        <f t="shared" si="10"/>
        <v>102.72113504020311</v>
      </c>
      <c r="D70" s="5">
        <f t="shared" si="10"/>
        <v>95.886642916559495</v>
      </c>
      <c r="E70" s="5">
        <f t="shared" si="10"/>
        <v>97.250012293745542</v>
      </c>
      <c r="F70" s="5">
        <f t="shared" si="10"/>
        <v>70.590772200645944</v>
      </c>
      <c r="G70" s="5">
        <f t="shared" si="10"/>
        <v>100.33921486364352</v>
      </c>
      <c r="H70" s="5">
        <f t="shared" si="10"/>
        <v>97.085897315175956</v>
      </c>
      <c r="I70" s="5">
        <f t="shared" si="10"/>
        <v>98.654214748505851</v>
      </c>
      <c r="J70" s="5">
        <f t="shared" si="10"/>
        <v>101.47109846857545</v>
      </c>
      <c r="K70" s="5">
        <f t="shared" si="10"/>
        <v>101.85710943517317</v>
      </c>
      <c r="L70" s="5">
        <f t="shared" si="10"/>
        <v>100.63925230965805</v>
      </c>
      <c r="M70" s="5">
        <f t="shared" si="10"/>
        <v>97.111516947134078</v>
      </c>
      <c r="N70" s="5">
        <f t="shared" si="10"/>
        <v>102.69827518866236</v>
      </c>
      <c r="O70" s="5">
        <f t="shared" si="10"/>
        <v>99.186707061761354</v>
      </c>
      <c r="P70" s="5">
        <f t="shared" si="10"/>
        <v>99.313213559475656</v>
      </c>
      <c r="Q70" s="5">
        <f t="shared" si="10"/>
        <v>102.27609775371928</v>
      </c>
      <c r="R70" s="5">
        <f t="shared" si="10"/>
        <v>97.278309374031096</v>
      </c>
      <c r="S70" s="5">
        <f t="shared" si="10"/>
        <v>95.061893570251101</v>
      </c>
      <c r="T70" s="5">
        <f t="shared" si="10"/>
        <v>92.591012404160679</v>
      </c>
      <c r="U70" s="5">
        <f t="shared" si="10"/>
        <v>99.597535499372583</v>
      </c>
    </row>
    <row r="71" spans="1:21" x14ac:dyDescent="0.25">
      <c r="B71" s="10" t="s">
        <v>46</v>
      </c>
      <c r="C71" s="5">
        <f t="shared" si="10"/>
        <v>91.630168066379056</v>
      </c>
      <c r="D71" s="5">
        <f t="shared" si="10"/>
        <v>103.80582697872747</v>
      </c>
      <c r="E71" s="5">
        <f t="shared" si="10"/>
        <v>100.64218606199951</v>
      </c>
      <c r="F71" s="5">
        <f t="shared" si="10"/>
        <v>69.201218256696933</v>
      </c>
      <c r="G71" s="5">
        <f t="shared" si="10"/>
        <v>101.35787068291553</v>
      </c>
      <c r="H71" s="5">
        <f t="shared" si="10"/>
        <v>99.581452505455346</v>
      </c>
      <c r="I71" s="5">
        <f t="shared" si="10"/>
        <v>100.64653879864539</v>
      </c>
      <c r="J71" s="5">
        <f t="shared" si="10"/>
        <v>100.61018980677616</v>
      </c>
      <c r="K71" s="5">
        <f t="shared" si="10"/>
        <v>102.42791913270534</v>
      </c>
      <c r="L71" s="5">
        <f t="shared" si="10"/>
        <v>99.176088982571926</v>
      </c>
      <c r="M71" s="5">
        <f t="shared" si="10"/>
        <v>102.19677419554701</v>
      </c>
      <c r="N71" s="5">
        <f t="shared" si="10"/>
        <v>99.311917904222227</v>
      </c>
      <c r="O71" s="5">
        <f t="shared" si="10"/>
        <v>105.25242172861931</v>
      </c>
      <c r="P71" s="5">
        <f t="shared" si="10"/>
        <v>96.603858463846507</v>
      </c>
      <c r="Q71" s="5">
        <f t="shared" si="10"/>
        <v>101.42311609231133</v>
      </c>
      <c r="R71" s="5">
        <f t="shared" si="10"/>
        <v>101.52675192058342</v>
      </c>
      <c r="S71" s="5">
        <f t="shared" si="10"/>
        <v>100.30531282666739</v>
      </c>
      <c r="T71" s="5">
        <f t="shared" si="10"/>
        <v>100.39807261889815</v>
      </c>
      <c r="U71" s="5">
        <f t="shared" si="10"/>
        <v>101.80630399027655</v>
      </c>
    </row>
    <row r="72" spans="1:21" x14ac:dyDescent="0.25">
      <c r="B72" s="10" t="s">
        <v>47</v>
      </c>
      <c r="C72" s="5">
        <f t="shared" si="10"/>
        <v>80.43083578238577</v>
      </c>
      <c r="D72" s="5">
        <f t="shared" si="10"/>
        <v>84.205195697465101</v>
      </c>
      <c r="E72" s="5">
        <f t="shared" si="10"/>
        <v>81.99008300732838</v>
      </c>
      <c r="F72" s="5">
        <f t="shared" si="10"/>
        <v>54.032645866350585</v>
      </c>
      <c r="G72" s="5">
        <f t="shared" si="10"/>
        <v>81.12544683980822</v>
      </c>
      <c r="H72" s="5">
        <f t="shared" si="10"/>
        <v>79.905632953730489</v>
      </c>
      <c r="I72" s="5">
        <f t="shared" si="10"/>
        <v>79.446345689941808</v>
      </c>
      <c r="J72" s="5">
        <f t="shared" si="10"/>
        <v>77.358821697707469</v>
      </c>
      <c r="K72" s="5">
        <f t="shared" si="10"/>
        <v>81.694805082766393</v>
      </c>
      <c r="L72" s="5">
        <f t="shared" si="10"/>
        <v>81.297861481107262</v>
      </c>
      <c r="M72" s="5">
        <f t="shared" si="10"/>
        <v>81.546040154087677</v>
      </c>
      <c r="N72" s="5">
        <f t="shared" si="10"/>
        <v>81.617155337051841</v>
      </c>
      <c r="O72" s="5">
        <f t="shared" si="10"/>
        <v>78.830793209428478</v>
      </c>
      <c r="P72" s="5">
        <f t="shared" si="10"/>
        <v>78.571993401058165</v>
      </c>
      <c r="Q72" s="5">
        <f t="shared" si="10"/>
        <v>81.4809465521177</v>
      </c>
      <c r="R72" s="5">
        <f t="shared" si="10"/>
        <v>79.169665922937781</v>
      </c>
      <c r="S72" s="5">
        <f t="shared" si="10"/>
        <v>79.3492852921474</v>
      </c>
      <c r="T72" s="5">
        <f t="shared" si="10"/>
        <v>79.055075271659632</v>
      </c>
      <c r="U72" s="5">
        <f t="shared" si="10"/>
        <v>81.087213884250744</v>
      </c>
    </row>
    <row r="73" spans="1:21" x14ac:dyDescent="0.25">
      <c r="B73" s="10" t="s">
        <v>48</v>
      </c>
      <c r="C73" s="5">
        <f t="shared" si="10"/>
        <v>101.42362929812438</v>
      </c>
      <c r="D73" s="5">
        <f t="shared" si="10"/>
        <v>101.19965187594413</v>
      </c>
      <c r="E73" s="5">
        <f t="shared" si="10"/>
        <v>100.64694846773116</v>
      </c>
      <c r="F73" s="5">
        <f t="shared" si="10"/>
        <v>68.113100599204856</v>
      </c>
      <c r="G73" s="5">
        <f t="shared" si="10"/>
        <v>97.34424680179346</v>
      </c>
      <c r="H73" s="5">
        <f t="shared" si="10"/>
        <v>101.46034264503849</v>
      </c>
      <c r="I73" s="5">
        <f t="shared" si="10"/>
        <v>98.607505904062094</v>
      </c>
      <c r="J73" s="5">
        <f t="shared" si="10"/>
        <v>98.164019931626129</v>
      </c>
      <c r="K73" s="5">
        <f t="shared" si="10"/>
        <v>96.997794651435399</v>
      </c>
      <c r="L73" s="5">
        <f t="shared" si="10"/>
        <v>96.995964370110272</v>
      </c>
      <c r="M73" s="5">
        <f t="shared" si="10"/>
        <v>97.337060975620716</v>
      </c>
      <c r="N73" s="5">
        <f t="shared" si="10"/>
        <v>95.823357014106165</v>
      </c>
      <c r="O73" s="5">
        <f t="shared" si="10"/>
        <v>95.056834110314966</v>
      </c>
      <c r="P73" s="5">
        <f t="shared" si="10"/>
        <v>94.291932466498338</v>
      </c>
      <c r="Q73" s="5">
        <f t="shared" si="10"/>
        <v>96.662294795207913</v>
      </c>
      <c r="R73" s="5">
        <f t="shared" si="10"/>
        <v>96.414640935040268</v>
      </c>
      <c r="S73" s="5">
        <f t="shared" si="10"/>
        <v>96.829452067418373</v>
      </c>
      <c r="T73" s="5">
        <f t="shared" si="10"/>
        <v>98.043857542151954</v>
      </c>
      <c r="U73" s="5">
        <f t="shared" si="10"/>
        <v>96.492705157323101</v>
      </c>
    </row>
    <row r="74" spans="1:21" x14ac:dyDescent="0.25">
      <c r="B74" s="10" t="s">
        <v>49</v>
      </c>
      <c r="C74" s="5">
        <f t="shared" si="10"/>
        <v>103.05620640175952</v>
      </c>
      <c r="D74" s="5">
        <f t="shared" si="10"/>
        <v>89.621007504708288</v>
      </c>
      <c r="E74" s="5">
        <f t="shared" si="10"/>
        <v>78.117092895666815</v>
      </c>
      <c r="F74" s="5">
        <f t="shared" si="10"/>
        <v>74.250658828787564</v>
      </c>
      <c r="G74" s="5">
        <f t="shared" si="10"/>
        <v>89.905679230401873</v>
      </c>
      <c r="H74" s="5">
        <f t="shared" si="10"/>
        <v>114.66055768276063</v>
      </c>
      <c r="I74" s="5">
        <f t="shared" si="10"/>
        <v>89.857206183458374</v>
      </c>
      <c r="J74" s="5">
        <f t="shared" si="10"/>
        <v>89.718701409961326</v>
      </c>
      <c r="K74" s="5">
        <f t="shared" si="10"/>
        <v>87.150782774746645</v>
      </c>
      <c r="L74" s="5">
        <f t="shared" si="10"/>
        <v>86.061084832323743</v>
      </c>
      <c r="M74" s="5">
        <f t="shared" si="10"/>
        <v>81.451518542259166</v>
      </c>
      <c r="N74" s="5">
        <f t="shared" si="10"/>
        <v>86.180440070321865</v>
      </c>
      <c r="O74" s="5">
        <f t="shared" si="10"/>
        <v>95.515003474929273</v>
      </c>
      <c r="P74" s="5">
        <f t="shared" si="10"/>
        <v>83.534449254152022</v>
      </c>
      <c r="Q74" s="5">
        <f t="shared" si="10"/>
        <v>84.584992592188783</v>
      </c>
      <c r="R74" s="5">
        <f t="shared" si="10"/>
        <v>112.43296625196844</v>
      </c>
      <c r="S74" s="5">
        <f t="shared" si="10"/>
        <v>92.446090413042597</v>
      </c>
      <c r="T74" s="5">
        <f t="shared" si="10"/>
        <v>106.19934848053265</v>
      </c>
      <c r="U74" s="5">
        <f t="shared" si="10"/>
        <v>91.986948189438877</v>
      </c>
    </row>
    <row r="75" spans="1:21" x14ac:dyDescent="0.25">
      <c r="B75" s="10" t="s">
        <v>50</v>
      </c>
      <c r="C75" s="5">
        <f t="shared" si="10"/>
        <v>97.005608146017764</v>
      </c>
      <c r="D75" s="5">
        <f t="shared" si="10"/>
        <v>99.951459576330635</v>
      </c>
      <c r="E75" s="5">
        <f t="shared" si="10"/>
        <v>100.60948369390329</v>
      </c>
      <c r="F75" s="5">
        <f t="shared" si="10"/>
        <v>67.880075955965822</v>
      </c>
      <c r="G75" s="5">
        <f t="shared" si="10"/>
        <v>101.52376744757557</v>
      </c>
      <c r="H75" s="5">
        <f t="shared" si="10"/>
        <v>100.64778875335114</v>
      </c>
      <c r="I75" s="5">
        <f t="shared" si="10"/>
        <v>100.1095220751529</v>
      </c>
      <c r="J75" s="5">
        <f t="shared" si="10"/>
        <v>100.75224801479222</v>
      </c>
      <c r="K75" s="5">
        <f t="shared" si="10"/>
        <v>100.84293818466978</v>
      </c>
      <c r="L75" s="5">
        <f t="shared" si="10"/>
        <v>101.05563425987172</v>
      </c>
      <c r="M75" s="5">
        <f t="shared" si="10"/>
        <v>100.61818126779802</v>
      </c>
      <c r="N75" s="5">
        <f t="shared" si="10"/>
        <v>100.62297809960505</v>
      </c>
      <c r="O75" s="5">
        <f t="shared" si="10"/>
        <v>99.301123133372087</v>
      </c>
      <c r="P75" s="5">
        <f t="shared" si="10"/>
        <v>97.366389728059872</v>
      </c>
      <c r="Q75" s="5">
        <f t="shared" si="10"/>
        <v>100.00795211033591</v>
      </c>
      <c r="R75" s="5">
        <f t="shared" si="10"/>
        <v>97.782962681779566</v>
      </c>
      <c r="S75" s="5">
        <f t="shared" si="10"/>
        <v>101.16636982847631</v>
      </c>
      <c r="T75" s="5">
        <f t="shared" si="10"/>
        <v>99.75482914687673</v>
      </c>
      <c r="U75" s="5">
        <f t="shared" si="10"/>
        <v>99.645109085042861</v>
      </c>
    </row>
    <row r="76" spans="1:21" x14ac:dyDescent="0.25">
      <c r="B76" s="10" t="s">
        <v>51</v>
      </c>
      <c r="C76" s="5">
        <f t="shared" si="10"/>
        <v>101.77628203853466</v>
      </c>
      <c r="D76" s="5">
        <f t="shared" si="10"/>
        <v>101.80910355541496</v>
      </c>
      <c r="E76" s="5">
        <f t="shared" si="10"/>
        <v>101.93306365993749</v>
      </c>
      <c r="F76" s="5">
        <f t="shared" si="10"/>
        <v>61.929656652973527</v>
      </c>
      <c r="G76" s="5">
        <f t="shared" si="10"/>
        <v>102.45848063710471</v>
      </c>
      <c r="H76" s="5">
        <f t="shared" si="10"/>
        <v>100.80494385332976</v>
      </c>
      <c r="I76" s="5">
        <f t="shared" si="10"/>
        <v>101.615002454622</v>
      </c>
      <c r="J76" s="5">
        <f t="shared" si="10"/>
        <v>101.90714657911029</v>
      </c>
      <c r="K76" s="5">
        <f t="shared" si="10"/>
        <v>102.01213805103721</v>
      </c>
      <c r="L76" s="5">
        <f t="shared" si="10"/>
        <v>100.92525175961151</v>
      </c>
      <c r="M76" s="5">
        <f t="shared" si="10"/>
        <v>102.06476969928022</v>
      </c>
      <c r="N76" s="5">
        <f t="shared" si="10"/>
        <v>101.99527344645935</v>
      </c>
      <c r="O76" s="5">
        <f t="shared" si="10"/>
        <v>101.74752253239487</v>
      </c>
      <c r="P76" s="5">
        <f t="shared" si="10"/>
        <v>101.50748669496141</v>
      </c>
      <c r="Q76" s="5">
        <f t="shared" si="10"/>
        <v>100.60336762390445</v>
      </c>
      <c r="R76" s="5">
        <f t="shared" si="10"/>
        <v>100.41831340450504</v>
      </c>
      <c r="S76" s="5">
        <f t="shared" si="10"/>
        <v>101.39028035959068</v>
      </c>
      <c r="T76" s="5">
        <f t="shared" si="10"/>
        <v>101.44694977988875</v>
      </c>
      <c r="U76" s="5">
        <f t="shared" si="10"/>
        <v>101.01122363235903</v>
      </c>
    </row>
    <row r="77" spans="1:21" x14ac:dyDescent="0.25">
      <c r="B77" s="10" t="s">
        <v>52</v>
      </c>
      <c r="C77" s="5">
        <f t="shared" si="10"/>
        <v>103.50253960656603</v>
      </c>
      <c r="D77" s="5">
        <f t="shared" si="10"/>
        <v>92.158225793589182</v>
      </c>
      <c r="E77" s="5">
        <f t="shared" si="10"/>
        <v>92.999935194909654</v>
      </c>
      <c r="F77" s="5">
        <f t="shared" si="10"/>
        <v>64.805237956975859</v>
      </c>
      <c r="G77" s="5">
        <f t="shared" si="10"/>
        <v>92.142983728324879</v>
      </c>
      <c r="H77" s="5">
        <f t="shared" si="10"/>
        <v>97.278822430300409</v>
      </c>
      <c r="I77" s="5">
        <f t="shared" si="10"/>
        <v>91.837199460971405</v>
      </c>
      <c r="J77" s="5">
        <f t="shared" si="10"/>
        <v>93.027377299024977</v>
      </c>
      <c r="K77" s="5">
        <f t="shared" si="10"/>
        <v>92.047574241252221</v>
      </c>
      <c r="L77" s="5">
        <f t="shared" si="10"/>
        <v>95.490469957492664</v>
      </c>
      <c r="M77" s="5">
        <f t="shared" si="10"/>
        <v>93.559174108489444</v>
      </c>
      <c r="N77" s="5">
        <f t="shared" si="10"/>
        <v>93.281802600889876</v>
      </c>
      <c r="O77" s="5">
        <f t="shared" si="10"/>
        <v>96.022360840257761</v>
      </c>
      <c r="P77" s="5">
        <f t="shared" si="10"/>
        <v>89.447110103586951</v>
      </c>
      <c r="Q77" s="5">
        <f t="shared" si="10"/>
        <v>92.135349658072855</v>
      </c>
      <c r="R77" s="5">
        <f t="shared" si="10"/>
        <v>97.092393994457609</v>
      </c>
      <c r="S77" s="5">
        <f t="shared" si="10"/>
        <v>97.225458090223654</v>
      </c>
      <c r="T77" s="5">
        <f t="shared" si="10"/>
        <v>92.541337422776323</v>
      </c>
      <c r="U77" s="5">
        <f t="shared" si="10"/>
        <v>92.764636198264782</v>
      </c>
    </row>
    <row r="78" spans="1:21" x14ac:dyDescent="0.25">
      <c r="B78" s="10" t="s">
        <v>53</v>
      </c>
      <c r="C78" s="5">
        <f t="shared" si="10"/>
        <v>102.39957478171435</v>
      </c>
      <c r="D78" s="5">
        <f t="shared" si="10"/>
        <v>105.15547480318045</v>
      </c>
      <c r="E78" s="5">
        <f t="shared" si="10"/>
        <v>102.54232958623386</v>
      </c>
      <c r="F78" s="5">
        <f t="shared" si="10"/>
        <v>68.097976279903989</v>
      </c>
      <c r="G78" s="5">
        <f t="shared" si="10"/>
        <v>102.49622430313285</v>
      </c>
      <c r="H78" s="5">
        <f t="shared" si="10"/>
        <v>100.49242837741642</v>
      </c>
      <c r="I78" s="5">
        <f t="shared" si="10"/>
        <v>101.24687676366193</v>
      </c>
      <c r="J78" s="5">
        <f t="shared" si="10"/>
        <v>102.2579175435756</v>
      </c>
      <c r="K78" s="5">
        <f t="shared" si="10"/>
        <v>101.78896001813038</v>
      </c>
      <c r="L78" s="5">
        <f t="shared" si="10"/>
        <v>102.31643894397746</v>
      </c>
      <c r="M78" s="5">
        <f t="shared" si="10"/>
        <v>102.61566650536784</v>
      </c>
      <c r="N78" s="5">
        <f t="shared" si="10"/>
        <v>105.38112550812215</v>
      </c>
      <c r="O78" s="5">
        <f t="shared" si="10"/>
        <v>107.39128278342092</v>
      </c>
      <c r="P78" s="5">
        <f t="shared" si="10"/>
        <v>97.947631463725074</v>
      </c>
      <c r="Q78" s="5">
        <f t="shared" si="10"/>
        <v>104.49594956658743</v>
      </c>
      <c r="R78" s="5">
        <f t="shared" si="10"/>
        <v>105.94502400999384</v>
      </c>
      <c r="S78" s="5">
        <f t="shared" si="10"/>
        <v>104.14820260155626</v>
      </c>
      <c r="T78" s="5">
        <f t="shared" si="10"/>
        <v>102.40781168710849</v>
      </c>
      <c r="U78" s="5">
        <f t="shared" si="10"/>
        <v>102.86724262570806</v>
      </c>
    </row>
    <row r="79" spans="1:21" x14ac:dyDescent="0.25">
      <c r="B79" s="10" t="s">
        <v>54</v>
      </c>
      <c r="C79" s="5">
        <f t="shared" si="10"/>
        <v>102.42460648573015</v>
      </c>
      <c r="D79" s="5">
        <f t="shared" si="10"/>
        <v>105.54974165081525</v>
      </c>
      <c r="E79" s="5">
        <f t="shared" si="10"/>
        <v>105.40852437501853</v>
      </c>
      <c r="F79" s="5">
        <f t="shared" si="10"/>
        <v>69.437907583493271</v>
      </c>
      <c r="G79" s="5">
        <f t="shared" si="10"/>
        <v>105.14046028803432</v>
      </c>
      <c r="H79" s="5">
        <f t="shared" si="10"/>
        <v>103.36156246659756</v>
      </c>
      <c r="I79" s="5">
        <f t="shared" si="10"/>
        <v>103.15610004034393</v>
      </c>
      <c r="J79" s="5">
        <f t="shared" si="10"/>
        <v>105.48458494663883</v>
      </c>
      <c r="K79" s="5">
        <f t="shared" si="10"/>
        <v>105.02233590855634</v>
      </c>
      <c r="L79" s="5">
        <f t="shared" si="10"/>
        <v>104.20632901464887</v>
      </c>
      <c r="M79" s="5">
        <f t="shared" si="10"/>
        <v>105.43286641598179</v>
      </c>
      <c r="N79" s="5">
        <f t="shared" si="10"/>
        <v>104.83461333713765</v>
      </c>
      <c r="O79" s="5">
        <f t="shared" si="10"/>
        <v>104.43462100158374</v>
      </c>
      <c r="P79" s="5">
        <f t="shared" si="10"/>
        <v>101.26971727009023</v>
      </c>
      <c r="Q79" s="5">
        <f t="shared" si="10"/>
        <v>104.78385468838079</v>
      </c>
      <c r="R79" s="5">
        <f t="shared" si="10"/>
        <v>104.4951823506315</v>
      </c>
      <c r="S79" s="5">
        <f t="shared" si="10"/>
        <v>104.57716836557267</v>
      </c>
      <c r="T79" s="5">
        <f t="shared" si="10"/>
        <v>104.48396451447093</v>
      </c>
      <c r="U79" s="5">
        <f t="shared" si="10"/>
        <v>104.71608850242799</v>
      </c>
    </row>
    <row r="80" spans="1:21" x14ac:dyDescent="0.25">
      <c r="B80" s="10" t="s">
        <v>55</v>
      </c>
      <c r="C80" s="5">
        <f t="shared" si="10"/>
        <v>111.2553203587113</v>
      </c>
      <c r="D80" s="5">
        <f t="shared" si="10"/>
        <v>99.159190174825881</v>
      </c>
      <c r="E80" s="5">
        <f t="shared" si="10"/>
        <v>101.07337467328128</v>
      </c>
      <c r="F80" s="5">
        <f t="shared" si="10"/>
        <v>69.485186991712396</v>
      </c>
      <c r="G80" s="5">
        <f t="shared" si="10"/>
        <v>101.11677906430417</v>
      </c>
      <c r="H80" s="5">
        <f t="shared" si="10"/>
        <v>98.732797611831074</v>
      </c>
      <c r="I80" s="5">
        <f t="shared" si="10"/>
        <v>99.100744859940704</v>
      </c>
      <c r="J80" s="5">
        <f t="shared" si="10"/>
        <v>100.57930442364247</v>
      </c>
      <c r="K80" s="5">
        <f t="shared" si="10"/>
        <v>99.556900359860848</v>
      </c>
      <c r="L80" s="5">
        <f t="shared" si="10"/>
        <v>98.092331736147628</v>
      </c>
      <c r="M80" s="5">
        <f t="shared" si="10"/>
        <v>99.140912805938939</v>
      </c>
      <c r="N80" s="5">
        <f t="shared" si="10"/>
        <v>100.2384243523269</v>
      </c>
      <c r="O80" s="5">
        <f t="shared" si="10"/>
        <v>100.68526321483739</v>
      </c>
      <c r="P80" s="5">
        <f t="shared" si="10"/>
        <v>93.98256045730929</v>
      </c>
      <c r="Q80" s="5">
        <f t="shared" si="10"/>
        <v>99.114215948223944</v>
      </c>
      <c r="R80" s="5">
        <f t="shared" si="10"/>
        <v>100.71935066546742</v>
      </c>
      <c r="S80" s="5">
        <f t="shared" si="10"/>
        <v>101.06507279187153</v>
      </c>
      <c r="T80" s="5">
        <f t="shared" si="10"/>
        <v>99.833366112461761</v>
      </c>
      <c r="U80" s="5">
        <f t="shared" si="10"/>
        <v>99.939631545104518</v>
      </c>
    </row>
    <row r="81" spans="2:21" x14ac:dyDescent="0.25">
      <c r="B81" s="10" t="s">
        <v>56</v>
      </c>
      <c r="C81" s="5">
        <f t="shared" si="10"/>
        <v>85.289872113586526</v>
      </c>
      <c r="D81" s="5">
        <f t="shared" si="10"/>
        <v>91.100183378345946</v>
      </c>
      <c r="E81" s="5">
        <f t="shared" si="10"/>
        <v>97.887188465272018</v>
      </c>
      <c r="F81" s="5">
        <f t="shared" si="10"/>
        <v>69.924642525635377</v>
      </c>
      <c r="G81" s="5">
        <f t="shared" si="10"/>
        <v>97.518122541015259</v>
      </c>
      <c r="H81" s="5">
        <f t="shared" si="10"/>
        <v>96.520119533425614</v>
      </c>
      <c r="I81" s="5">
        <f t="shared" si="10"/>
        <v>94.982474122467181</v>
      </c>
      <c r="J81" s="5">
        <f t="shared" si="10"/>
        <v>100.05458025971396</v>
      </c>
      <c r="K81" s="5">
        <f t="shared" si="10"/>
        <v>100.69166275162344</v>
      </c>
      <c r="L81" s="5">
        <f t="shared" si="10"/>
        <v>94.792973915245938</v>
      </c>
      <c r="M81" s="5">
        <f t="shared" si="10"/>
        <v>91.592010947663198</v>
      </c>
      <c r="N81" s="5">
        <f t="shared" si="10"/>
        <v>102.92209299355758</v>
      </c>
      <c r="O81" s="5">
        <f t="shared" si="10"/>
        <v>105.45572903864695</v>
      </c>
      <c r="P81" s="5">
        <f t="shared" si="10"/>
        <v>65.479238602946396</v>
      </c>
      <c r="Q81" s="5">
        <f t="shared" si="10"/>
        <v>96.292830389177993</v>
      </c>
      <c r="R81" s="5">
        <f t="shared" si="10"/>
        <v>100.93348006047285</v>
      </c>
      <c r="S81" s="5">
        <f t="shared" si="10"/>
        <v>106.85669516582882</v>
      </c>
      <c r="T81" s="5">
        <f t="shared" si="10"/>
        <v>96.03216724309722</v>
      </c>
      <c r="U81" s="5">
        <f t="shared" si="10"/>
        <v>96.210820456049646</v>
      </c>
    </row>
    <row r="82" spans="2:21" x14ac:dyDescent="0.25">
      <c r="B82" s="10" t="s">
        <v>57</v>
      </c>
      <c r="C82" s="5">
        <f t="shared" si="10"/>
        <v>99.984216047001894</v>
      </c>
      <c r="D82" s="5">
        <f t="shared" si="10"/>
        <v>105.76605280406608</v>
      </c>
      <c r="E82" s="5">
        <f t="shared" si="10"/>
        <v>104.14897636079709</v>
      </c>
      <c r="F82" s="5">
        <f t="shared" si="10"/>
        <v>69.686732642656168</v>
      </c>
      <c r="G82" s="5">
        <f t="shared" si="10"/>
        <v>104.25915161080898</v>
      </c>
      <c r="H82" s="5">
        <f t="shared" si="10"/>
        <v>102.14118373145848</v>
      </c>
      <c r="I82" s="5">
        <f t="shared" si="10"/>
        <v>102.56167153232801</v>
      </c>
      <c r="J82" s="5">
        <f t="shared" si="10"/>
        <v>104.03538548561421</v>
      </c>
      <c r="K82" s="5">
        <f t="shared" ref="K82:U82" si="11">K61/K19*100</f>
        <v>103.72448519941544</v>
      </c>
      <c r="L82" s="5">
        <f t="shared" si="11"/>
        <v>103.33968801076034</v>
      </c>
      <c r="M82" s="5">
        <f t="shared" si="11"/>
        <v>103.55657680250792</v>
      </c>
      <c r="N82" s="5">
        <f t="shared" si="11"/>
        <v>103.51878677134565</v>
      </c>
      <c r="O82" s="5">
        <f t="shared" si="11"/>
        <v>102.97197027624254</v>
      </c>
      <c r="P82" s="5">
        <f t="shared" si="11"/>
        <v>102.22803663742191</v>
      </c>
      <c r="Q82" s="5">
        <f t="shared" si="11"/>
        <v>103.52211776061064</v>
      </c>
      <c r="R82" s="5">
        <f t="shared" si="11"/>
        <v>104.06799709229337</v>
      </c>
      <c r="S82" s="5">
        <f t="shared" si="11"/>
        <v>104.20842349087167</v>
      </c>
      <c r="T82" s="5">
        <f t="shared" si="11"/>
        <v>103.28797859428305</v>
      </c>
      <c r="U82" s="5">
        <f t="shared" si="11"/>
        <v>103.36641621981835</v>
      </c>
    </row>
    <row r="83" spans="2:21" x14ac:dyDescent="0.25">
      <c r="B83" s="10" t="s">
        <v>58</v>
      </c>
      <c r="C83" s="5">
        <f t="shared" ref="C83:U86" si="12">C62/C20*100</f>
        <v>101.87243194757846</v>
      </c>
      <c r="D83" s="5">
        <f t="shared" si="12"/>
        <v>102.7855633915574</v>
      </c>
      <c r="E83" s="5">
        <f t="shared" si="12"/>
        <v>101.94289557716856</v>
      </c>
      <c r="F83" s="5">
        <f t="shared" si="12"/>
        <v>68.018851650010134</v>
      </c>
      <c r="G83" s="5">
        <f t="shared" si="12"/>
        <v>102.04103599599981</v>
      </c>
      <c r="H83" s="5">
        <f t="shared" si="12"/>
        <v>99.5511224467771</v>
      </c>
      <c r="I83" s="5">
        <f t="shared" si="12"/>
        <v>100.98702827871593</v>
      </c>
      <c r="J83" s="5">
        <f t="shared" si="12"/>
        <v>101.5421543393806</v>
      </c>
      <c r="K83" s="5">
        <f t="shared" si="12"/>
        <v>102.00193684225371</v>
      </c>
      <c r="L83" s="5">
        <f t="shared" si="12"/>
        <v>101.70542534195677</v>
      </c>
      <c r="M83" s="5">
        <f t="shared" si="12"/>
        <v>101.75220975957396</v>
      </c>
      <c r="N83" s="5">
        <f t="shared" si="12"/>
        <v>101.4066184893363</v>
      </c>
      <c r="O83" s="5">
        <f t="shared" si="12"/>
        <v>101.28295222828069</v>
      </c>
      <c r="P83" s="5">
        <f t="shared" si="12"/>
        <v>98.330219906484345</v>
      </c>
      <c r="Q83" s="5">
        <f t="shared" si="12"/>
        <v>101.85997623164032</v>
      </c>
      <c r="R83" s="5">
        <f t="shared" si="12"/>
        <v>101.35284637848112</v>
      </c>
      <c r="S83" s="5">
        <f t="shared" si="12"/>
        <v>101.53565207093006</v>
      </c>
      <c r="T83" s="5">
        <f t="shared" si="12"/>
        <v>101.36169216355151</v>
      </c>
      <c r="U83" s="5">
        <f t="shared" si="12"/>
        <v>101.59657751471822</v>
      </c>
    </row>
    <row r="84" spans="2:21" x14ac:dyDescent="0.25">
      <c r="B84" s="10" t="s">
        <v>59</v>
      </c>
      <c r="C84" s="5">
        <f t="shared" si="12"/>
        <v>103.32757913975097</v>
      </c>
      <c r="D84" s="5">
        <f t="shared" si="12"/>
        <v>107.66805971804988</v>
      </c>
      <c r="E84" s="5">
        <f t="shared" si="12"/>
        <v>102.96780637749434</v>
      </c>
      <c r="F84" s="5">
        <f t="shared" si="12"/>
        <v>69.664602717718921</v>
      </c>
      <c r="G84" s="5">
        <f t="shared" si="12"/>
        <v>102.7520355390271</v>
      </c>
      <c r="H84" s="5">
        <f t="shared" si="12"/>
        <v>100.62817839049096</v>
      </c>
      <c r="I84" s="5">
        <f t="shared" si="12"/>
        <v>101.26365952292697</v>
      </c>
      <c r="J84" s="5">
        <f t="shared" si="12"/>
        <v>102.55683273964829</v>
      </c>
      <c r="K84" s="5">
        <f t="shared" si="12"/>
        <v>102.63575806743145</v>
      </c>
      <c r="L84" s="5">
        <f t="shared" si="12"/>
        <v>102.24470672439547</v>
      </c>
      <c r="M84" s="5">
        <f t="shared" si="12"/>
        <v>101.71213068025455</v>
      </c>
      <c r="N84" s="5">
        <f t="shared" si="12"/>
        <v>102.36856819291333</v>
      </c>
      <c r="O84" s="5">
        <f t="shared" si="12"/>
        <v>101.69385917663945</v>
      </c>
      <c r="P84" s="5">
        <f t="shared" si="12"/>
        <v>98.577500786356126</v>
      </c>
      <c r="Q84" s="5">
        <f t="shared" si="12"/>
        <v>102.39749353075986</v>
      </c>
      <c r="R84" s="5">
        <f t="shared" si="12"/>
        <v>101.38545747244056</v>
      </c>
      <c r="S84" s="5">
        <f t="shared" si="12"/>
        <v>102.26864311657285</v>
      </c>
      <c r="T84" s="5">
        <f t="shared" si="12"/>
        <v>101.75074410367395</v>
      </c>
      <c r="U84" s="5">
        <f t="shared" si="12"/>
        <v>101.88892491192124</v>
      </c>
    </row>
    <row r="85" spans="2:21" x14ac:dyDescent="0.25">
      <c r="B85" s="10" t="s">
        <v>60</v>
      </c>
      <c r="C85" s="5">
        <f t="shared" si="12"/>
        <v>108.5622480658913</v>
      </c>
      <c r="D85" s="5">
        <f t="shared" si="12"/>
        <v>105.44671214680514</v>
      </c>
      <c r="E85" s="5">
        <f t="shared" si="12"/>
        <v>104.48534884462035</v>
      </c>
      <c r="F85" s="5">
        <f t="shared" si="12"/>
        <v>69.902748351608238</v>
      </c>
      <c r="G85" s="5">
        <f t="shared" si="12"/>
        <v>102.06305908574093</v>
      </c>
      <c r="H85" s="5">
        <f t="shared" si="12"/>
        <v>103.40241425084335</v>
      </c>
      <c r="I85" s="5">
        <f t="shared" si="12"/>
        <v>103.63557021055396</v>
      </c>
      <c r="J85" s="5">
        <f t="shared" si="12"/>
        <v>104.43830898084289</v>
      </c>
      <c r="K85" s="5">
        <f t="shared" si="12"/>
        <v>105.90299373725398</v>
      </c>
      <c r="L85" s="5">
        <f t="shared" si="12"/>
        <v>104.46991234565495</v>
      </c>
      <c r="M85" s="5">
        <f t="shared" si="12"/>
        <v>106.84714134813727</v>
      </c>
      <c r="N85" s="5">
        <f t="shared" si="12"/>
        <v>105.24597418520605</v>
      </c>
      <c r="O85" s="5">
        <f t="shared" si="12"/>
        <v>103.34094815208361</v>
      </c>
      <c r="P85" s="5">
        <f t="shared" si="12"/>
        <v>116.18997957801081</v>
      </c>
      <c r="Q85" s="5">
        <f t="shared" si="12"/>
        <v>105.18687303735655</v>
      </c>
      <c r="R85" s="5">
        <f t="shared" si="12"/>
        <v>105.51043465997054</v>
      </c>
      <c r="S85" s="5">
        <f t="shared" si="12"/>
        <v>105.00298592843956</v>
      </c>
      <c r="T85" s="5">
        <f t="shared" si="12"/>
        <v>104.64660727231059</v>
      </c>
      <c r="U85" s="5">
        <f t="shared" si="12"/>
        <v>105.38509069132547</v>
      </c>
    </row>
    <row r="86" spans="2:21" x14ac:dyDescent="0.25">
      <c r="B86" s="11" t="s">
        <v>61</v>
      </c>
      <c r="C86" s="5">
        <f t="shared" si="12"/>
        <v>95.92525023290645</v>
      </c>
      <c r="D86" s="5">
        <f t="shared" si="12"/>
        <v>97.231932503778566</v>
      </c>
      <c r="E86" s="5">
        <f t="shared" si="12"/>
        <v>99.587644028170189</v>
      </c>
      <c r="F86" s="5">
        <f t="shared" si="12"/>
        <v>68.663900905699691</v>
      </c>
      <c r="G86" s="5">
        <f t="shared" si="12"/>
        <v>99.536081605681446</v>
      </c>
      <c r="H86" s="5">
        <f t="shared" si="12"/>
        <v>105.55715069054735</v>
      </c>
      <c r="I86" s="5">
        <f t="shared" si="12"/>
        <v>98.870096784579488</v>
      </c>
      <c r="J86" s="5">
        <f t="shared" si="12"/>
        <v>100.51295909526384</v>
      </c>
      <c r="K86" s="5">
        <f t="shared" si="12"/>
        <v>99.678450609383901</v>
      </c>
      <c r="L86" s="5">
        <f t="shared" si="12"/>
        <v>97.584311395037872</v>
      </c>
      <c r="M86" s="5">
        <f t="shared" si="12"/>
        <v>101.84664024675514</v>
      </c>
      <c r="N86" s="5">
        <f t="shared" si="12"/>
        <v>100.55747769246976</v>
      </c>
      <c r="O86" s="5">
        <f t="shared" si="12"/>
        <v>103.45213634846556</v>
      </c>
      <c r="P86" s="5">
        <f t="shared" si="12"/>
        <v>85.059773586600201</v>
      </c>
      <c r="Q86" s="5">
        <f t="shared" si="12"/>
        <v>100.82630135583321</v>
      </c>
      <c r="R86" s="5">
        <f t="shared" si="12"/>
        <v>100.37657090386706</v>
      </c>
      <c r="S86" s="5">
        <f t="shared" si="12"/>
        <v>100.84150108287038</v>
      </c>
      <c r="T86" s="5">
        <f t="shared" si="12"/>
        <v>98.895798943034137</v>
      </c>
      <c r="U86" s="5">
        <f t="shared" si="12"/>
        <v>99.683269844388562</v>
      </c>
    </row>
    <row r="88" spans="2:21" ht="14.25" customHeight="1" x14ac:dyDescent="0.25">
      <c r="B88" t="s">
        <v>106</v>
      </c>
    </row>
    <row r="89" spans="2:21" x14ac:dyDescent="0.25">
      <c r="B89" s="1" t="s">
        <v>43</v>
      </c>
      <c r="C89" s="2" t="s">
        <v>44</v>
      </c>
      <c r="D89" s="3" t="s">
        <v>45</v>
      </c>
      <c r="E89" s="3" t="s">
        <v>46</v>
      </c>
      <c r="F89" s="3" t="s">
        <v>47</v>
      </c>
      <c r="G89" s="3" t="s">
        <v>48</v>
      </c>
      <c r="H89" s="3" t="s">
        <v>49</v>
      </c>
      <c r="I89" s="3" t="s">
        <v>50</v>
      </c>
      <c r="J89" s="3" t="s">
        <v>51</v>
      </c>
      <c r="K89" s="3" t="s">
        <v>52</v>
      </c>
      <c r="L89" s="3" t="s">
        <v>53</v>
      </c>
      <c r="M89" s="3" t="s">
        <v>54</v>
      </c>
      <c r="N89" s="3" t="s">
        <v>55</v>
      </c>
      <c r="O89" s="3" t="s">
        <v>56</v>
      </c>
      <c r="P89" s="3" t="s">
        <v>57</v>
      </c>
      <c r="Q89" s="3" t="s">
        <v>58</v>
      </c>
      <c r="R89" s="3" t="s">
        <v>59</v>
      </c>
      <c r="S89" s="3" t="s">
        <v>60</v>
      </c>
      <c r="T89" s="4" t="s">
        <v>61</v>
      </c>
      <c r="U89" s="22" t="s">
        <v>82</v>
      </c>
    </row>
    <row r="90" spans="2:21" x14ac:dyDescent="0.25">
      <c r="B90" s="10" t="s">
        <v>44</v>
      </c>
      <c r="C90" s="12">
        <f>100*C69/'2010 (1)'!C69</f>
        <v>98.899272162047481</v>
      </c>
      <c r="D90" s="12">
        <f>100*D69/'2010 (1)'!D69</f>
        <v>114.40632867478938</v>
      </c>
      <c r="E90" s="12">
        <f>100*E69/'2010 (1)'!E69</f>
        <v>114.8582043031726</v>
      </c>
      <c r="F90" s="12" t="e">
        <f>100*F69/'2010 (1)'!F69</f>
        <v>#DIV/0!</v>
      </c>
      <c r="G90" s="12">
        <f>100*G69/'2010 (1)'!G69</f>
        <v>18.10224560373959</v>
      </c>
      <c r="H90" s="12" t="e">
        <f>100*H69/'2010 (1)'!H69</f>
        <v>#DIV/0!</v>
      </c>
      <c r="I90" s="12">
        <f>100*I69/'2010 (1)'!I69</f>
        <v>119.97287837880484</v>
      </c>
      <c r="J90" s="12">
        <f>100*J69/'2010 (1)'!J69</f>
        <v>59.288136403760568</v>
      </c>
      <c r="K90" s="12">
        <f>100*K69/'2010 (1)'!K69</f>
        <v>23.153298782416929</v>
      </c>
      <c r="L90" s="12" t="e">
        <f>100*L69/'2010 (1)'!L69</f>
        <v>#DIV/0!</v>
      </c>
      <c r="M90" s="12">
        <f>100*M69/'2010 (1)'!M69</f>
        <v>117.88624435921886</v>
      </c>
      <c r="N90" s="12">
        <f>100*N69/'2010 (1)'!N69</f>
        <v>71.064467442110256</v>
      </c>
      <c r="O90" s="12">
        <f>100*O69/'2010 (1)'!O69</f>
        <v>114.15629333823614</v>
      </c>
      <c r="P90" s="12" t="e">
        <f>100*P69/'2010 (1)'!P69</f>
        <v>#DIV/0!</v>
      </c>
      <c r="Q90" s="12">
        <f>100*Q69/'2010 (1)'!Q69</f>
        <v>101.78965416118913</v>
      </c>
      <c r="R90" s="12">
        <f>100*R69/'2010 (1)'!R69</f>
        <v>114.03317197716413</v>
      </c>
      <c r="S90" s="12">
        <f>100*S69/'2010 (1)'!S69</f>
        <v>111.3525077121906</v>
      </c>
      <c r="T90" s="12">
        <f>100*T69/'2010 (1)'!T69</f>
        <v>110.51877852234199</v>
      </c>
      <c r="U90" s="12">
        <f>100*U69/'2010 (1)'!U69</f>
        <v>117.24917494529694</v>
      </c>
    </row>
    <row r="91" spans="2:21" x14ac:dyDescent="0.25">
      <c r="B91" s="10" t="s">
        <v>45</v>
      </c>
      <c r="C91" s="12">
        <f>100*C70/'2010 (1)'!C70</f>
        <v>119.63778510494656</v>
      </c>
      <c r="D91" s="12">
        <f>100*D70/'2010 (1)'!D70</f>
        <v>102.65540117779936</v>
      </c>
      <c r="E91" s="12">
        <f>100*E70/'2010 (1)'!E70</f>
        <v>119.84473158522184</v>
      </c>
      <c r="F91" s="12">
        <f>100*F70/'2010 (1)'!F70</f>
        <v>90.286590988822809</v>
      </c>
      <c r="G91" s="12">
        <f>100*G70/'2010 (1)'!G70</f>
        <v>121.66899661327029</v>
      </c>
      <c r="H91" s="12">
        <f>100*H70/'2010 (1)'!H70</f>
        <v>120.68232696661346</v>
      </c>
      <c r="I91" s="12">
        <f>100*I70/'2010 (1)'!I70</f>
        <v>107.30749910784328</v>
      </c>
      <c r="J91" s="12">
        <f>100*J70/'2010 (1)'!J70</f>
        <v>108.42035593371153</v>
      </c>
      <c r="K91" s="12">
        <f>100*K70/'2010 (1)'!K70</f>
        <v>112.13247691827324</v>
      </c>
      <c r="L91" s="12">
        <f>100*L70/'2010 (1)'!L70</f>
        <v>110.8866792903647</v>
      </c>
      <c r="M91" s="12">
        <f>100*M70/'2010 (1)'!M70</f>
        <v>122.77421964043712</v>
      </c>
      <c r="N91" s="12">
        <f>100*N70/'2010 (1)'!N70</f>
        <v>108.64846614248069</v>
      </c>
      <c r="O91" s="12">
        <f>100*O70/'2010 (1)'!O70</f>
        <v>104.4253479874364</v>
      </c>
      <c r="P91" s="12">
        <f>100*P70/'2010 (1)'!P70</f>
        <v>115.84338599771441</v>
      </c>
      <c r="Q91" s="12">
        <f>100*Q70/'2010 (1)'!Q70</f>
        <v>115.78812550010045</v>
      </c>
      <c r="R91" s="12">
        <f>100*R70/'2010 (1)'!R70</f>
        <v>103.46486525513657</v>
      </c>
      <c r="S91" s="12">
        <f>100*S70/'2010 (1)'!S70</f>
        <v>102.59964161476128</v>
      </c>
      <c r="T91" s="12">
        <f>100*T70/'2010 (1)'!T70</f>
        <v>104.0284801261853</v>
      </c>
      <c r="U91" s="12">
        <f>100*U70/'2010 (1)'!U70</f>
        <v>109.23529059124571</v>
      </c>
    </row>
    <row r="92" spans="2:21" x14ac:dyDescent="0.25">
      <c r="B92" s="10" t="s">
        <v>46</v>
      </c>
      <c r="C92" s="12">
        <f>100*C71/'2010 (1)'!C71</f>
        <v>111.12733080049667</v>
      </c>
      <c r="D92" s="12">
        <f>100*D71/'2010 (1)'!D71</f>
        <v>132.39588979162923</v>
      </c>
      <c r="E92" s="12">
        <f>100*E71/'2010 (1)'!E71</f>
        <v>112.89092189352296</v>
      </c>
      <c r="F92" s="12">
        <f>100*F71/'2010 (1)'!F71</f>
        <v>81.262595719119517</v>
      </c>
      <c r="G92" s="12">
        <f>100*G71/'2010 (1)'!G71</f>
        <v>120.6096310290542</v>
      </c>
      <c r="H92" s="12">
        <f>100*H71/'2010 (1)'!H71</f>
        <v>109.2510353279979</v>
      </c>
      <c r="I92" s="12">
        <f>100*I71/'2010 (1)'!I71</f>
        <v>113.00148731682467</v>
      </c>
      <c r="J92" s="12">
        <f>100*J71/'2010 (1)'!J71</f>
        <v>116.40034236845355</v>
      </c>
      <c r="K92" s="12">
        <f>100*K71/'2010 (1)'!K71</f>
        <v>115.47603384073554</v>
      </c>
      <c r="L92" s="12">
        <f>100*L71/'2010 (1)'!L71</f>
        <v>112.5066013210448</v>
      </c>
      <c r="M92" s="12">
        <f>100*M71/'2010 (1)'!M71</f>
        <v>121.82438944385802</v>
      </c>
      <c r="N92" s="12">
        <f>100*N71/'2010 (1)'!N71</f>
        <v>91.502129809022691</v>
      </c>
      <c r="O92" s="12">
        <f>100*O71/'2010 (1)'!O71</f>
        <v>119.6123793336871</v>
      </c>
      <c r="P92" s="12">
        <f>100*P71/'2010 (1)'!P71</f>
        <v>108.62383971965725</v>
      </c>
      <c r="Q92" s="12">
        <f>100*Q71/'2010 (1)'!Q71</f>
        <v>114.23598003540334</v>
      </c>
      <c r="R92" s="12">
        <f>100*R71/'2010 (1)'!R71</f>
        <v>118.68801230599382</v>
      </c>
      <c r="S92" s="12">
        <f>100*S71/'2010 (1)'!S71</f>
        <v>114.44187713169443</v>
      </c>
      <c r="T92" s="12">
        <f>100*T71/'2010 (1)'!T71</f>
        <v>115.70115333263809</v>
      </c>
      <c r="U92" s="12">
        <f>100*U71/'2010 (1)'!U71</f>
        <v>118.75845072474644</v>
      </c>
    </row>
    <row r="93" spans="2:21" x14ac:dyDescent="0.25">
      <c r="B93" s="10" t="s">
        <v>47</v>
      </c>
      <c r="C93" s="12">
        <f>100*C72/'2010 (1)'!C72</f>
        <v>100.00123417462112</v>
      </c>
      <c r="D93" s="12">
        <f>100*D72/'2010 (1)'!D72</f>
        <v>114.0514336529277</v>
      </c>
      <c r="E93" s="12">
        <f>100*E72/'2010 (1)'!E72</f>
        <v>101.57122298983364</v>
      </c>
      <c r="F93" s="12">
        <f>100*F72/'2010 (1)'!F72</f>
        <v>65.202633206855751</v>
      </c>
      <c r="G93" s="12">
        <f>100*G72/'2010 (1)'!G72</f>
        <v>101.41207198249066</v>
      </c>
      <c r="H93" s="12">
        <f>100*H72/'2010 (1)'!H72</f>
        <v>99.791122113495021</v>
      </c>
      <c r="I93" s="12">
        <f>100*I72/'2010 (1)'!I72</f>
        <v>87.277328286904918</v>
      </c>
      <c r="J93" s="12">
        <f>100*J72/'2010 (1)'!J72</f>
        <v>96.784942760297042</v>
      </c>
      <c r="K93" s="12">
        <f>100*K72/'2010 (1)'!K72</f>
        <v>97.571801226379065</v>
      </c>
      <c r="L93" s="12">
        <f>100*L72/'2010 (1)'!L72</f>
        <v>91.955539505686275</v>
      </c>
      <c r="M93" s="12">
        <f>100*M72/'2010 (1)'!M72</f>
        <v>101.56321261806299</v>
      </c>
      <c r="N93" s="12">
        <f>100*N72/'2010 (1)'!N72</f>
        <v>94.450754404967498</v>
      </c>
      <c r="O93" s="12">
        <f>100*O72/'2010 (1)'!O72</f>
        <v>92.415327688388075</v>
      </c>
      <c r="P93" s="12">
        <f>100*P72/'2010 (1)'!P72</f>
        <v>99.978467123064661</v>
      </c>
      <c r="Q93" s="12">
        <f>100*Q72/'2010 (1)'!Q72</f>
        <v>101.76251614424308</v>
      </c>
      <c r="R93" s="12">
        <f>100*R72/'2010 (1)'!R72</f>
        <v>93.960596893009594</v>
      </c>
      <c r="S93" s="12">
        <f>100*S72/'2010 (1)'!S72</f>
        <v>95.219148674142957</v>
      </c>
      <c r="T93" s="12">
        <f>100*T72/'2010 (1)'!T72</f>
        <v>92.782402758065331</v>
      </c>
      <c r="U93" s="12">
        <f>100*U72/'2010 (1)'!U72</f>
        <v>94.460968938940212</v>
      </c>
    </row>
    <row r="94" spans="2:21" x14ac:dyDescent="0.25">
      <c r="B94" s="10" t="s">
        <v>48</v>
      </c>
      <c r="C94" s="12">
        <f>100*C73/'2010 (1)'!C73</f>
        <v>109.16385393134705</v>
      </c>
      <c r="D94" s="12">
        <f>100*D73/'2010 (1)'!D73</f>
        <v>108.87449888045396</v>
      </c>
      <c r="E94" s="12">
        <f>100*E73/'2010 (1)'!E73</f>
        <v>103.57132832396056</v>
      </c>
      <c r="F94" s="12">
        <f>100*F73/'2010 (1)'!F73</f>
        <v>68.111471207995606</v>
      </c>
      <c r="G94" s="12">
        <f>100*G73/'2010 (1)'!G73</f>
        <v>92.839810094558473</v>
      </c>
      <c r="H94" s="12">
        <f>100*H73/'2010 (1)'!H73</f>
        <v>98.830582596616424</v>
      </c>
      <c r="I94" s="12">
        <f>100*I73/'2010 (1)'!I73</f>
        <v>99.666330660387104</v>
      </c>
      <c r="J94" s="12">
        <f>100*J73/'2010 (1)'!J73</f>
        <v>98.75662292902669</v>
      </c>
      <c r="K94" s="12">
        <f>100*K73/'2010 (1)'!K73</f>
        <v>94.953458323863671</v>
      </c>
      <c r="L94" s="12">
        <f>100*L73/'2010 (1)'!L73</f>
        <v>95.165927471677435</v>
      </c>
      <c r="M94" s="12">
        <f>100*M73/'2010 (1)'!M73</f>
        <v>96.445218703880215</v>
      </c>
      <c r="N94" s="12">
        <f>100*N73/'2010 (1)'!N73</f>
        <v>81.728825944769454</v>
      </c>
      <c r="O94" s="12">
        <f>100*O73/'2010 (1)'!O73</f>
        <v>81.875883718256588</v>
      </c>
      <c r="P94" s="12">
        <f>100*P73/'2010 (1)'!P73</f>
        <v>96.421063889072258</v>
      </c>
      <c r="Q94" s="12">
        <f>100*Q73/'2010 (1)'!Q73</f>
        <v>91.853705203049543</v>
      </c>
      <c r="R94" s="12">
        <f>100*R73/'2010 (1)'!R73</f>
        <v>85.753028661536561</v>
      </c>
      <c r="S94" s="12">
        <f>100*S73/'2010 (1)'!S73</f>
        <v>88.616686681793212</v>
      </c>
      <c r="T94" s="12">
        <f>100*T73/'2010 (1)'!T73</f>
        <v>95.310528612615585</v>
      </c>
      <c r="U94" s="12">
        <f>100*U73/'2010 (1)'!U73</f>
        <v>89.239531846449765</v>
      </c>
    </row>
    <row r="95" spans="2:21" x14ac:dyDescent="0.25">
      <c r="B95" s="10" t="s">
        <v>49</v>
      </c>
      <c r="C95" s="12">
        <f>100*C74/'2010 (1)'!C74</f>
        <v>112.00309043750015</v>
      </c>
      <c r="D95" s="12">
        <f>100*D74/'2010 (1)'!D74</f>
        <v>84.859676145092934</v>
      </c>
      <c r="E95" s="12">
        <f>100*E74/'2010 (1)'!E74</f>
        <v>74.377682085730044</v>
      </c>
      <c r="F95" s="12">
        <f>100*F74/'2010 (1)'!F74</f>
        <v>52.716914705789343</v>
      </c>
      <c r="G95" s="12">
        <f>100*G74/'2010 (1)'!G74</f>
        <v>79.178464409361226</v>
      </c>
      <c r="H95" s="12">
        <f>100*H74/'2010 (1)'!H74</f>
        <v>118.03237114710328</v>
      </c>
      <c r="I95" s="12">
        <f>100*I74/'2010 (1)'!I74</f>
        <v>73.607206194579121</v>
      </c>
      <c r="J95" s="12">
        <f>100*J74/'2010 (1)'!J74</f>
        <v>83.624425511431042</v>
      </c>
      <c r="K95" s="12">
        <f>100*K74/'2010 (1)'!K74</f>
        <v>73.236420181528857</v>
      </c>
      <c r="L95" s="12">
        <f>100*L74/'2010 (1)'!L74</f>
        <v>107.97148717645568</v>
      </c>
      <c r="M95" s="12">
        <f>100*M74/'2010 (1)'!M74</f>
        <v>47.187002263870902</v>
      </c>
      <c r="N95" s="12">
        <f>100*N74/'2010 (1)'!N74</f>
        <v>72.08588118437639</v>
      </c>
      <c r="O95" s="12">
        <f>100*O74/'2010 (1)'!O74</f>
        <v>86.472336705989449</v>
      </c>
      <c r="P95" s="12">
        <f>100*P74/'2010 (1)'!P74</f>
        <v>69.420455339898922</v>
      </c>
      <c r="Q95" s="12">
        <f>100*Q74/'2010 (1)'!Q74</f>
        <v>75.203057533980285</v>
      </c>
      <c r="R95" s="12">
        <f>100*R74/'2010 (1)'!R74</f>
        <v>111.19297246895691</v>
      </c>
      <c r="S95" s="12">
        <f>100*S74/'2010 (1)'!S74</f>
        <v>80.220576313774245</v>
      </c>
      <c r="T95" s="12">
        <f>100*T74/'2010 (1)'!T74</f>
        <v>105.51053072992771</v>
      </c>
      <c r="U95" s="12">
        <f>100*U74/'2010 (1)'!U74</f>
        <v>86.021434122836638</v>
      </c>
    </row>
    <row r="96" spans="2:21" x14ac:dyDescent="0.25">
      <c r="B96" s="10" t="s">
        <v>50</v>
      </c>
      <c r="C96" s="12">
        <f>100*C75/'2010 (1)'!C75</f>
        <v>106.96177378792336</v>
      </c>
      <c r="D96" s="12">
        <f>100*D75/'2010 (1)'!D75</f>
        <v>104.04380329564438</v>
      </c>
      <c r="E96" s="12">
        <f>100*E75/'2010 (1)'!E75</f>
        <v>104.32586895504814</v>
      </c>
      <c r="F96" s="12">
        <f>100*F75/'2010 (1)'!F75</f>
        <v>70.356941658987097</v>
      </c>
      <c r="G96" s="12">
        <f>100*G75/'2010 (1)'!G75</f>
        <v>102.81929167661082</v>
      </c>
      <c r="H96" s="12">
        <f>100*H75/'2010 (1)'!H75</f>
        <v>104.3470708108558</v>
      </c>
      <c r="I96" s="12">
        <f>100*I75/'2010 (1)'!I75</f>
        <v>102.13235035595756</v>
      </c>
      <c r="J96" s="12">
        <f>100*J75/'2010 (1)'!J75</f>
        <v>103.22985741986734</v>
      </c>
      <c r="K96" s="12">
        <f>100*K75/'2010 (1)'!K75</f>
        <v>104.17272156516562</v>
      </c>
      <c r="L96" s="12">
        <f>100*L75/'2010 (1)'!L75</f>
        <v>107.28108316191742</v>
      </c>
      <c r="M96" s="12">
        <f>100*M75/'2010 (1)'!M75</f>
        <v>106.73690232918082</v>
      </c>
      <c r="N96" s="12">
        <f>100*N75/'2010 (1)'!N75</f>
        <v>101.88283841798426</v>
      </c>
      <c r="O96" s="12">
        <f>100*O75/'2010 (1)'!O75</f>
        <v>100.2602108170875</v>
      </c>
      <c r="P96" s="12">
        <f>100*P75/'2010 (1)'!P75</f>
        <v>104.28128799059648</v>
      </c>
      <c r="Q96" s="12">
        <f>100*Q75/'2010 (1)'!Q75</f>
        <v>101.60802716677016</v>
      </c>
      <c r="R96" s="12">
        <f>100*R75/'2010 (1)'!R75</f>
        <v>98.154164346664459</v>
      </c>
      <c r="S96" s="12">
        <f>100*S75/'2010 (1)'!S75</f>
        <v>95.788364360437441</v>
      </c>
      <c r="T96" s="12">
        <f>100*T75/'2010 (1)'!T75</f>
        <v>102.26547013821914</v>
      </c>
      <c r="U96" s="12">
        <f>100*U75/'2010 (1)'!U75</f>
        <v>101.23493668212826</v>
      </c>
    </row>
    <row r="97" spans="2:21" x14ac:dyDescent="0.25">
      <c r="B97" s="10" t="s">
        <v>51</v>
      </c>
      <c r="C97" s="12">
        <f>100*C76/'2010 (1)'!C76</f>
        <v>108.74650565606932</v>
      </c>
      <c r="D97" s="12">
        <f>100*D76/'2010 (1)'!D76</f>
        <v>113.02997052213829</v>
      </c>
      <c r="E97" s="12">
        <f>100*E76/'2010 (1)'!E76</f>
        <v>110.2924313453379</v>
      </c>
      <c r="F97" s="12">
        <f>100*F76/'2010 (1)'!F76</f>
        <v>67.099940480347016</v>
      </c>
      <c r="G97" s="12">
        <f>100*G76/'2010 (1)'!G76</f>
        <v>111.77514492779075</v>
      </c>
      <c r="H97" s="12">
        <f>100*H76/'2010 (1)'!H76</f>
        <v>110.1524761380447</v>
      </c>
      <c r="I97" s="12">
        <f>100*I76/'2010 (1)'!I76</f>
        <v>110.80789655479921</v>
      </c>
      <c r="J97" s="12">
        <f>100*J76/'2010 (1)'!J76</f>
        <v>108.98509213076002</v>
      </c>
      <c r="K97" s="12">
        <f>100*K76/'2010 (1)'!K76</f>
        <v>111.66614999936613</v>
      </c>
      <c r="L97" s="12">
        <f>100*L76/'2010 (1)'!L76</f>
        <v>109.16825210966952</v>
      </c>
      <c r="M97" s="12">
        <f>100*M76/'2010 (1)'!M76</f>
        <v>110.80850792205534</v>
      </c>
      <c r="N97" s="12">
        <f>100*N76/'2010 (1)'!N76</f>
        <v>101.76670378395936</v>
      </c>
      <c r="O97" s="12">
        <f>100*O76/'2010 (1)'!O76</f>
        <v>108.74288066507769</v>
      </c>
      <c r="P97" s="12">
        <f>100*P76/'2010 (1)'!P76</f>
        <v>108.50868273865207</v>
      </c>
      <c r="Q97" s="12">
        <f>100*Q76/'2010 (1)'!Q76</f>
        <v>108.57607110239444</v>
      </c>
      <c r="R97" s="12">
        <f>100*R76/'2010 (1)'!R76</f>
        <v>107.33635519719626</v>
      </c>
      <c r="S97" s="12">
        <f>100*S76/'2010 (1)'!S76</f>
        <v>107.0894654939588</v>
      </c>
      <c r="T97" s="12">
        <f>100*T76/'2010 (1)'!T76</f>
        <v>108.57647999523364</v>
      </c>
      <c r="U97" s="12">
        <f>100*U76/'2010 (1)'!U76</f>
        <v>107.62621050837102</v>
      </c>
    </row>
    <row r="98" spans="2:21" x14ac:dyDescent="0.25">
      <c r="B98" s="10" t="s">
        <v>52</v>
      </c>
      <c r="C98" s="12">
        <f>100*C77/'2010 (1)'!C77</f>
        <v>115.07904485837346</v>
      </c>
      <c r="D98" s="12">
        <f>100*D77/'2010 (1)'!D77</f>
        <v>77.015170164541431</v>
      </c>
      <c r="E98" s="12">
        <f>100*E77/'2010 (1)'!E77</f>
        <v>76.166820375064944</v>
      </c>
      <c r="F98" s="12">
        <f>100*F77/'2010 (1)'!F77</f>
        <v>83.400172957910144</v>
      </c>
      <c r="G98" s="12">
        <f>100*G77/'2010 (1)'!G77</f>
        <v>71.846276481860343</v>
      </c>
      <c r="H98" s="12">
        <f>100*H77/'2010 (1)'!H77</f>
        <v>76.628927250136414</v>
      </c>
      <c r="I98" s="12">
        <f>100*I77/'2010 (1)'!I77</f>
        <v>70.670482543037352</v>
      </c>
      <c r="J98" s="12">
        <f>100*J77/'2010 (1)'!J77</f>
        <v>73.578468602936667</v>
      </c>
      <c r="K98" s="12">
        <f>100*K77/'2010 (1)'!K77</f>
        <v>86.646161007362068</v>
      </c>
      <c r="L98" s="12">
        <f>100*L77/'2010 (1)'!L77</f>
        <v>93.439447105779919</v>
      </c>
      <c r="M98" s="12">
        <f>100*M77/'2010 (1)'!M77</f>
        <v>76.140804296202631</v>
      </c>
      <c r="N98" s="12">
        <f>100*N77/'2010 (1)'!N77</f>
        <v>76.959894397874706</v>
      </c>
      <c r="O98" s="12">
        <f>100*O77/'2010 (1)'!O77</f>
        <v>91.892189574010331</v>
      </c>
      <c r="P98" s="12">
        <f>100*P77/'2010 (1)'!P77</f>
        <v>71.214474341248931</v>
      </c>
      <c r="Q98" s="12">
        <f>100*Q77/'2010 (1)'!Q77</f>
        <v>72.867988391202772</v>
      </c>
      <c r="R98" s="12">
        <f>100*R77/'2010 (1)'!R77</f>
        <v>89.234880966218171</v>
      </c>
      <c r="S98" s="12">
        <f>100*S77/'2010 (1)'!S77</f>
        <v>86.797507017524524</v>
      </c>
      <c r="T98" s="12">
        <f>100*T77/'2010 (1)'!T77</f>
        <v>83.299859003418902</v>
      </c>
      <c r="U98" s="12">
        <f>100*U77/'2010 (1)'!U77</f>
        <v>85.535057168991216</v>
      </c>
    </row>
    <row r="99" spans="2:21" x14ac:dyDescent="0.25">
      <c r="B99" s="10" t="s">
        <v>53</v>
      </c>
      <c r="C99" s="12">
        <f>100*C78/'2010 (1)'!C78</f>
        <v>97.422758888631748</v>
      </c>
      <c r="D99" s="12">
        <f>100*D78/'2010 (1)'!D78</f>
        <v>122.83052285737784</v>
      </c>
      <c r="E99" s="12">
        <f>100*E78/'2010 (1)'!E78</f>
        <v>111.44183104352534</v>
      </c>
      <c r="F99" s="12">
        <f>100*F78/'2010 (1)'!F78</f>
        <v>79.158236317900659</v>
      </c>
      <c r="G99" s="12">
        <f>100*G78/'2010 (1)'!G78</f>
        <v>112.75322642109525</v>
      </c>
      <c r="H99" s="12">
        <f>100*H78/'2010 (1)'!H78</f>
        <v>110.45001698623362</v>
      </c>
      <c r="I99" s="12">
        <f>100*I78/'2010 (1)'!I78</f>
        <v>111.75669475595174</v>
      </c>
      <c r="J99" s="12">
        <f>100*J78/'2010 (1)'!J78</f>
        <v>112.65380875883821</v>
      </c>
      <c r="K99" s="12">
        <f>100*K78/'2010 (1)'!K78</f>
        <v>109.90769523555926</v>
      </c>
      <c r="L99" s="12">
        <f>100*L78/'2010 (1)'!L78</f>
        <v>112.8804670618233</v>
      </c>
      <c r="M99" s="12">
        <f>100*M78/'2010 (1)'!M78</f>
        <v>112.47259867518349</v>
      </c>
      <c r="N99" s="12">
        <f>100*N78/'2010 (1)'!N78</f>
        <v>109.46059035551653</v>
      </c>
      <c r="O99" s="12">
        <f>100*O78/'2010 (1)'!O78</f>
        <v>114.20817157138841</v>
      </c>
      <c r="P99" s="12">
        <f>100*P78/'2010 (1)'!P78</f>
        <v>109.81706141501729</v>
      </c>
      <c r="Q99" s="12">
        <f>100*Q78/'2010 (1)'!Q78</f>
        <v>115.15728384009009</v>
      </c>
      <c r="R99" s="12">
        <f>100*R78/'2010 (1)'!R78</f>
        <v>114.39100635592307</v>
      </c>
      <c r="S99" s="12">
        <f>100*S78/'2010 (1)'!S78</f>
        <v>112.24687527052581</v>
      </c>
      <c r="T99" s="12">
        <f>100*T78/'2010 (1)'!T78</f>
        <v>111.82864014190574</v>
      </c>
      <c r="U99" s="12">
        <f>100*U78/'2010 (1)'!U78</f>
        <v>112.04293356052102</v>
      </c>
    </row>
    <row r="100" spans="2:21" x14ac:dyDescent="0.25">
      <c r="B100" s="10" t="s">
        <v>54</v>
      </c>
      <c r="C100" s="12">
        <f>100*C79/'2010 (1)'!C79</f>
        <v>116.49379757297751</v>
      </c>
      <c r="D100" s="12">
        <f>100*D79/'2010 (1)'!D79</f>
        <v>116.76209206525327</v>
      </c>
      <c r="E100" s="12">
        <f>100*E79/'2010 (1)'!E79</f>
        <v>112.62949870394895</v>
      </c>
      <c r="F100" s="12">
        <f>100*F79/'2010 (1)'!F79</f>
        <v>80.173860947083028</v>
      </c>
      <c r="G100" s="12">
        <f>100*G79/'2010 (1)'!G79</f>
        <v>113.1979448576501</v>
      </c>
      <c r="H100" s="12">
        <f>100*H79/'2010 (1)'!H79</f>
        <v>111.38599721783599</v>
      </c>
      <c r="I100" s="12">
        <f>100*I79/'2010 (1)'!I79</f>
        <v>111.31314086797333</v>
      </c>
      <c r="J100" s="12">
        <f>100*J79/'2010 (1)'!J79</f>
        <v>113.58098615419563</v>
      </c>
      <c r="K100" s="12">
        <f>100*K79/'2010 (1)'!K79</f>
        <v>113.00430498546883</v>
      </c>
      <c r="L100" s="12">
        <f>100*L79/'2010 (1)'!L79</f>
        <v>112.89003559961763</v>
      </c>
      <c r="M100" s="12">
        <f>100*M79/'2010 (1)'!M79</f>
        <v>113.23183542117178</v>
      </c>
      <c r="N100" s="12">
        <f>100*N79/'2010 (1)'!N79</f>
        <v>109.59258643727131</v>
      </c>
      <c r="O100" s="12">
        <f>100*O79/'2010 (1)'!O79</f>
        <v>111.73090341471044</v>
      </c>
      <c r="P100" s="12">
        <f>100*P79/'2010 (1)'!P79</f>
        <v>110.72179786316468</v>
      </c>
      <c r="Q100" s="12">
        <f>100*Q79/'2010 (1)'!Q79</f>
        <v>112.75529496168436</v>
      </c>
      <c r="R100" s="12">
        <f>100*R79/'2010 (1)'!R79</f>
        <v>111.89388928192197</v>
      </c>
      <c r="S100" s="12">
        <f>100*S79/'2010 (1)'!S79</f>
        <v>110.75229915080963</v>
      </c>
      <c r="T100" s="12">
        <f>100*T79/'2010 (1)'!T79</f>
        <v>112.23278248896864</v>
      </c>
      <c r="U100" s="12">
        <f>100*U79/'2010 (1)'!U79</f>
        <v>112.32748714961981</v>
      </c>
    </row>
    <row r="101" spans="2:21" x14ac:dyDescent="0.25">
      <c r="B101" s="10" t="s">
        <v>55</v>
      </c>
      <c r="C101" s="12">
        <f>100*C80/'2010 (1)'!C80</f>
        <v>117.77062032700479</v>
      </c>
      <c r="D101" s="12">
        <f>100*D80/'2010 (1)'!D80</f>
        <v>109.55964744563761</v>
      </c>
      <c r="E101" s="12">
        <f>100*E80/'2010 (1)'!E80</f>
        <v>96.87192999723959</v>
      </c>
      <c r="F101" s="12">
        <f>100*F80/'2010 (1)'!F80</f>
        <v>63.974561956042983</v>
      </c>
      <c r="G101" s="12">
        <f>100*G80/'2010 (1)'!G80</f>
        <v>97.860043340587509</v>
      </c>
      <c r="H101" s="12">
        <f>100*H80/'2010 (1)'!H80</f>
        <v>94.528888472144871</v>
      </c>
      <c r="I101" s="12">
        <f>100*I80/'2010 (1)'!I80</f>
        <v>95.052684611250484</v>
      </c>
      <c r="J101" s="12">
        <f>100*J80/'2010 (1)'!J80</f>
        <v>95.370560662789316</v>
      </c>
      <c r="K101" s="12">
        <f>100*K80/'2010 (1)'!K80</f>
        <v>92.444366213899173</v>
      </c>
      <c r="L101" s="12">
        <f>100*L80/'2010 (1)'!L80</f>
        <v>91.928450387579403</v>
      </c>
      <c r="M101" s="12">
        <f>100*M80/'2010 (1)'!M80</f>
        <v>90.664389389804896</v>
      </c>
      <c r="N101" s="12">
        <f>100*N80/'2010 (1)'!N80</f>
        <v>84.219589926184639</v>
      </c>
      <c r="O101" s="12">
        <f>100*O80/'2010 (1)'!O80</f>
        <v>92.668583464078765</v>
      </c>
      <c r="P101" s="12">
        <f>100*P80/'2010 (1)'!P80</f>
        <v>91.215042682725041</v>
      </c>
      <c r="Q101" s="12">
        <f>100*Q80/'2010 (1)'!Q80</f>
        <v>95.891067994862169</v>
      </c>
      <c r="R101" s="12">
        <f>100*R80/'2010 (1)'!R80</f>
        <v>94.870497943537373</v>
      </c>
      <c r="S101" s="12">
        <f>100*S80/'2010 (1)'!S80</f>
        <v>96.097349728201721</v>
      </c>
      <c r="T101" s="12">
        <f>100*T80/'2010 (1)'!T80</f>
        <v>91.039438003095398</v>
      </c>
      <c r="U101" s="12">
        <f>100*U80/'2010 (1)'!U80</f>
        <v>90.465688691003379</v>
      </c>
    </row>
    <row r="102" spans="2:21" x14ac:dyDescent="0.25">
      <c r="B102" s="10" t="s">
        <v>56</v>
      </c>
      <c r="C102" s="12">
        <f>100*C81/'2010 (1)'!C81</f>
        <v>89.618543814703941</v>
      </c>
      <c r="D102" s="12">
        <f>100*D81/'2010 (1)'!D81</f>
        <v>101.50068181841844</v>
      </c>
      <c r="E102" s="12">
        <f>100*E81/'2010 (1)'!E81</f>
        <v>103.34998027536118</v>
      </c>
      <c r="F102" s="12">
        <f>100*F81/'2010 (1)'!F81</f>
        <v>80.326492730076509</v>
      </c>
      <c r="G102" s="12">
        <f>100*G81/'2010 (1)'!G81</f>
        <v>97.874341692998769</v>
      </c>
      <c r="H102" s="12">
        <f>100*H81/'2010 (1)'!H81</f>
        <v>98.961613738638249</v>
      </c>
      <c r="I102" s="12">
        <f>100*I81/'2010 (1)'!I81</f>
        <v>97.853159007276588</v>
      </c>
      <c r="J102" s="12">
        <f>100*J81/'2010 (1)'!J81</f>
        <v>104.77540278068716</v>
      </c>
      <c r="K102" s="12">
        <f>100*K81/'2010 (1)'!K81</f>
        <v>106.07353452587013</v>
      </c>
      <c r="L102" s="12">
        <f>100*L81/'2010 (1)'!L81</f>
        <v>96.040599760645208</v>
      </c>
      <c r="M102" s="12">
        <f>100*M81/'2010 (1)'!M81</f>
        <v>96.05831565546282</v>
      </c>
      <c r="N102" s="12">
        <f>100*N81/'2010 (1)'!N81</f>
        <v>99.372754624437505</v>
      </c>
      <c r="O102" s="12">
        <f>100*O81/'2010 (1)'!O81</f>
        <v>113.42217505226998</v>
      </c>
      <c r="P102" s="12">
        <f>100*P81/'2010 (1)'!P81</f>
        <v>71.027722301727124</v>
      </c>
      <c r="Q102" s="12">
        <f>100*Q81/'2010 (1)'!Q81</f>
        <v>100.68962880504769</v>
      </c>
      <c r="R102" s="12">
        <f>100*R81/'2010 (1)'!R81</f>
        <v>111.82268958294917</v>
      </c>
      <c r="S102" s="12">
        <f>100*S81/'2010 (1)'!S81</f>
        <v>99.323436868510825</v>
      </c>
      <c r="T102" s="12">
        <f>100*T81/'2010 (1)'!T81</f>
        <v>102.10739326702678</v>
      </c>
      <c r="U102" s="12">
        <f>100*U81/'2010 (1)'!U81</f>
        <v>102.44855187475622</v>
      </c>
    </row>
    <row r="103" spans="2:21" x14ac:dyDescent="0.25">
      <c r="B103" s="10" t="s">
        <v>57</v>
      </c>
      <c r="C103" s="12">
        <f>100*C82/'2010 (1)'!C82</f>
        <v>100.31396568829842</v>
      </c>
      <c r="D103" s="12">
        <f>100*D82/'2010 (1)'!D82</f>
        <v>112.71938606644697</v>
      </c>
      <c r="E103" s="12">
        <f>100*E82/'2010 (1)'!E82</f>
        <v>103.62858634164274</v>
      </c>
      <c r="F103" s="12">
        <f>100*F82/'2010 (1)'!F82</f>
        <v>72.679310959690326</v>
      </c>
      <c r="G103" s="12">
        <f>100*G82/'2010 (1)'!G82</f>
        <v>104.77269249833262</v>
      </c>
      <c r="H103" s="12">
        <f>100*H82/'2010 (1)'!H82</f>
        <v>102.76686957499862</v>
      </c>
      <c r="I103" s="12">
        <f>100*I82/'2010 (1)'!I82</f>
        <v>101.18739371460484</v>
      </c>
      <c r="J103" s="12">
        <f>100*J82/'2010 (1)'!J82</f>
        <v>104.5547246105278</v>
      </c>
      <c r="K103" s="12">
        <f>100*K82/'2010 (1)'!K82</f>
        <v>104.18190599538715</v>
      </c>
      <c r="L103" s="12">
        <f>100*L82/'2010 (1)'!L82</f>
        <v>104.20465635591661</v>
      </c>
      <c r="M103" s="12">
        <f>100*M82/'2010 (1)'!M82</f>
        <v>103.451436025384</v>
      </c>
      <c r="N103" s="12">
        <f>100*N82/'2010 (1)'!N82</f>
        <v>98.887886591228408</v>
      </c>
      <c r="O103" s="12">
        <f>100*O82/'2010 (1)'!O82</f>
        <v>102.96492795775632</v>
      </c>
      <c r="P103" s="12">
        <f>100*P82/'2010 (1)'!P82</f>
        <v>105.58296107545868</v>
      </c>
      <c r="Q103" s="12">
        <f>100*Q82/'2010 (1)'!Q82</f>
        <v>103.96516214500524</v>
      </c>
      <c r="R103" s="12">
        <f>100*R82/'2010 (1)'!R82</f>
        <v>103.54819918907228</v>
      </c>
      <c r="S103" s="12">
        <f>100*S82/'2010 (1)'!S82</f>
        <v>99.377993287031856</v>
      </c>
      <c r="T103" s="12">
        <f>100*T82/'2010 (1)'!T82</f>
        <v>103.65131651809398</v>
      </c>
      <c r="U103" s="12">
        <f>100*U82/'2010 (1)'!U82</f>
        <v>103.73897430343609</v>
      </c>
    </row>
    <row r="104" spans="2:21" x14ac:dyDescent="0.25">
      <c r="B104" s="10" t="s">
        <v>58</v>
      </c>
      <c r="C104" s="12">
        <f>100*C83/'2010 (1)'!C83</f>
        <v>103.04663651607018</v>
      </c>
      <c r="D104" s="12">
        <f>100*D83/'2010 (1)'!D83</f>
        <v>111.20834306423789</v>
      </c>
      <c r="E104" s="12">
        <f>100*E83/'2010 (1)'!E83</f>
        <v>104.40296814468789</v>
      </c>
      <c r="F104" s="12">
        <f>100*F83/'2010 (1)'!F83</f>
        <v>73.5870596741714</v>
      </c>
      <c r="G104" s="12">
        <f>100*G83/'2010 (1)'!G83</f>
        <v>105.96962538666924</v>
      </c>
      <c r="H104" s="12">
        <f>100*H83/'2010 (1)'!H83</f>
        <v>102.50456441049262</v>
      </c>
      <c r="I104" s="12">
        <f>100*I83/'2010 (1)'!I83</f>
        <v>103.86931626114723</v>
      </c>
      <c r="J104" s="12">
        <f>100*J83/'2010 (1)'!J83</f>
        <v>104.8433588215847</v>
      </c>
      <c r="K104" s="12">
        <f>100*K83/'2010 (1)'!K83</f>
        <v>105.94075148827653</v>
      </c>
      <c r="L104" s="12">
        <f>100*L83/'2010 (1)'!L83</f>
        <v>106.06589131672496</v>
      </c>
      <c r="M104" s="12">
        <f>100*M83/'2010 (1)'!M83</f>
        <v>104.67613142998846</v>
      </c>
      <c r="N104" s="12">
        <f>100*N83/'2010 (1)'!N83</f>
        <v>100.37038109775273</v>
      </c>
      <c r="O104" s="12">
        <f>100*O83/'2010 (1)'!O83</f>
        <v>105.04407916696019</v>
      </c>
      <c r="P104" s="12">
        <f>100*P83/'2010 (1)'!P83</f>
        <v>103.30385446277766</v>
      </c>
      <c r="Q104" s="12">
        <f>100*Q83/'2010 (1)'!Q83</f>
        <v>105.69840188733164</v>
      </c>
      <c r="R104" s="12">
        <f>100*R83/'2010 (1)'!R83</f>
        <v>105.49714399884117</v>
      </c>
      <c r="S104" s="12">
        <f>100*S83/'2010 (1)'!S83</f>
        <v>103.50101317841506</v>
      </c>
      <c r="T104" s="12">
        <f>100*T83/'2010 (1)'!T83</f>
        <v>104.93714095374746</v>
      </c>
      <c r="U104" s="12">
        <f>100*U83/'2010 (1)'!U83</f>
        <v>105.14746088380879</v>
      </c>
    </row>
    <row r="105" spans="2:21" x14ac:dyDescent="0.25">
      <c r="B105" s="10" t="s">
        <v>59</v>
      </c>
      <c r="C105" s="12">
        <f>100*C84/'2010 (1)'!C84</f>
        <v>103.37669715997666</v>
      </c>
      <c r="D105" s="12">
        <f>100*D84/'2010 (1)'!D84</f>
        <v>128.26528689906269</v>
      </c>
      <c r="E105" s="12">
        <f>100*E84/'2010 (1)'!E84</f>
        <v>107.43637082652991</v>
      </c>
      <c r="F105" s="12">
        <f>100*F84/'2010 (1)'!F84</f>
        <v>86.659095052539399</v>
      </c>
      <c r="G105" s="12">
        <f>100*G84/'2010 (1)'!G84</f>
        <v>107.15409211887717</v>
      </c>
      <c r="H105" s="12">
        <f>100*H84/'2010 (1)'!H84</f>
        <v>104.83224474601232</v>
      </c>
      <c r="I105" s="12">
        <f>100*I84/'2010 (1)'!I84</f>
        <v>105.5941064979893</v>
      </c>
      <c r="J105" s="12">
        <f>100*J84/'2010 (1)'!J84</f>
        <v>107.21532898181192</v>
      </c>
      <c r="K105" s="12">
        <f>100*K84/'2010 (1)'!K84</f>
        <v>107.20622089675423</v>
      </c>
      <c r="L105" s="12">
        <f>100*L84/'2010 (1)'!L84</f>
        <v>106.77537828493071</v>
      </c>
      <c r="M105" s="12">
        <f>100*M84/'2010 (1)'!M84</f>
        <v>106.34830602397892</v>
      </c>
      <c r="N105" s="12">
        <f>100*N84/'2010 (1)'!N84</f>
        <v>103.68437596328424</v>
      </c>
      <c r="O105" s="12">
        <f>100*O84/'2010 (1)'!O84</f>
        <v>107.24329523095071</v>
      </c>
      <c r="P105" s="12">
        <f>100*P84/'2010 (1)'!P84</f>
        <v>104.41557859268882</v>
      </c>
      <c r="Q105" s="12">
        <f>100*Q84/'2010 (1)'!Q84</f>
        <v>106.90060281244831</v>
      </c>
      <c r="R105" s="12">
        <f>100*R84/'2010 (1)'!R84</f>
        <v>106.09588645936905</v>
      </c>
      <c r="S105" s="12">
        <f>100*S84/'2010 (1)'!S84</f>
        <v>105.3348645754233</v>
      </c>
      <c r="T105" s="12">
        <f>100*T84/'2010 (1)'!T84</f>
        <v>106.78495121990299</v>
      </c>
      <c r="U105" s="12">
        <f>100*U84/'2010 (1)'!U84</f>
        <v>106.24722950036092</v>
      </c>
    </row>
    <row r="106" spans="2:21" x14ac:dyDescent="0.25">
      <c r="B106" s="10" t="s">
        <v>60</v>
      </c>
      <c r="C106" s="12">
        <f>100*C85/'2010 (1)'!C85</f>
        <v>114.80419550917341</v>
      </c>
      <c r="D106" s="12">
        <f>100*D85/'2010 (1)'!D85</f>
        <v>117.68583472995941</v>
      </c>
      <c r="E106" s="12">
        <f>100*E85/'2010 (1)'!E85</f>
        <v>109.47812811922766</v>
      </c>
      <c r="F106" s="12">
        <f>100*F85/'2010 (1)'!F85</f>
        <v>82.505562561798712</v>
      </c>
      <c r="G106" s="12">
        <f>100*G85/'2010 (1)'!G85</f>
        <v>107.96163360850765</v>
      </c>
      <c r="H106" s="12">
        <f>100*H85/'2010 (1)'!H85</f>
        <v>109.35550940899689</v>
      </c>
      <c r="I106" s="12">
        <f>100*I85/'2010 (1)'!I85</f>
        <v>110.00469706330823</v>
      </c>
      <c r="J106" s="12">
        <f>100*J85/'2010 (1)'!J85</f>
        <v>109.46716357856199</v>
      </c>
      <c r="K106" s="12">
        <f>100*K85/'2010 (1)'!K85</f>
        <v>112.62468755135647</v>
      </c>
      <c r="L106" s="12">
        <f>100*L85/'2010 (1)'!L85</f>
        <v>110.32609636047572</v>
      </c>
      <c r="M106" s="12">
        <f>100*M85/'2010 (1)'!M85</f>
        <v>114.29306511146238</v>
      </c>
      <c r="N106" s="12">
        <f>100*N85/'2010 (1)'!N85</f>
        <v>108.62264520145429</v>
      </c>
      <c r="O106" s="12">
        <f>100*O85/'2010 (1)'!O85</f>
        <v>108.42064086432393</v>
      </c>
      <c r="P106" s="12">
        <f>100*P85/'2010 (1)'!P85</f>
        <v>126.66506058459979</v>
      </c>
      <c r="Q106" s="12">
        <f>100*Q85/'2010 (1)'!Q85</f>
        <v>111.19902426222122</v>
      </c>
      <c r="R106" s="12">
        <f>100*R85/'2010 (1)'!R85</f>
        <v>114.36879857232239</v>
      </c>
      <c r="S106" s="12">
        <f>100*S85/'2010 (1)'!S85</f>
        <v>113.04756545742866</v>
      </c>
      <c r="T106" s="12">
        <f>100*T85/'2010 (1)'!T85</f>
        <v>111.62838161448903</v>
      </c>
      <c r="U106" s="12">
        <f>100*U85/'2010 (1)'!U85</f>
        <v>112.34522943155925</v>
      </c>
    </row>
    <row r="107" spans="2:21" x14ac:dyDescent="0.25">
      <c r="B107" s="11" t="s">
        <v>61</v>
      </c>
      <c r="C107" s="12">
        <f>100*C86/'2010 (1)'!C86</f>
        <v>104.28466887430008</v>
      </c>
      <c r="D107" s="12">
        <f>100*D86/'2010 (1)'!D86</f>
        <v>104.66904981988128</v>
      </c>
      <c r="E107" s="12">
        <f>100*E86/'2010 (1)'!E86</f>
        <v>110.82870856799106</v>
      </c>
      <c r="F107" s="12">
        <f>100*F86/'2010 (1)'!F86</f>
        <v>83.752002398124489</v>
      </c>
      <c r="G107" s="12">
        <f>100*G86/'2010 (1)'!G86</f>
        <v>99.433087022821425</v>
      </c>
      <c r="H107" s="12">
        <f>100*H86/'2010 (1)'!H86</f>
        <v>108.05324988103453</v>
      </c>
      <c r="I107" s="12">
        <f>100*I86/'2010 (1)'!I86</f>
        <v>102.1844063757607</v>
      </c>
      <c r="J107" s="12">
        <f>100*J86/'2010 (1)'!J86</f>
        <v>104.60170982224803</v>
      </c>
      <c r="K107" s="12">
        <f>100*K86/'2010 (1)'!K86</f>
        <v>102.62563386174415</v>
      </c>
      <c r="L107" s="12">
        <f>100*L86/'2010 (1)'!L86</f>
        <v>105.2629747800801</v>
      </c>
      <c r="M107" s="12">
        <f>100*M86/'2010 (1)'!M86</f>
        <v>114.90462470485576</v>
      </c>
      <c r="N107" s="12">
        <f>100*N86/'2010 (1)'!N86</f>
        <v>94.338584397572362</v>
      </c>
      <c r="O107" s="12">
        <f>100*O86/'2010 (1)'!O86</f>
        <v>107.8214052312816</v>
      </c>
      <c r="P107" s="12">
        <f>100*P86/'2010 (1)'!P86</f>
        <v>90.607281601675467</v>
      </c>
      <c r="Q107" s="12">
        <f>100*Q86/'2010 (1)'!Q86</f>
        <v>104.26567957928202</v>
      </c>
      <c r="R107" s="12">
        <f>100*R86/'2010 (1)'!R86</f>
        <v>104.58924870859792</v>
      </c>
      <c r="S107" s="12">
        <f>100*S86/'2010 (1)'!S86</f>
        <v>102.24628851447305</v>
      </c>
      <c r="T107" s="12">
        <f>100*T86/'2010 (1)'!T86</f>
        <v>103.63742477475358</v>
      </c>
      <c r="U107" s="12">
        <f>100*U86/'2010 (1)'!U86</f>
        <v>103.24105772303257</v>
      </c>
    </row>
    <row r="108" spans="2:21" x14ac:dyDescent="0.25">
      <c r="B108" s="15" t="s">
        <v>63</v>
      </c>
      <c r="C108">
        <v>126.4311207236444</v>
      </c>
      <c r="D108">
        <v>164.65155923741429</v>
      </c>
      <c r="E108">
        <v>118.98837554546013</v>
      </c>
      <c r="F108">
        <v>370.83456092741568</v>
      </c>
      <c r="G108">
        <v>92.928694546347728</v>
      </c>
      <c r="H108">
        <v>110.5038667027125</v>
      </c>
      <c r="I108">
        <v>124.14365952265456</v>
      </c>
      <c r="J108">
        <v>139.02972482442618</v>
      </c>
      <c r="K108">
        <v>124.62590587124204</v>
      </c>
      <c r="L108">
        <v>159.10734724542871</v>
      </c>
      <c r="M108">
        <v>130.60708160461368</v>
      </c>
      <c r="N108">
        <v>107.97745455583733</v>
      </c>
      <c r="O108">
        <v>90.791594113002731</v>
      </c>
      <c r="P108">
        <v>143.11035370576928</v>
      </c>
      <c r="Q108">
        <v>125.17029452588105</v>
      </c>
      <c r="R108">
        <v>115.77094915017345</v>
      </c>
      <c r="S108">
        <v>126.34710177715374</v>
      </c>
      <c r="T108">
        <v>125.22430130943407</v>
      </c>
    </row>
    <row r="109" spans="2:21" ht="21" thickBot="1" x14ac:dyDescent="0.4">
      <c r="D109" s="168" t="s">
        <v>111</v>
      </c>
    </row>
    <row r="110" spans="2:21" ht="69.900000000000006" customHeight="1" x14ac:dyDescent="0.5">
      <c r="D110" s="80" t="s">
        <v>96</v>
      </c>
      <c r="E110" s="90" t="s">
        <v>69</v>
      </c>
      <c r="F110" s="87" t="s">
        <v>103</v>
      </c>
      <c r="G110" s="87" t="s">
        <v>100</v>
      </c>
      <c r="H110" s="87" t="s">
        <v>98</v>
      </c>
      <c r="I110" s="87" t="s">
        <v>104</v>
      </c>
      <c r="J110" s="87" t="s">
        <v>65</v>
      </c>
      <c r="K110" s="87" t="s">
        <v>83</v>
      </c>
      <c r="L110" s="88" t="s">
        <v>64</v>
      </c>
      <c r="N110" s="16" t="s">
        <v>69</v>
      </c>
      <c r="O110" s="16" t="s">
        <v>67</v>
      </c>
      <c r="P110" s="16" t="s">
        <v>71</v>
      </c>
      <c r="Q110" s="16" t="s">
        <v>70</v>
      </c>
      <c r="R110" s="16" t="s">
        <v>72</v>
      </c>
      <c r="S110" s="16" t="s">
        <v>65</v>
      </c>
      <c r="T110" s="16" t="s">
        <v>81</v>
      </c>
    </row>
    <row r="111" spans="2:21" ht="69.900000000000006" customHeight="1" thickBot="1" x14ac:dyDescent="0.55000000000000004">
      <c r="D111" s="81" t="s">
        <v>97</v>
      </c>
      <c r="E111" s="134"/>
      <c r="F111" s="135" t="s">
        <v>102</v>
      </c>
      <c r="G111" s="135" t="s">
        <v>101</v>
      </c>
      <c r="H111" s="135" t="s">
        <v>99</v>
      </c>
      <c r="I111" s="135" t="s">
        <v>105</v>
      </c>
      <c r="J111" s="135"/>
      <c r="K111" s="135"/>
      <c r="L111" s="136"/>
      <c r="N111" s="16"/>
      <c r="O111" s="16"/>
      <c r="P111" s="16"/>
      <c r="Q111" s="16"/>
      <c r="R111" s="16"/>
      <c r="S111" s="16"/>
      <c r="T111" s="16"/>
    </row>
    <row r="112" spans="2:21" ht="69.900000000000006" customHeight="1" x14ac:dyDescent="0.6">
      <c r="D112" s="82" t="s">
        <v>86</v>
      </c>
      <c r="E112" s="55">
        <f>(E90-100)/100</f>
        <v>0.14858204303172598</v>
      </c>
      <c r="F112" s="56" t="s">
        <v>85</v>
      </c>
      <c r="G112" s="56">
        <f>(G90-100)/100</f>
        <v>-0.81897754396260414</v>
      </c>
      <c r="H112" s="56" t="s">
        <v>85</v>
      </c>
      <c r="I112" s="56">
        <f>(I90-100)/100</f>
        <v>0.19972878378804837</v>
      </c>
      <c r="J112" s="57">
        <f>((A48/'2010 (1)'!A48)/(A6/'2010 (1)'!A6)*100-100)/100</f>
        <v>0.15254376769399086</v>
      </c>
      <c r="K112" s="57">
        <f>(U90-100)/100</f>
        <v>0.17249174945296944</v>
      </c>
      <c r="L112" s="58">
        <f>(T90-100)/100</f>
        <v>0.1051877852234199</v>
      </c>
      <c r="M112" t="str">
        <f t="shared" ref="M112:S117" si="13">D113</f>
        <v>énergie</v>
      </c>
      <c r="N112" s="19">
        <f t="shared" si="13"/>
        <v>0.19844731585221836</v>
      </c>
      <c r="O112" s="19">
        <f t="shared" si="13"/>
        <v>-9.7134090111771917E-2</v>
      </c>
      <c r="P112" s="19">
        <f t="shared" si="13"/>
        <v>0.21668996613270294</v>
      </c>
      <c r="Q112" s="19">
        <f t="shared" si="13"/>
        <v>0.2068232696661346</v>
      </c>
      <c r="R112" s="19">
        <f t="shared" si="13"/>
        <v>7.3074991078432849E-2</v>
      </c>
      <c r="S112" s="19">
        <f t="shared" si="13"/>
        <v>1.9834851188294211E-2</v>
      </c>
      <c r="T112" s="19">
        <f t="shared" ref="T112:T117" si="14">L113</f>
        <v>4.0284801261853007E-2</v>
      </c>
    </row>
    <row r="113" spans="4:24" ht="69.900000000000006" customHeight="1" x14ac:dyDescent="0.6">
      <c r="D113" s="82" t="s">
        <v>73</v>
      </c>
      <c r="E113" s="147">
        <f t="shared" ref="E113:I118" si="15">(E91-100)/100</f>
        <v>0.19844731585221836</v>
      </c>
      <c r="F113" s="143">
        <f t="shared" si="15"/>
        <v>-9.7134090111771917E-2</v>
      </c>
      <c r="G113" s="143">
        <f t="shared" si="15"/>
        <v>0.21668996613270294</v>
      </c>
      <c r="H113" s="143">
        <f t="shared" si="15"/>
        <v>0.2068232696661346</v>
      </c>
      <c r="I113" s="143">
        <f t="shared" si="15"/>
        <v>7.3074991078432849E-2</v>
      </c>
      <c r="J113" s="144">
        <f>((A49/'2010 (1)'!A49)/(A7/'2010 (1)'!A7)*100-100)/100</f>
        <v>1.9834851188294211E-2</v>
      </c>
      <c r="K113" s="144">
        <f t="shared" ref="K113:K118" si="16">(U91-100)/100</f>
        <v>9.2352905912457151E-2</v>
      </c>
      <c r="L113" s="148">
        <f t="shared" ref="L113:L118" si="17">(T91-100)/100</f>
        <v>4.0284801261853007E-2</v>
      </c>
      <c r="M113" t="str">
        <f t="shared" si="13"/>
        <v>IAA</v>
      </c>
      <c r="N113" s="19">
        <f t="shared" si="13"/>
        <v>0.12890921893522958</v>
      </c>
      <c r="O113" s="19">
        <f t="shared" si="13"/>
        <v>-0.18737404280880482</v>
      </c>
      <c r="P113" s="19">
        <f t="shared" si="13"/>
        <v>0.20609631029054198</v>
      </c>
      <c r="Q113" s="19">
        <f t="shared" si="13"/>
        <v>9.2510353279978974E-2</v>
      </c>
      <c r="R113" s="19">
        <f t="shared" si="13"/>
        <v>0.13001487316824664</v>
      </c>
      <c r="S113" s="19">
        <f t="shared" si="13"/>
        <v>0.12974784460641017</v>
      </c>
      <c r="T113" s="19">
        <f t="shared" si="14"/>
        <v>0.15701153332638085</v>
      </c>
    </row>
    <row r="114" spans="4:24" ht="69.900000000000006" customHeight="1" x14ac:dyDescent="0.6">
      <c r="D114" s="82" t="s">
        <v>69</v>
      </c>
      <c r="E114" s="55">
        <f t="shared" si="15"/>
        <v>0.12890921893522958</v>
      </c>
      <c r="F114" s="56">
        <f t="shared" si="15"/>
        <v>-0.18737404280880482</v>
      </c>
      <c r="G114" s="56">
        <f t="shared" si="15"/>
        <v>0.20609631029054198</v>
      </c>
      <c r="H114" s="56">
        <f t="shared" si="15"/>
        <v>9.2510353279978974E-2</v>
      </c>
      <c r="I114" s="56">
        <f t="shared" si="15"/>
        <v>0.13001487316824664</v>
      </c>
      <c r="J114" s="57">
        <f>((A50/'2010 (1)'!A50)/(A8/'2010 (1)'!A8)*100-100)/100</f>
        <v>0.12974784460641017</v>
      </c>
      <c r="K114" s="57">
        <f t="shared" si="16"/>
        <v>0.18758450724746439</v>
      </c>
      <c r="L114" s="58">
        <f t="shared" si="17"/>
        <v>0.15701153332638085</v>
      </c>
      <c r="M114" s="16" t="s">
        <v>67</v>
      </c>
      <c r="N114" s="19">
        <f t="shared" si="13"/>
        <v>1.5712229898336431E-2</v>
      </c>
      <c r="O114" s="19">
        <f t="shared" si="13"/>
        <v>-0.34797366793144247</v>
      </c>
      <c r="P114" s="19">
        <f t="shared" si="13"/>
        <v>1.4120719824906586E-2</v>
      </c>
      <c r="Q114" s="19">
        <f t="shared" si="13"/>
        <v>-2.0887788650497895E-3</v>
      </c>
      <c r="R114" s="19">
        <f t="shared" si="13"/>
        <v>-0.12722671713095082</v>
      </c>
      <c r="S114" s="19">
        <f t="shared" si="13"/>
        <v>-0.1318296799710498</v>
      </c>
      <c r="T114" s="19">
        <f t="shared" si="14"/>
        <v>-7.2175972419346687E-2</v>
      </c>
    </row>
    <row r="115" spans="4:24" ht="69.900000000000006" customHeight="1" x14ac:dyDescent="0.6">
      <c r="D115" s="146" t="s">
        <v>91</v>
      </c>
      <c r="E115" s="147">
        <f t="shared" si="15"/>
        <v>1.5712229898336431E-2</v>
      </c>
      <c r="F115" s="143">
        <f t="shared" si="15"/>
        <v>-0.34797366793144247</v>
      </c>
      <c r="G115" s="143">
        <f t="shared" si="15"/>
        <v>1.4120719824906586E-2</v>
      </c>
      <c r="H115" s="143">
        <f t="shared" si="15"/>
        <v>-2.0887788650497895E-3</v>
      </c>
      <c r="I115" s="143">
        <f t="shared" si="15"/>
        <v>-0.12722671713095082</v>
      </c>
      <c r="J115" s="152">
        <f>((A51/'2010 (1)'!A51)/(A9/'2010 (1)'!A9)*100-100)/100</f>
        <v>-0.1318296799710498</v>
      </c>
      <c r="K115" s="144">
        <f t="shared" si="16"/>
        <v>-5.5390310610597876E-2</v>
      </c>
      <c r="L115" s="148">
        <f t="shared" si="17"/>
        <v>-7.2175972419346687E-2</v>
      </c>
      <c r="M115" t="str">
        <f>D116</f>
        <v>biens électriques</v>
      </c>
      <c r="N115" s="19">
        <f t="shared" si="13"/>
        <v>3.571328323960557E-2</v>
      </c>
      <c r="O115" s="19">
        <f t="shared" si="13"/>
        <v>-0.31888528792004395</v>
      </c>
      <c r="P115" s="19">
        <f t="shared" si="13"/>
        <v>-7.1601899054415274E-2</v>
      </c>
      <c r="Q115" s="19">
        <f t="shared" si="13"/>
        <v>-1.1694174033835764E-2</v>
      </c>
      <c r="R115" s="19">
        <f t="shared" si="13"/>
        <v>-3.3366933961289647E-3</v>
      </c>
      <c r="S115" s="19">
        <f t="shared" si="13"/>
        <v>-2.4882416849222579E-2</v>
      </c>
      <c r="T115" s="19">
        <f t="shared" si="14"/>
        <v>-4.6894713873844154E-2</v>
      </c>
    </row>
    <row r="116" spans="4:24" ht="69.900000000000006" customHeight="1" x14ac:dyDescent="0.6">
      <c r="D116" s="82" t="s">
        <v>87</v>
      </c>
      <c r="E116" s="55">
        <f t="shared" si="15"/>
        <v>3.571328323960557E-2</v>
      </c>
      <c r="F116" s="56">
        <f t="shared" si="15"/>
        <v>-0.31888528792004395</v>
      </c>
      <c r="G116" s="56">
        <f t="shared" si="15"/>
        <v>-7.1601899054415274E-2</v>
      </c>
      <c r="H116" s="56">
        <f t="shared" si="15"/>
        <v>-1.1694174033835764E-2</v>
      </c>
      <c r="I116" s="56">
        <f t="shared" si="15"/>
        <v>-3.3366933961289647E-3</v>
      </c>
      <c r="J116" s="57">
        <f>((A52/'2010 (1)'!A52)/(A10/'2010 (1)'!A10)*100-100)/100</f>
        <v>-2.4882416849222579E-2</v>
      </c>
      <c r="K116" s="57">
        <f t="shared" si="16"/>
        <v>-0.10760468153550234</v>
      </c>
      <c r="L116" s="58">
        <f t="shared" si="17"/>
        <v>-4.6894713873844154E-2</v>
      </c>
      <c r="M116" t="str">
        <f>D117</f>
        <v>mat. de transport</v>
      </c>
      <c r="N116" s="19">
        <f t="shared" si="13"/>
        <v>-0.25622317914269954</v>
      </c>
      <c r="O116" s="19">
        <f t="shared" si="13"/>
        <v>-0.47283085294210658</v>
      </c>
      <c r="P116" s="19">
        <f t="shared" si="13"/>
        <v>-0.20821535590638773</v>
      </c>
      <c r="Q116" s="19">
        <f t="shared" si="13"/>
        <v>0.18032371147103277</v>
      </c>
      <c r="R116" s="19">
        <f t="shared" si="13"/>
        <v>-0.26392793805420878</v>
      </c>
      <c r="S116" s="19">
        <f t="shared" si="13"/>
        <v>0.14117503828034245</v>
      </c>
      <c r="T116" s="19">
        <f t="shared" si="14"/>
        <v>5.5105307299277088E-2</v>
      </c>
    </row>
    <row r="117" spans="4:24" ht="69.900000000000006" customHeight="1" x14ac:dyDescent="0.6">
      <c r="D117" s="82" t="s">
        <v>89</v>
      </c>
      <c r="E117" s="55">
        <f t="shared" si="15"/>
        <v>-0.25622317914269954</v>
      </c>
      <c r="F117" s="56">
        <f t="shared" si="15"/>
        <v>-0.47283085294210658</v>
      </c>
      <c r="G117" s="56">
        <f t="shared" si="15"/>
        <v>-0.20821535590638773</v>
      </c>
      <c r="H117" s="56">
        <f t="shared" si="15"/>
        <v>0.18032371147103277</v>
      </c>
      <c r="I117" s="56">
        <f t="shared" si="15"/>
        <v>-0.26392793805420878</v>
      </c>
      <c r="J117" s="57">
        <f>((A53/'2010 (1)'!A53)/(A11/'2010 (1)'!A11)*100-100)/100</f>
        <v>0.14117503828034245</v>
      </c>
      <c r="K117" s="57">
        <f t="shared" si="16"/>
        <v>-0.13978565877163363</v>
      </c>
      <c r="L117" s="58">
        <f t="shared" si="17"/>
        <v>5.5105307299277088E-2</v>
      </c>
      <c r="M117" t="str">
        <f>D118</f>
        <v>autres produits ind.</v>
      </c>
      <c r="N117" s="19">
        <f t="shared" si="13"/>
        <v>4.3258689550481365E-2</v>
      </c>
      <c r="O117" s="19">
        <f t="shared" si="13"/>
        <v>-0.29643058341012901</v>
      </c>
      <c r="P117" s="19">
        <f t="shared" si="13"/>
        <v>2.8192916766108168E-2</v>
      </c>
      <c r="Q117" s="19">
        <f t="shared" si="13"/>
        <v>4.3470708108557972E-2</v>
      </c>
      <c r="R117" s="19">
        <f t="shared" si="13"/>
        <v>2.1323503559575557E-2</v>
      </c>
      <c r="S117" s="19">
        <f t="shared" si="13"/>
        <v>2.0812947875310073E-2</v>
      </c>
      <c r="T117" s="19">
        <f t="shared" si="14"/>
        <v>2.2654701382191434E-2</v>
      </c>
    </row>
    <row r="118" spans="4:24" ht="69.900000000000006" customHeight="1" thickBot="1" x14ac:dyDescent="0.65">
      <c r="D118" s="83" t="s">
        <v>88</v>
      </c>
      <c r="E118" s="138">
        <f t="shared" si="15"/>
        <v>4.3258689550481365E-2</v>
      </c>
      <c r="F118" s="139">
        <f t="shared" si="15"/>
        <v>-0.29643058341012901</v>
      </c>
      <c r="G118" s="139">
        <f t="shared" si="15"/>
        <v>2.8192916766108168E-2</v>
      </c>
      <c r="H118" s="139">
        <f t="shared" si="15"/>
        <v>4.3470708108557972E-2</v>
      </c>
      <c r="I118" s="139">
        <f t="shared" si="15"/>
        <v>2.1323503559575557E-2</v>
      </c>
      <c r="J118" s="140">
        <f>((A54/'2010 (1)'!A54)/(A12/'2010 (1)'!A12)*100-100)/100</f>
        <v>2.0812947875310073E-2</v>
      </c>
      <c r="K118" s="140">
        <f t="shared" si="16"/>
        <v>1.2349366821282643E-2</v>
      </c>
      <c r="L118" s="141">
        <f t="shared" si="17"/>
        <v>2.2654701382191434E-2</v>
      </c>
      <c r="M118" t="str">
        <f t="shared" ref="M118:S118" si="18">D122</f>
        <v>Information et comm;</v>
      </c>
      <c r="N118" s="19">
        <f t="shared" si="18"/>
        <v>-3.1280700027604101E-2</v>
      </c>
      <c r="O118" s="19">
        <f t="shared" si="18"/>
        <v>-0.36025438043957014</v>
      </c>
      <c r="P118" s="19">
        <f t="shared" si="18"/>
        <v>-2.1399566594124907E-2</v>
      </c>
      <c r="Q118" s="19">
        <f t="shared" si="18"/>
        <v>-5.4711115278551291E-2</v>
      </c>
      <c r="R118" s="19">
        <f t="shared" si="18"/>
        <v>-4.947315388749516E-2</v>
      </c>
      <c r="S118" s="19">
        <f t="shared" si="18"/>
        <v>-3.5643857501166706E-2</v>
      </c>
      <c r="T118" s="19">
        <f>L122</f>
        <v>-8.9605619969046021E-2</v>
      </c>
    </row>
    <row r="119" spans="4:24" ht="69.900000000000006" customHeight="1" x14ac:dyDescent="0.6">
      <c r="D119" s="84" t="s">
        <v>75</v>
      </c>
      <c r="E119" s="142">
        <f>(E98-100)/100</f>
        <v>-0.23833179624935055</v>
      </c>
      <c r="F119" s="143">
        <f>(F98-100)/100</f>
        <v>-0.16599827042089857</v>
      </c>
      <c r="G119" s="143">
        <f>(G98-100)/100</f>
        <v>-0.28153723518139656</v>
      </c>
      <c r="H119" s="143">
        <f>(H98-100)/100</f>
        <v>-0.23371072749863586</v>
      </c>
      <c r="I119" s="143">
        <f>(I98-100)/100</f>
        <v>-0.2932951745696265</v>
      </c>
      <c r="J119" s="152">
        <f>((A56/'2010 (1)'!A56)/(A14/'2010 (1)'!A14)*100-100)/100</f>
        <v>-0.24769813645010699</v>
      </c>
      <c r="K119" s="144">
        <f>(U98-100)/100</f>
        <v>-0.14464942831008784</v>
      </c>
      <c r="L119" s="145">
        <f>(T98-100)/100</f>
        <v>-0.16700140996581098</v>
      </c>
      <c r="M119" t="str">
        <f t="shared" ref="M119:S120" si="19">D124</f>
        <v>Activités immobilières</v>
      </c>
      <c r="N119" s="19">
        <f t="shared" si="19"/>
        <v>3.628586341642745E-2</v>
      </c>
      <c r="O119" s="19">
        <f t="shared" si="19"/>
        <v>-0.27320689040309676</v>
      </c>
      <c r="P119" s="19">
        <f t="shared" si="19"/>
        <v>4.7726924983326174E-2</v>
      </c>
      <c r="Q119" s="19">
        <f t="shared" si="19"/>
        <v>2.7668695749986226E-2</v>
      </c>
      <c r="R119" s="19">
        <f t="shared" si="19"/>
        <v>1.1873937146048376E-2</v>
      </c>
      <c r="S119" s="19">
        <f t="shared" si="19"/>
        <v>2.0162819379780501E-2</v>
      </c>
      <c r="T119" s="19">
        <f>L124</f>
        <v>3.6513165180939777E-2</v>
      </c>
    </row>
    <row r="120" spans="4:24" ht="69.900000000000006" customHeight="1" x14ac:dyDescent="0.6">
      <c r="D120" s="84" t="s">
        <v>76</v>
      </c>
      <c r="E120" s="68">
        <f t="shared" ref="E120:I128" si="20">(E99-100)/100</f>
        <v>0.1144183104352534</v>
      </c>
      <c r="F120" s="56">
        <f t="shared" si="20"/>
        <v>-0.2084176368209934</v>
      </c>
      <c r="G120" s="56">
        <f t="shared" si="20"/>
        <v>0.12753226421095248</v>
      </c>
      <c r="H120" s="56">
        <f t="shared" si="20"/>
        <v>0.10450016986233621</v>
      </c>
      <c r="I120" s="56">
        <f t="shared" si="20"/>
        <v>0.11756694755951741</v>
      </c>
      <c r="J120" s="57">
        <f>((A57/'2010 (1)'!A57)/(A15/'2010 (1)'!A15)*100-100)/100</f>
        <v>9.8364714647744197E-2</v>
      </c>
      <c r="K120" s="57">
        <f t="shared" ref="K120:K128" si="21">(U99-100)/100</f>
        <v>0.12042933560521021</v>
      </c>
      <c r="L120" s="69">
        <f t="shared" ref="L120:L128" si="22">(T99-100)/100</f>
        <v>0.11828640141905737</v>
      </c>
      <c r="M120" t="str">
        <f t="shared" si="19"/>
        <v>SRE</v>
      </c>
      <c r="N120" s="19">
        <f t="shared" si="19"/>
        <v>4.4029681446878896E-2</v>
      </c>
      <c r="O120" s="19">
        <f t="shared" si="19"/>
        <v>-0.26412940325828599</v>
      </c>
      <c r="P120" s="19">
        <f t="shared" si="19"/>
        <v>5.9696253866692361E-2</v>
      </c>
      <c r="Q120" s="19">
        <f t="shared" si="19"/>
        <v>2.5045644104926199E-2</v>
      </c>
      <c r="R120" s="19">
        <f t="shared" si="19"/>
        <v>3.8693162611472334E-2</v>
      </c>
      <c r="S120" s="19">
        <f t="shared" si="19"/>
        <v>4.0265227702571023E-2</v>
      </c>
      <c r="T120" s="19">
        <f>L125</f>
        <v>4.9371409537474591E-2</v>
      </c>
    </row>
    <row r="121" spans="4:24" ht="69.900000000000006" customHeight="1" x14ac:dyDescent="0.6">
      <c r="D121" s="84" t="s">
        <v>77</v>
      </c>
      <c r="E121" s="142">
        <f t="shared" si="20"/>
        <v>0.12629498703948955</v>
      </c>
      <c r="F121" s="143">
        <f t="shared" si="20"/>
        <v>-0.19826139052916972</v>
      </c>
      <c r="G121" s="143">
        <f t="shared" si="20"/>
        <v>0.13197944857650101</v>
      </c>
      <c r="H121" s="143">
        <f t="shared" si="20"/>
        <v>0.11385997217835993</v>
      </c>
      <c r="I121" s="143">
        <f t="shared" si="20"/>
        <v>0.11313140867973331</v>
      </c>
      <c r="J121" s="144">
        <f>((A58/'2010 (1)'!A58)/(A16/'2010 (1)'!A16)*100-100)/100</f>
        <v>0.11001893539867069</v>
      </c>
      <c r="K121" s="144">
        <f t="shared" si="21"/>
        <v>0.12327487149619813</v>
      </c>
      <c r="L121" s="145">
        <f t="shared" si="22"/>
        <v>0.12232782488968638</v>
      </c>
      <c r="M121" t="s">
        <v>80</v>
      </c>
      <c r="N121" s="19">
        <f t="shared" ref="N121:T121" si="23">E128</f>
        <v>0.10828708567991058</v>
      </c>
      <c r="O121" s="19">
        <f t="shared" si="23"/>
        <v>-0.16247997601875511</v>
      </c>
      <c r="P121" s="19">
        <f t="shared" si="23"/>
        <v>-5.6691297717857483E-3</v>
      </c>
      <c r="Q121" s="19">
        <f t="shared" si="23"/>
        <v>8.0532498810345313E-2</v>
      </c>
      <c r="R121" s="19">
        <f t="shared" si="23"/>
        <v>2.1844063757607016E-2</v>
      </c>
      <c r="S121" s="19">
        <f t="shared" si="23"/>
        <v>3.9788131185161148E-2</v>
      </c>
      <c r="T121" s="19">
        <f t="shared" si="23"/>
        <v>3.2410577230325685E-2</v>
      </c>
    </row>
    <row r="122" spans="4:24" ht="69.900000000000006" customHeight="1" x14ac:dyDescent="0.6">
      <c r="D122" s="84" t="s">
        <v>94</v>
      </c>
      <c r="E122" s="142">
        <f t="shared" si="20"/>
        <v>-3.1280700027604101E-2</v>
      </c>
      <c r="F122" s="143">
        <f t="shared" si="20"/>
        <v>-0.36025438043957014</v>
      </c>
      <c r="G122" s="143">
        <f t="shared" si="20"/>
        <v>-2.1399566594124907E-2</v>
      </c>
      <c r="H122" s="143">
        <f t="shared" si="20"/>
        <v>-5.4711115278551291E-2</v>
      </c>
      <c r="I122" s="143">
        <f t="shared" si="20"/>
        <v>-4.947315388749516E-2</v>
      </c>
      <c r="J122" s="152">
        <f>((A59/'2010 (1)'!A59)/(A17/'2010 (1)'!A17)*100-100)/100</f>
        <v>-3.5643857501166706E-2</v>
      </c>
      <c r="K122" s="144">
        <f t="shared" si="21"/>
        <v>-9.5343113089966208E-2</v>
      </c>
      <c r="L122" s="145">
        <f t="shared" si="22"/>
        <v>-8.9605619969046021E-2</v>
      </c>
    </row>
    <row r="123" spans="4:24" ht="69.900000000000006" customHeight="1" x14ac:dyDescent="0.6">
      <c r="D123" s="84" t="s">
        <v>78</v>
      </c>
      <c r="E123" s="142">
        <f t="shared" si="20"/>
        <v>3.3499802753611758E-2</v>
      </c>
      <c r="F123" s="143">
        <f t="shared" si="20"/>
        <v>-0.1967350726992349</v>
      </c>
      <c r="G123" s="143">
        <f t="shared" si="20"/>
        <v>-2.1256583070012311E-2</v>
      </c>
      <c r="H123" s="143">
        <f t="shared" si="20"/>
        <v>-1.038386261361751E-2</v>
      </c>
      <c r="I123" s="143">
        <f t="shared" si="20"/>
        <v>-2.146840992723412E-2</v>
      </c>
      <c r="J123" s="144">
        <f>((A60/'2010 (1)'!A60)/(A18/'2010 (1)'!A18)*100-100)/100</f>
        <v>-7.1132033542788521E-3</v>
      </c>
      <c r="K123" s="144">
        <f t="shared" si="21"/>
        <v>2.4485518747562197E-2</v>
      </c>
      <c r="L123" s="145">
        <f t="shared" si="22"/>
        <v>2.1073932670267793E-2</v>
      </c>
    </row>
    <row r="124" spans="4:24" ht="69.900000000000006" customHeight="1" x14ac:dyDescent="0.6">
      <c r="D124" s="84" t="s">
        <v>68</v>
      </c>
      <c r="E124" s="142">
        <f t="shared" si="20"/>
        <v>3.628586341642745E-2</v>
      </c>
      <c r="F124" s="143">
        <f t="shared" si="20"/>
        <v>-0.27320689040309676</v>
      </c>
      <c r="G124" s="143">
        <f t="shared" si="20"/>
        <v>4.7726924983326174E-2</v>
      </c>
      <c r="H124" s="143">
        <f t="shared" si="20"/>
        <v>2.7668695749986226E-2</v>
      </c>
      <c r="I124" s="143">
        <f t="shared" si="20"/>
        <v>1.1873937146048376E-2</v>
      </c>
      <c r="J124" s="144">
        <f>((A61/'2010 (1)'!A61)/(A19/'2010 (1)'!A19)*100-100)/100</f>
        <v>2.0162819379780501E-2</v>
      </c>
      <c r="K124" s="144">
        <f t="shared" si="21"/>
        <v>3.7389743034360948E-2</v>
      </c>
      <c r="L124" s="145">
        <f t="shared" si="22"/>
        <v>3.6513165180939777E-2</v>
      </c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</row>
    <row r="125" spans="4:24" ht="69.900000000000006" customHeight="1" x14ac:dyDescent="0.6">
      <c r="D125" s="84" t="s">
        <v>79</v>
      </c>
      <c r="E125" s="142">
        <f t="shared" si="20"/>
        <v>4.4029681446878896E-2</v>
      </c>
      <c r="F125" s="143">
        <f t="shared" si="20"/>
        <v>-0.26412940325828599</v>
      </c>
      <c r="G125" s="143">
        <f t="shared" si="20"/>
        <v>5.9696253866692361E-2</v>
      </c>
      <c r="H125" s="143">
        <f t="shared" si="20"/>
        <v>2.5045644104926199E-2</v>
      </c>
      <c r="I125" s="143">
        <f t="shared" si="20"/>
        <v>3.8693162611472334E-2</v>
      </c>
      <c r="J125" s="144">
        <f>((A62/'2010 (1)'!A62)/(A20/'2010 (1)'!A20)*100-100)/100</f>
        <v>4.0265227702571023E-2</v>
      </c>
      <c r="K125" s="144">
        <f t="shared" si="21"/>
        <v>5.1474608838087903E-2</v>
      </c>
      <c r="L125" s="145">
        <f t="shared" si="22"/>
        <v>4.9371409537474591E-2</v>
      </c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</row>
    <row r="126" spans="4:24" ht="69.900000000000006" customHeight="1" x14ac:dyDescent="0.6">
      <c r="D126" s="84" t="s">
        <v>93</v>
      </c>
      <c r="E126" s="142">
        <f t="shared" si="20"/>
        <v>7.4363708265299089E-2</v>
      </c>
      <c r="F126" s="143">
        <f t="shared" si="20"/>
        <v>-0.133409049474606</v>
      </c>
      <c r="G126" s="143">
        <f t="shared" si="20"/>
        <v>7.1540921188771728E-2</v>
      </c>
      <c r="H126" s="143">
        <f t="shared" si="20"/>
        <v>4.8322447460123215E-2</v>
      </c>
      <c r="I126" s="143">
        <f t="shared" si="20"/>
        <v>5.5941064979893013E-2</v>
      </c>
      <c r="J126" s="144">
        <f>((A63/'2010 (1)'!A63)/(A21/'2010 (1)'!A21)*100-100)/100</f>
        <v>8.7201610508211611E-2</v>
      </c>
      <c r="K126" s="144">
        <f t="shared" si="21"/>
        <v>6.2472295003609159E-2</v>
      </c>
      <c r="L126" s="145">
        <f t="shared" si="22"/>
        <v>6.7849512199029932E-2</v>
      </c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</row>
    <row r="127" spans="4:24" ht="69.900000000000006" customHeight="1" x14ac:dyDescent="0.6">
      <c r="D127" s="85" t="s">
        <v>92</v>
      </c>
      <c r="E127" s="68">
        <f t="shared" si="20"/>
        <v>9.478128119227662E-2</v>
      </c>
      <c r="F127" s="56">
        <f t="shared" si="20"/>
        <v>-0.17494437438201288</v>
      </c>
      <c r="G127" s="56">
        <f t="shared" si="20"/>
        <v>7.9616336085076539E-2</v>
      </c>
      <c r="H127" s="56">
        <f t="shared" si="20"/>
        <v>9.355509408996894E-2</v>
      </c>
      <c r="I127" s="56">
        <f t="shared" si="20"/>
        <v>0.10004697063308228</v>
      </c>
      <c r="J127" s="57">
        <f>((A64/'2010 (1)'!A64)/(A22/'2010 (1)'!A22)*100-100)/100</f>
        <v>8.6626904712047412E-2</v>
      </c>
      <c r="K127" s="57">
        <f t="shared" si="21"/>
        <v>0.12345229431559247</v>
      </c>
      <c r="L127" s="69">
        <f t="shared" si="22"/>
        <v>0.11628381614489029</v>
      </c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</row>
    <row r="128" spans="4:24" ht="69.900000000000006" customHeight="1" thickBot="1" x14ac:dyDescent="0.65">
      <c r="D128" s="86" t="s">
        <v>64</v>
      </c>
      <c r="E128" s="70">
        <f t="shared" si="20"/>
        <v>0.10828708567991058</v>
      </c>
      <c r="F128" s="151">
        <f t="shared" si="20"/>
        <v>-0.16247997601875511</v>
      </c>
      <c r="G128" s="72">
        <f t="shared" si="20"/>
        <v>-5.6691297717857483E-3</v>
      </c>
      <c r="H128" s="72">
        <f t="shared" si="20"/>
        <v>8.0532498810345313E-2</v>
      </c>
      <c r="I128" s="72">
        <f t="shared" si="20"/>
        <v>2.1844063757607016E-2</v>
      </c>
      <c r="J128" s="149">
        <f>((A65/'2010 (1)'!A65)/(A23/'2010 (1)'!A23)*100-100)/100</f>
        <v>3.9788131185161148E-2</v>
      </c>
      <c r="K128" s="149">
        <f t="shared" si="21"/>
        <v>3.2410577230325685E-2</v>
      </c>
      <c r="L128" s="150">
        <f t="shared" si="22"/>
        <v>3.637424774753583E-2</v>
      </c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</row>
    <row r="129" spans="4:24" ht="13.8" thickTop="1" x14ac:dyDescent="0.25"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</row>
    <row r="130" spans="4:24" x14ac:dyDescent="0.25">
      <c r="E130" s="18"/>
      <c r="F130" s="18"/>
      <c r="G130" s="18"/>
      <c r="H130" s="18"/>
      <c r="I130" s="18"/>
      <c r="J130" s="18"/>
      <c r="K130" s="18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1"/>
      <c r="W130" s="19"/>
      <c r="X130" s="19"/>
    </row>
    <row r="131" spans="4:24" x14ac:dyDescent="0.25">
      <c r="D131" s="16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</row>
    <row r="132" spans="4:24" x14ac:dyDescent="0.25">
      <c r="D132" s="16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53"/>
      <c r="P132" s="19"/>
      <c r="Q132" s="19"/>
      <c r="R132" s="19"/>
      <c r="S132" s="19"/>
      <c r="T132" s="19"/>
      <c r="U132" s="19"/>
      <c r="V132" s="19"/>
    </row>
    <row r="133" spans="4:24" x14ac:dyDescent="0.25">
      <c r="D133" s="16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</row>
    <row r="134" spans="4:24" x14ac:dyDescent="0.25">
      <c r="D134" s="16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53"/>
      <c r="Q134" s="19"/>
      <c r="R134" s="19"/>
      <c r="S134" s="19"/>
      <c r="T134" s="19"/>
      <c r="U134" s="19"/>
      <c r="V134" s="19"/>
    </row>
    <row r="135" spans="4:24" x14ac:dyDescent="0.25">
      <c r="D135" s="16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</row>
    <row r="136" spans="4:24" x14ac:dyDescent="0.25">
      <c r="D136" s="16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</row>
    <row r="137" spans="4:24" x14ac:dyDescent="0.25">
      <c r="D137" s="16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</row>
  </sheetData>
  <sheetProtection selectLockedCells="1" selectUnlockedCells="1"/>
  <phoneticPr fontId="9" type="noConversion"/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 alignWithMargins="0">
    <oddHeader>&amp;C&amp;A</oddHeader>
    <oddFooter>&amp;CPage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86"/>
  <sheetViews>
    <sheetView workbookViewId="0">
      <selection activeCell="G4" sqref="G4"/>
    </sheetView>
  </sheetViews>
  <sheetFormatPr baseColWidth="10" defaultColWidth="11.5546875" defaultRowHeight="13.2" x14ac:dyDescent="0.25"/>
  <sheetData>
    <row r="2" spans="1:20" x14ac:dyDescent="0.25">
      <c r="B2" s="156" t="s">
        <v>0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</row>
    <row r="3" spans="1:20" x14ac:dyDescent="0.25">
      <c r="B3" s="156" t="s">
        <v>1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</row>
    <row r="4" spans="1:20" x14ac:dyDescent="0.25">
      <c r="B4" s="156"/>
      <c r="C4" s="156"/>
      <c r="D4" s="156">
        <f t="shared" ref="D4:I4" si="0">SUM(D8:D12)</f>
        <v>12739.7</v>
      </c>
      <c r="E4" s="156">
        <f t="shared" si="0"/>
        <v>48243.319999999992</v>
      </c>
      <c r="F4" s="156">
        <f t="shared" si="0"/>
        <v>13826.260000000002</v>
      </c>
      <c r="G4" s="156">
        <f t="shared" si="0"/>
        <v>33666.53</v>
      </c>
      <c r="H4" s="156">
        <f t="shared" si="0"/>
        <v>39338.240000000005</v>
      </c>
      <c r="I4" s="156">
        <f t="shared" si="0"/>
        <v>151392.59</v>
      </c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</row>
    <row r="5" spans="1:20" x14ac:dyDescent="0.25">
      <c r="B5" s="156" t="s">
        <v>2</v>
      </c>
      <c r="C5" s="156" t="s">
        <v>3</v>
      </c>
      <c r="D5" s="156" t="s">
        <v>9</v>
      </c>
      <c r="E5" s="156" t="s">
        <v>4</v>
      </c>
      <c r="F5" s="156" t="s">
        <v>5</v>
      </c>
      <c r="G5" s="156" t="s">
        <v>6</v>
      </c>
      <c r="H5" s="156" t="s">
        <v>7</v>
      </c>
      <c r="I5" s="156" t="s">
        <v>8</v>
      </c>
      <c r="J5" s="156" t="s">
        <v>10</v>
      </c>
      <c r="K5" s="156" t="s">
        <v>11</v>
      </c>
      <c r="L5" s="156" t="s">
        <v>12</v>
      </c>
      <c r="M5" s="156" t="s">
        <v>13</v>
      </c>
      <c r="N5" s="156" t="s">
        <v>14</v>
      </c>
      <c r="O5" s="156" t="s">
        <v>15</v>
      </c>
      <c r="P5" s="156" t="s">
        <v>16</v>
      </c>
      <c r="Q5" s="156" t="s">
        <v>17</v>
      </c>
      <c r="R5" s="156" t="s">
        <v>18</v>
      </c>
      <c r="S5" s="156" t="s">
        <v>19</v>
      </c>
      <c r="T5" s="156" t="s">
        <v>20</v>
      </c>
    </row>
    <row r="6" spans="1:20" x14ac:dyDescent="0.25">
      <c r="B6" s="156" t="s">
        <v>21</v>
      </c>
      <c r="C6" s="156">
        <v>13910.72</v>
      </c>
      <c r="D6" s="156">
        <v>8.43</v>
      </c>
      <c r="E6" s="156">
        <v>38890.78</v>
      </c>
      <c r="F6" s="156"/>
      <c r="G6" s="156">
        <v>0.96</v>
      </c>
      <c r="H6" s="156"/>
      <c r="I6" s="156">
        <v>4627.3500000000004</v>
      </c>
      <c r="J6" s="156">
        <v>236.92</v>
      </c>
      <c r="K6" s="156">
        <v>0.63</v>
      </c>
      <c r="L6" s="156"/>
      <c r="M6" s="156">
        <v>1137.9000000000001</v>
      </c>
      <c r="N6" s="156">
        <v>8.4600000000000009</v>
      </c>
      <c r="O6" s="156">
        <v>1.03</v>
      </c>
      <c r="P6" s="156"/>
      <c r="Q6" s="156">
        <v>26.4</v>
      </c>
      <c r="R6" s="156">
        <v>808.2</v>
      </c>
      <c r="S6" s="156">
        <v>140.63</v>
      </c>
      <c r="T6" s="156">
        <v>58962.55</v>
      </c>
    </row>
    <row r="7" spans="1:20" x14ac:dyDescent="0.25">
      <c r="B7" s="156" t="s">
        <v>27</v>
      </c>
      <c r="C7" s="156">
        <v>1202.3900000000001</v>
      </c>
      <c r="D7" s="156">
        <v>28793.65</v>
      </c>
      <c r="E7" s="156">
        <v>4251.26</v>
      </c>
      <c r="F7" s="156">
        <v>54376.14</v>
      </c>
      <c r="G7" s="156">
        <v>1080.32</v>
      </c>
      <c r="H7" s="156">
        <v>1142.71</v>
      </c>
      <c r="I7" s="156">
        <v>21636.82</v>
      </c>
      <c r="J7" s="156">
        <v>2340.44</v>
      </c>
      <c r="K7" s="156">
        <v>2826.87</v>
      </c>
      <c r="L7" s="156">
        <v>1337.26</v>
      </c>
      <c r="M7" s="156">
        <v>1113.76</v>
      </c>
      <c r="N7" s="156">
        <v>1513.75</v>
      </c>
      <c r="O7" s="156">
        <v>380.54</v>
      </c>
      <c r="P7" s="156">
        <v>1039.73</v>
      </c>
      <c r="Q7" s="156">
        <v>2460.66</v>
      </c>
      <c r="R7" s="156">
        <v>7410.68</v>
      </c>
      <c r="S7" s="156">
        <v>1193.3599999999999</v>
      </c>
      <c r="T7" s="156">
        <v>122979.11</v>
      </c>
    </row>
    <row r="8" spans="1:20" x14ac:dyDescent="0.25">
      <c r="A8">
        <f>SUM(E8:I8)</f>
        <v>43229.440000000002</v>
      </c>
      <c r="B8" s="156" t="s">
        <v>22</v>
      </c>
      <c r="C8" s="156">
        <v>11739.04</v>
      </c>
      <c r="D8" s="156">
        <v>350.81</v>
      </c>
      <c r="E8" s="156">
        <v>36981.040000000001</v>
      </c>
      <c r="F8" s="156">
        <v>204.65</v>
      </c>
      <c r="G8" s="156">
        <v>224.33</v>
      </c>
      <c r="H8" s="156">
        <v>142.03</v>
      </c>
      <c r="I8" s="156">
        <v>5677.39</v>
      </c>
      <c r="J8" s="156">
        <v>620.63</v>
      </c>
      <c r="K8" s="156">
        <v>2179.94</v>
      </c>
      <c r="L8" s="156">
        <v>944.11</v>
      </c>
      <c r="M8" s="156">
        <v>21410.92</v>
      </c>
      <c r="N8" s="156">
        <v>546.44000000000005</v>
      </c>
      <c r="O8" s="156">
        <v>72.260000000000005</v>
      </c>
      <c r="P8" s="156">
        <v>297.33999999999997</v>
      </c>
      <c r="Q8" s="156">
        <v>2745.33</v>
      </c>
      <c r="R8" s="156">
        <v>7719.98</v>
      </c>
      <c r="S8" s="156">
        <v>1788.6</v>
      </c>
      <c r="T8" s="156">
        <v>93692.68</v>
      </c>
    </row>
    <row r="9" spans="1:20" x14ac:dyDescent="0.25">
      <c r="A9">
        <f>SUM(E9:I9)</f>
        <v>24363.03</v>
      </c>
      <c r="B9" s="156" t="s">
        <v>23</v>
      </c>
      <c r="C9" s="156">
        <v>5236.13</v>
      </c>
      <c r="D9" s="156">
        <v>2287.08</v>
      </c>
      <c r="E9" s="156">
        <v>1464.99</v>
      </c>
      <c r="F9" s="156">
        <v>8594.35</v>
      </c>
      <c r="G9" s="156">
        <v>642.26</v>
      </c>
      <c r="H9" s="156">
        <v>621.39</v>
      </c>
      <c r="I9" s="156">
        <v>13040.04</v>
      </c>
      <c r="J9" s="156">
        <v>4132.37</v>
      </c>
      <c r="K9" s="156">
        <v>5774.23</v>
      </c>
      <c r="L9" s="156">
        <v>18572.259999999998</v>
      </c>
      <c r="M9" s="156">
        <v>204.82</v>
      </c>
      <c r="N9" s="156">
        <v>823.68</v>
      </c>
      <c r="O9" s="156">
        <v>458.2</v>
      </c>
      <c r="P9" s="156">
        <v>156.22</v>
      </c>
      <c r="Q9" s="156">
        <v>2986.51</v>
      </c>
      <c r="R9" s="156">
        <v>2229.79</v>
      </c>
      <c r="S9" s="156">
        <v>903.25</v>
      </c>
      <c r="T9" s="156">
        <v>66349.27</v>
      </c>
    </row>
    <row r="10" spans="1:20" x14ac:dyDescent="0.25">
      <c r="A10">
        <f>SUM(E10:I10)</f>
        <v>37270.18</v>
      </c>
      <c r="B10" s="156" t="s">
        <v>24</v>
      </c>
      <c r="C10" s="156">
        <v>397.32</v>
      </c>
      <c r="D10" s="156">
        <v>2727.07</v>
      </c>
      <c r="E10" s="156">
        <v>1219.5999999999999</v>
      </c>
      <c r="F10" s="156">
        <v>851.2</v>
      </c>
      <c r="G10" s="156">
        <v>14420.45</v>
      </c>
      <c r="H10" s="156">
        <v>9811.94</v>
      </c>
      <c r="I10" s="156">
        <v>10966.99</v>
      </c>
      <c r="J10" s="156">
        <v>10220.07</v>
      </c>
      <c r="K10" s="156">
        <v>3732.47</v>
      </c>
      <c r="L10" s="156">
        <v>962.08</v>
      </c>
      <c r="M10" s="156">
        <v>140.71</v>
      </c>
      <c r="N10" s="156">
        <v>1162.53</v>
      </c>
      <c r="O10" s="156">
        <v>102.42</v>
      </c>
      <c r="P10" s="156">
        <v>539.94000000000005</v>
      </c>
      <c r="Q10" s="156">
        <v>2909.82</v>
      </c>
      <c r="R10" s="156">
        <v>1843.84</v>
      </c>
      <c r="S10" s="156">
        <v>1621.65</v>
      </c>
      <c r="T10" s="156">
        <v>62085.58</v>
      </c>
    </row>
    <row r="11" spans="1:20" x14ac:dyDescent="0.25">
      <c r="A11">
        <f>SUM(E11:I11)</f>
        <v>10710.99</v>
      </c>
      <c r="B11" s="156" t="s">
        <v>25</v>
      </c>
      <c r="C11" s="156">
        <v>227.36</v>
      </c>
      <c r="D11" s="156">
        <v>131.54</v>
      </c>
      <c r="E11" s="156">
        <v>43.1</v>
      </c>
      <c r="F11" s="156">
        <v>27.69</v>
      </c>
      <c r="G11" s="156">
        <v>429.7</v>
      </c>
      <c r="H11" s="156">
        <v>9900.6200000000008</v>
      </c>
      <c r="I11" s="156">
        <v>309.88</v>
      </c>
      <c r="J11" s="156">
        <v>63.08</v>
      </c>
      <c r="K11" s="156">
        <v>1275.5899999999999</v>
      </c>
      <c r="L11" s="156">
        <v>3574.11</v>
      </c>
      <c r="M11" s="156">
        <v>7.69</v>
      </c>
      <c r="N11" s="156">
        <v>53.25</v>
      </c>
      <c r="O11" s="156">
        <v>10.89</v>
      </c>
      <c r="P11" s="156">
        <v>8.66</v>
      </c>
      <c r="Q11" s="156">
        <v>459.98</v>
      </c>
      <c r="R11" s="156">
        <v>811.36</v>
      </c>
      <c r="S11" s="156">
        <v>109.08</v>
      </c>
      <c r="T11" s="156">
        <v>16397.400000000001</v>
      </c>
    </row>
    <row r="12" spans="1:20" x14ac:dyDescent="0.25">
      <c r="A12">
        <f>SUM(E12:I12)</f>
        <v>170893.3</v>
      </c>
      <c r="B12" s="156" t="s">
        <v>26</v>
      </c>
      <c r="C12" s="156">
        <v>16625.11</v>
      </c>
      <c r="D12" s="156">
        <v>7243.2</v>
      </c>
      <c r="E12" s="156">
        <v>8534.59</v>
      </c>
      <c r="F12" s="156">
        <v>4148.37</v>
      </c>
      <c r="G12" s="156">
        <v>17949.79</v>
      </c>
      <c r="H12" s="156">
        <v>18862.259999999998</v>
      </c>
      <c r="I12" s="156">
        <v>121398.29</v>
      </c>
      <c r="J12" s="156">
        <v>46843.07</v>
      </c>
      <c r="K12" s="156">
        <v>12037.4</v>
      </c>
      <c r="L12" s="156">
        <v>2427.38</v>
      </c>
      <c r="M12" s="156">
        <v>727.1</v>
      </c>
      <c r="N12" s="156">
        <v>8215.31</v>
      </c>
      <c r="O12" s="156">
        <v>1122.48</v>
      </c>
      <c r="P12" s="156">
        <v>2672.6</v>
      </c>
      <c r="Q12" s="156">
        <v>7388.02</v>
      </c>
      <c r="R12" s="156">
        <v>11100.7</v>
      </c>
      <c r="S12" s="156">
        <v>3118.72</v>
      </c>
      <c r="T12" s="156">
        <v>287926.2</v>
      </c>
    </row>
    <row r="13" spans="1:20" x14ac:dyDescent="0.25">
      <c r="B13" s="156" t="s">
        <v>28</v>
      </c>
      <c r="C13" s="156">
        <v>499.59</v>
      </c>
      <c r="D13" s="156">
        <v>1031.8699999999999</v>
      </c>
      <c r="E13" s="156">
        <v>175.18</v>
      </c>
      <c r="F13" s="156">
        <v>373.84</v>
      </c>
      <c r="G13" s="156">
        <v>706.28</v>
      </c>
      <c r="H13" s="156">
        <v>317.13</v>
      </c>
      <c r="I13" s="156">
        <v>922.5</v>
      </c>
      <c r="J13" s="156">
        <v>32070.880000000001</v>
      </c>
      <c r="K13" s="156">
        <v>330.24</v>
      </c>
      <c r="L13" s="156">
        <v>730.59</v>
      </c>
      <c r="M13" s="156">
        <v>42.2</v>
      </c>
      <c r="N13" s="156">
        <v>571.66</v>
      </c>
      <c r="O13" s="156">
        <v>957.65</v>
      </c>
      <c r="P13" s="156">
        <v>3441.5</v>
      </c>
      <c r="Q13" s="156">
        <v>1986.73</v>
      </c>
      <c r="R13" s="156">
        <v>7258.75</v>
      </c>
      <c r="S13" s="156">
        <v>730.58</v>
      </c>
      <c r="T13" s="156">
        <v>51824.160000000003</v>
      </c>
    </row>
    <row r="14" spans="1:20" x14ac:dyDescent="0.25">
      <c r="B14" s="156" t="s">
        <v>29</v>
      </c>
      <c r="C14" s="156">
        <v>263.72000000000003</v>
      </c>
      <c r="D14" s="156">
        <v>333.34</v>
      </c>
      <c r="E14" s="156">
        <v>763.13</v>
      </c>
      <c r="F14" s="156">
        <v>544.30999999999995</v>
      </c>
      <c r="G14" s="156">
        <v>449.81</v>
      </c>
      <c r="H14" s="156">
        <v>492.56</v>
      </c>
      <c r="I14" s="156">
        <v>1974.27</v>
      </c>
      <c r="J14" s="156">
        <v>443.89</v>
      </c>
      <c r="K14" s="156">
        <v>12554.3</v>
      </c>
      <c r="L14" s="156">
        <v>1851.93</v>
      </c>
      <c r="M14" s="156">
        <v>130.66999999999999</v>
      </c>
      <c r="N14" s="156">
        <v>497.67</v>
      </c>
      <c r="O14" s="156">
        <v>181.98</v>
      </c>
      <c r="P14" s="156">
        <v>177.77</v>
      </c>
      <c r="Q14" s="156">
        <v>1042.52</v>
      </c>
      <c r="R14" s="156">
        <v>438.34</v>
      </c>
      <c r="S14" s="156">
        <v>254.98</v>
      </c>
      <c r="T14" s="156">
        <v>22026.21</v>
      </c>
    </row>
    <row r="15" spans="1:20" x14ac:dyDescent="0.25">
      <c r="B15" s="156" t="s">
        <v>30</v>
      </c>
      <c r="C15" s="156">
        <v>70.040000000000006</v>
      </c>
      <c r="D15" s="156">
        <v>855.68</v>
      </c>
      <c r="E15" s="156">
        <v>2414.25</v>
      </c>
      <c r="F15" s="156">
        <v>1037.3599999999999</v>
      </c>
      <c r="G15" s="156">
        <v>851.11</v>
      </c>
      <c r="H15" s="156">
        <v>735.44</v>
      </c>
      <c r="I15" s="156">
        <v>4864.37</v>
      </c>
      <c r="J15" s="156">
        <v>1903.58</v>
      </c>
      <c r="K15" s="156">
        <v>18141.099999999999</v>
      </c>
      <c r="L15" s="156">
        <v>30646.77</v>
      </c>
      <c r="M15" s="156">
        <v>714.06</v>
      </c>
      <c r="N15" s="156">
        <v>1943.77</v>
      </c>
      <c r="O15" s="156">
        <v>1063.95</v>
      </c>
      <c r="P15" s="156">
        <v>506.12</v>
      </c>
      <c r="Q15" s="156">
        <v>4915.2</v>
      </c>
      <c r="R15" s="156">
        <v>6965.56</v>
      </c>
      <c r="S15" s="156">
        <v>994.35</v>
      </c>
      <c r="T15" s="156">
        <v>77752.479999999996</v>
      </c>
    </row>
    <row r="16" spans="1:20" x14ac:dyDescent="0.25">
      <c r="B16" s="156" t="s">
        <v>31</v>
      </c>
      <c r="C16" s="156">
        <v>51.09</v>
      </c>
      <c r="D16" s="156">
        <v>246.47</v>
      </c>
      <c r="E16" s="156">
        <v>411.12</v>
      </c>
      <c r="F16" s="156">
        <v>242.55</v>
      </c>
      <c r="G16" s="156">
        <v>213.72</v>
      </c>
      <c r="H16" s="156">
        <v>166.73</v>
      </c>
      <c r="I16" s="156">
        <v>943.17</v>
      </c>
      <c r="J16" s="156">
        <v>441.68</v>
      </c>
      <c r="K16" s="156">
        <v>3998.69</v>
      </c>
      <c r="L16" s="156">
        <v>1312.3</v>
      </c>
      <c r="M16" s="156">
        <v>1725.67</v>
      </c>
      <c r="N16" s="156">
        <v>626.52</v>
      </c>
      <c r="O16" s="156">
        <v>701.94</v>
      </c>
      <c r="P16" s="156">
        <v>351.92</v>
      </c>
      <c r="Q16" s="156">
        <v>2421.8000000000002</v>
      </c>
      <c r="R16" s="156">
        <v>3010.65</v>
      </c>
      <c r="S16" s="156">
        <v>497.65</v>
      </c>
      <c r="T16" s="156">
        <v>16975.689999999999</v>
      </c>
    </row>
    <row r="17" spans="2:20" x14ac:dyDescent="0.25">
      <c r="B17" s="156" t="s">
        <v>32</v>
      </c>
      <c r="C17" s="156">
        <v>200</v>
      </c>
      <c r="D17" s="156">
        <v>850.77</v>
      </c>
      <c r="E17" s="156">
        <v>780.41</v>
      </c>
      <c r="F17" s="156">
        <v>338.79</v>
      </c>
      <c r="G17" s="156">
        <v>648.63</v>
      </c>
      <c r="H17" s="156">
        <v>330.22</v>
      </c>
      <c r="I17" s="156">
        <v>1529.62</v>
      </c>
      <c r="J17" s="156">
        <v>906.35</v>
      </c>
      <c r="K17" s="156">
        <v>4594.82</v>
      </c>
      <c r="L17" s="156">
        <v>1344.29</v>
      </c>
      <c r="M17" s="156">
        <v>346.17</v>
      </c>
      <c r="N17" s="156">
        <v>6645.18</v>
      </c>
      <c r="O17" s="156">
        <v>5566.66</v>
      </c>
      <c r="P17" s="156">
        <v>747.48</v>
      </c>
      <c r="Q17" s="156">
        <v>7022.35</v>
      </c>
      <c r="R17" s="156">
        <v>4483.04</v>
      </c>
      <c r="S17" s="156">
        <v>1301.9000000000001</v>
      </c>
      <c r="T17" s="156">
        <v>36713.699999999997</v>
      </c>
    </row>
    <row r="18" spans="2:20" x14ac:dyDescent="0.25">
      <c r="B18" s="156" t="s">
        <v>33</v>
      </c>
      <c r="C18" s="156">
        <v>1823.56</v>
      </c>
      <c r="D18" s="156">
        <v>1252.8</v>
      </c>
      <c r="E18" s="156">
        <v>2290.0500000000002</v>
      </c>
      <c r="F18" s="156">
        <v>502.34</v>
      </c>
      <c r="G18" s="156">
        <v>610.05999999999995</v>
      </c>
      <c r="H18" s="156">
        <v>440.8</v>
      </c>
      <c r="I18" s="156">
        <v>2903.33</v>
      </c>
      <c r="J18" s="156">
        <v>2705.98</v>
      </c>
      <c r="K18" s="156">
        <v>7839.51</v>
      </c>
      <c r="L18" s="156">
        <v>4334.1499999999996</v>
      </c>
      <c r="M18" s="156">
        <v>798.01</v>
      </c>
      <c r="N18" s="156">
        <v>1111.08</v>
      </c>
      <c r="O18" s="156">
        <v>31582</v>
      </c>
      <c r="P18" s="156">
        <v>25903.89</v>
      </c>
      <c r="Q18" s="156">
        <v>6158.11</v>
      </c>
      <c r="R18" s="156">
        <v>8010.97</v>
      </c>
      <c r="S18" s="156">
        <v>696.94</v>
      </c>
      <c r="T18" s="156">
        <v>91169.2</v>
      </c>
    </row>
    <row r="19" spans="2:20" x14ac:dyDescent="0.25">
      <c r="B19" s="156" t="s">
        <v>34</v>
      </c>
      <c r="C19" s="156">
        <v>17.32</v>
      </c>
      <c r="D19" s="156">
        <v>360.29</v>
      </c>
      <c r="E19" s="156">
        <v>607.04</v>
      </c>
      <c r="F19" s="156">
        <v>294.54000000000002</v>
      </c>
      <c r="G19" s="156">
        <v>326.04000000000002</v>
      </c>
      <c r="H19" s="156">
        <v>242.18</v>
      </c>
      <c r="I19" s="156">
        <v>2032.91</v>
      </c>
      <c r="J19" s="156">
        <v>959.2</v>
      </c>
      <c r="K19" s="156">
        <v>10656.23</v>
      </c>
      <c r="L19" s="156">
        <v>2806.8</v>
      </c>
      <c r="M19" s="156">
        <v>1034.8699999999999</v>
      </c>
      <c r="N19" s="156">
        <v>1462.26</v>
      </c>
      <c r="O19" s="156">
        <v>3980.43</v>
      </c>
      <c r="P19" s="156">
        <v>8272.9699999999993</v>
      </c>
      <c r="Q19" s="156">
        <v>8770.02</v>
      </c>
      <c r="R19" s="156">
        <v>3385.54</v>
      </c>
      <c r="S19" s="156">
        <v>724.59</v>
      </c>
      <c r="T19" s="156">
        <v>45488.75</v>
      </c>
    </row>
    <row r="20" spans="2:20" x14ac:dyDescent="0.25">
      <c r="B20" s="156" t="s">
        <v>35</v>
      </c>
      <c r="C20" s="156">
        <v>2276.64</v>
      </c>
      <c r="D20" s="156">
        <v>6710.97</v>
      </c>
      <c r="E20" s="156">
        <v>10624.39</v>
      </c>
      <c r="F20" s="156">
        <v>2996.51</v>
      </c>
      <c r="G20" s="156">
        <v>5393.98</v>
      </c>
      <c r="H20" s="156">
        <v>5248.04</v>
      </c>
      <c r="I20" s="156">
        <v>22917.24</v>
      </c>
      <c r="J20" s="156">
        <v>16756.23</v>
      </c>
      <c r="K20" s="156">
        <v>24491.54</v>
      </c>
      <c r="L20" s="156">
        <v>12913.11</v>
      </c>
      <c r="M20" s="156">
        <v>2396.15</v>
      </c>
      <c r="N20" s="156">
        <v>6421.39</v>
      </c>
      <c r="O20" s="156">
        <v>12993.63</v>
      </c>
      <c r="P20" s="156">
        <v>7594.13</v>
      </c>
      <c r="Q20" s="156">
        <v>56238.14</v>
      </c>
      <c r="R20" s="156">
        <v>19632.27</v>
      </c>
      <c r="S20" s="156">
        <v>4868.8599999999997</v>
      </c>
      <c r="T20" s="156">
        <v>218580.76</v>
      </c>
    </row>
    <row r="21" spans="2:20" x14ac:dyDescent="0.25">
      <c r="B21" s="156" t="s">
        <v>36</v>
      </c>
      <c r="C21" s="156">
        <v>104.4</v>
      </c>
      <c r="D21" s="156">
        <v>761.19</v>
      </c>
      <c r="E21" s="156">
        <v>451.35</v>
      </c>
      <c r="F21" s="156">
        <v>368.57</v>
      </c>
      <c r="G21" s="156">
        <v>550.20000000000005</v>
      </c>
      <c r="H21" s="156">
        <v>421.39</v>
      </c>
      <c r="I21" s="156">
        <v>1803.37</v>
      </c>
      <c r="J21" s="156">
        <v>538.48</v>
      </c>
      <c r="K21" s="156">
        <v>2364.84</v>
      </c>
      <c r="L21" s="156">
        <v>1938.77</v>
      </c>
      <c r="M21" s="156">
        <v>131.80000000000001</v>
      </c>
      <c r="N21" s="156">
        <v>470.47</v>
      </c>
      <c r="O21" s="156">
        <v>925.6</v>
      </c>
      <c r="P21" s="156">
        <v>74.91</v>
      </c>
      <c r="Q21" s="156">
        <v>1571.99</v>
      </c>
      <c r="R21" s="156">
        <v>4347.55</v>
      </c>
      <c r="S21" s="156">
        <v>180.16</v>
      </c>
      <c r="T21" s="156">
        <v>16729.740000000002</v>
      </c>
    </row>
    <row r="22" spans="2:20" x14ac:dyDescent="0.25">
      <c r="B22" s="156" t="s">
        <v>37</v>
      </c>
      <c r="C22" s="156">
        <v>33.64</v>
      </c>
      <c r="D22" s="156">
        <v>179.28</v>
      </c>
      <c r="E22" s="156">
        <v>653.61</v>
      </c>
      <c r="F22" s="156">
        <v>100.16</v>
      </c>
      <c r="G22" s="156">
        <v>338</v>
      </c>
      <c r="H22" s="156">
        <v>767.68</v>
      </c>
      <c r="I22" s="156">
        <v>925.33</v>
      </c>
      <c r="J22" s="156">
        <v>524.84</v>
      </c>
      <c r="K22" s="156">
        <v>2148.14</v>
      </c>
      <c r="L22" s="156">
        <v>430.56</v>
      </c>
      <c r="M22" s="156">
        <v>268.14999999999998</v>
      </c>
      <c r="N22" s="156">
        <v>370.38</v>
      </c>
      <c r="O22" s="156">
        <v>485.51</v>
      </c>
      <c r="P22" s="156">
        <v>140.13</v>
      </c>
      <c r="Q22" s="156">
        <v>1127.8900000000001</v>
      </c>
      <c r="R22" s="156">
        <v>506.45</v>
      </c>
      <c r="S22" s="156">
        <v>2444.65</v>
      </c>
      <c r="T22" s="156">
        <v>11811.68</v>
      </c>
    </row>
    <row r="23" spans="2:20" x14ac:dyDescent="0.25">
      <c r="B23" s="156" t="s">
        <v>38</v>
      </c>
      <c r="C23" s="156">
        <v>53406.35</v>
      </c>
      <c r="D23" s="156">
        <v>53961.86</v>
      </c>
      <c r="E23" s="156">
        <v>110042.97</v>
      </c>
      <c r="F23" s="156">
        <v>73338</v>
      </c>
      <c r="G23" s="156">
        <v>44119.87</v>
      </c>
      <c r="H23" s="156">
        <v>48227.86</v>
      </c>
      <c r="I23" s="156">
        <v>215935.96</v>
      </c>
      <c r="J23" s="156">
        <v>121074.1</v>
      </c>
      <c r="K23" s="156">
        <v>114689.5</v>
      </c>
      <c r="L23" s="156">
        <v>84265.99</v>
      </c>
      <c r="M23" s="156">
        <v>31489.82</v>
      </c>
      <c r="N23" s="156">
        <v>31271.919999999998</v>
      </c>
      <c r="O23" s="156">
        <v>60020.42</v>
      </c>
      <c r="P23" s="156">
        <v>49114.21</v>
      </c>
      <c r="Q23" s="156">
        <v>109036.71</v>
      </c>
      <c r="R23" s="156">
        <v>87039.039999999994</v>
      </c>
      <c r="S23" s="156">
        <v>21283.73</v>
      </c>
      <c r="T23" s="156">
        <v>1273088.31</v>
      </c>
    </row>
    <row r="24" spans="2:20" x14ac:dyDescent="0.25">
      <c r="E24">
        <v>73.095969999999994</v>
      </c>
      <c r="F24">
        <v>52.017505</v>
      </c>
      <c r="G24">
        <v>11.594136000000001</v>
      </c>
      <c r="H24">
        <v>15.869085999999999</v>
      </c>
      <c r="I24">
        <v>27.267971000000003</v>
      </c>
    </row>
    <row r="25" spans="2:20" x14ac:dyDescent="0.25">
      <c r="B25" t="s">
        <v>62</v>
      </c>
      <c r="E25">
        <f>E24*1000</f>
        <v>73095.97</v>
      </c>
      <c r="F25">
        <f>F24*1000</f>
        <v>52017.504999999997</v>
      </c>
      <c r="G25">
        <f>G24*1000</f>
        <v>11594.136</v>
      </c>
      <c r="H25">
        <f>H24*1000</f>
        <v>15869.085999999999</v>
      </c>
      <c r="I25">
        <f>I24*1000</f>
        <v>27267.971000000001</v>
      </c>
    </row>
    <row r="26" spans="2:20" x14ac:dyDescent="0.25">
      <c r="B26" s="158" t="s">
        <v>43</v>
      </c>
      <c r="C26" s="159" t="s">
        <v>44</v>
      </c>
      <c r="D26" s="160" t="s">
        <v>45</v>
      </c>
      <c r="E26" s="160" t="s">
        <v>46</v>
      </c>
      <c r="F26" s="160" t="s">
        <v>47</v>
      </c>
      <c r="G26" s="160" t="s">
        <v>48</v>
      </c>
      <c r="H26" s="160" t="s">
        <v>49</v>
      </c>
      <c r="I26" s="160" t="s">
        <v>50</v>
      </c>
      <c r="J26" s="160" t="s">
        <v>51</v>
      </c>
      <c r="K26" s="160" t="s">
        <v>52</v>
      </c>
      <c r="L26" s="160" t="s">
        <v>53</v>
      </c>
      <c r="M26" s="160" t="s">
        <v>54</v>
      </c>
      <c r="N26" s="160" t="s">
        <v>55</v>
      </c>
      <c r="O26" s="160" t="s">
        <v>56</v>
      </c>
      <c r="P26" s="160" t="s">
        <v>57</v>
      </c>
      <c r="Q26" s="160" t="s">
        <v>58</v>
      </c>
      <c r="R26" s="160" t="s">
        <v>59</v>
      </c>
      <c r="S26" s="160" t="s">
        <v>60</v>
      </c>
      <c r="T26" s="161" t="s">
        <v>61</v>
      </c>
    </row>
    <row r="27" spans="2:20" x14ac:dyDescent="0.25">
      <c r="B27" s="162" t="s">
        <v>44</v>
      </c>
      <c r="C27" s="12">
        <v>12.926500000000001</v>
      </c>
      <c r="D27" s="12">
        <v>3.8E-3</v>
      </c>
      <c r="E27" s="12">
        <v>29.440300000000001</v>
      </c>
      <c r="F27" s="12">
        <v>0</v>
      </c>
      <c r="G27" s="12">
        <v>8.0000000000000004E-4</v>
      </c>
      <c r="H27" s="12">
        <v>0</v>
      </c>
      <c r="I27" s="12">
        <v>2.9304000000000001</v>
      </c>
      <c r="J27" s="12">
        <v>0.2056</v>
      </c>
      <c r="K27" s="12">
        <v>5.9999999999999995E-4</v>
      </c>
      <c r="L27" s="12">
        <v>0</v>
      </c>
      <c r="M27" s="12">
        <v>0.90360000000000007</v>
      </c>
      <c r="N27" s="12">
        <v>1.0800000000000001E-2</v>
      </c>
      <c r="O27" s="12">
        <v>1.6000000000000001E-3</v>
      </c>
      <c r="P27" s="12">
        <v>0</v>
      </c>
      <c r="Q27" s="12">
        <v>2.1299999999999999E-2</v>
      </c>
      <c r="R27" s="12">
        <v>0.4677</v>
      </c>
      <c r="S27" s="12">
        <v>4.5999999999999999E-2</v>
      </c>
      <c r="T27" s="163">
        <v>46.958800000000004</v>
      </c>
    </row>
    <row r="28" spans="2:20" x14ac:dyDescent="0.25">
      <c r="B28" s="162" t="s">
        <v>45</v>
      </c>
      <c r="C28" s="12">
        <v>0.81899999999999995</v>
      </c>
      <c r="D28" s="12">
        <v>15.105100000000002</v>
      </c>
      <c r="E28" s="12">
        <v>2.3338000000000001</v>
      </c>
      <c r="F28" s="12">
        <v>10.271799999999999</v>
      </c>
      <c r="G28" s="12">
        <v>0.80889999999999995</v>
      </c>
      <c r="H28" s="12">
        <v>0.67279999999999995</v>
      </c>
      <c r="I28" s="12">
        <v>12.856300000000001</v>
      </c>
      <c r="J28" s="12">
        <v>1.6014999999999999</v>
      </c>
      <c r="K28" s="12">
        <v>2.3059000000000003</v>
      </c>
      <c r="L28" s="12">
        <v>0.86199999999999999</v>
      </c>
      <c r="M28" s="12">
        <v>0.73190000000000011</v>
      </c>
      <c r="N28" s="12">
        <v>1.2118</v>
      </c>
      <c r="O28" s="12">
        <v>0.46829999999999994</v>
      </c>
      <c r="P28" s="12">
        <v>0.75990000000000002</v>
      </c>
      <c r="Q28" s="12">
        <v>1.8494000000000002</v>
      </c>
      <c r="R28" s="12">
        <v>6.1002999999999989</v>
      </c>
      <c r="S28" s="12">
        <v>0.7740999999999999</v>
      </c>
      <c r="T28" s="164">
        <v>59.532399999999996</v>
      </c>
    </row>
    <row r="29" spans="2:20" x14ac:dyDescent="0.25">
      <c r="B29" s="162" t="s">
        <v>46</v>
      </c>
      <c r="C29" s="12">
        <v>7.3523999999999994</v>
      </c>
      <c r="D29" s="12">
        <v>0.20419999999999999</v>
      </c>
      <c r="E29" s="12">
        <v>29.4558</v>
      </c>
      <c r="F29" s="12">
        <v>7.1999999999999995E-2</v>
      </c>
      <c r="G29" s="12">
        <v>0.1673</v>
      </c>
      <c r="H29" s="12">
        <v>9.98E-2</v>
      </c>
      <c r="I29" s="12">
        <v>3.8016000000000005</v>
      </c>
      <c r="J29" s="12">
        <v>0.37489999999999996</v>
      </c>
      <c r="K29" s="12">
        <v>1.4712000000000001</v>
      </c>
      <c r="L29" s="12">
        <v>0.51379999999999992</v>
      </c>
      <c r="M29" s="12">
        <v>13.492599999999999</v>
      </c>
      <c r="N29" s="12">
        <v>0.44670000000000004</v>
      </c>
      <c r="O29" s="12">
        <v>8.3500000000000005E-2</v>
      </c>
      <c r="P29" s="12">
        <v>0.2077</v>
      </c>
      <c r="Q29" s="12">
        <v>1.8121999999999998</v>
      </c>
      <c r="R29" s="12">
        <v>5.5202999999999989</v>
      </c>
      <c r="S29" s="12">
        <v>0.94830000000000003</v>
      </c>
      <c r="T29" s="164">
        <v>66.024199999999993</v>
      </c>
    </row>
    <row r="30" spans="2:20" x14ac:dyDescent="0.25">
      <c r="B30" s="162" t="s">
        <v>47</v>
      </c>
      <c r="C30" s="12">
        <v>1.7064000000000001</v>
      </c>
      <c r="D30" s="12">
        <v>0.49069999999999997</v>
      </c>
      <c r="E30" s="12">
        <v>0.48089999999999999</v>
      </c>
      <c r="F30" s="12">
        <v>1.3135999999999999</v>
      </c>
      <c r="G30" s="12">
        <v>0.22800000000000001</v>
      </c>
      <c r="H30" s="12">
        <v>0.18099999999999999</v>
      </c>
      <c r="I30" s="12">
        <v>4.1101999999999999</v>
      </c>
      <c r="J30" s="12">
        <v>1.6812</v>
      </c>
      <c r="K30" s="12">
        <v>2.3376999999999999</v>
      </c>
      <c r="L30" s="12">
        <v>7.1168000000000005</v>
      </c>
      <c r="M30" s="12">
        <v>6.93E-2</v>
      </c>
      <c r="N30" s="12">
        <v>0.36760000000000004</v>
      </c>
      <c r="O30" s="12">
        <v>0.30619999999999997</v>
      </c>
      <c r="P30" s="12">
        <v>5.5399999999999998E-2</v>
      </c>
      <c r="Q30" s="12">
        <v>1.0764</v>
      </c>
      <c r="R30" s="12">
        <v>0.96829999999999994</v>
      </c>
      <c r="S30" s="12">
        <v>0.34749999999999998</v>
      </c>
      <c r="T30" s="164">
        <v>22.837199999999999</v>
      </c>
    </row>
    <row r="31" spans="2:20" x14ac:dyDescent="0.25">
      <c r="B31" s="162" t="s">
        <v>48</v>
      </c>
      <c r="C31" s="12">
        <v>0.2346</v>
      </c>
      <c r="D31" s="12">
        <v>2.2498</v>
      </c>
      <c r="E31" s="12">
        <v>1.0165999999999999</v>
      </c>
      <c r="F31" s="12">
        <v>0.46939999999999998</v>
      </c>
      <c r="G31" s="12">
        <v>20.409099999999999</v>
      </c>
      <c r="H31" s="12">
        <v>9.0709999999999997</v>
      </c>
      <c r="I31" s="12">
        <v>11.3887</v>
      </c>
      <c r="J31" s="12">
        <v>9.1132000000000009</v>
      </c>
      <c r="K31" s="12">
        <v>4.3843000000000005</v>
      </c>
      <c r="L31" s="12">
        <v>0.92769999999999997</v>
      </c>
      <c r="M31" s="12">
        <v>0.14399999999999999</v>
      </c>
      <c r="N31" s="12">
        <v>1.7997999999999998</v>
      </c>
      <c r="O31" s="12">
        <v>0.3009</v>
      </c>
      <c r="P31" s="12">
        <v>0.63020000000000009</v>
      </c>
      <c r="Q31" s="12">
        <v>3.7741000000000002</v>
      </c>
      <c r="R31" s="12">
        <v>2.4116999999999997</v>
      </c>
      <c r="S31" s="12">
        <v>2.1962999999999999</v>
      </c>
      <c r="T31" s="164">
        <v>70.521799999999999</v>
      </c>
    </row>
    <row r="32" spans="2:20" x14ac:dyDescent="0.25">
      <c r="B32" s="162" t="s">
        <v>49</v>
      </c>
      <c r="C32" s="12">
        <v>0.13869999999999999</v>
      </c>
      <c r="D32" s="12">
        <v>0.14849999999999999</v>
      </c>
      <c r="E32" s="12">
        <v>4.3499999999999997E-2</v>
      </c>
      <c r="F32" s="12">
        <v>2.7600000000000003E-2</v>
      </c>
      <c r="G32" s="12">
        <v>0.7209000000000001</v>
      </c>
      <c r="H32" s="12">
        <v>10.7035</v>
      </c>
      <c r="I32" s="12">
        <v>0.5324000000000001</v>
      </c>
      <c r="J32" s="12">
        <v>7.5700000000000003E-2</v>
      </c>
      <c r="K32" s="12">
        <v>2.1589999999999998</v>
      </c>
      <c r="L32" s="12">
        <v>2.4380000000000002</v>
      </c>
      <c r="M32" s="12">
        <v>1.49E-2</v>
      </c>
      <c r="N32" s="12">
        <v>8.8300000000000003E-2</v>
      </c>
      <c r="O32" s="12">
        <v>2.7800000000000002E-2</v>
      </c>
      <c r="P32" s="12">
        <v>1.5099999999999999E-2</v>
      </c>
      <c r="Q32" s="12">
        <v>0.53149999999999997</v>
      </c>
      <c r="R32" s="12">
        <v>1.4394</v>
      </c>
      <c r="S32" s="12">
        <v>0.17580000000000001</v>
      </c>
      <c r="T32" s="164">
        <v>19.2806</v>
      </c>
    </row>
    <row r="33" spans="2:20" x14ac:dyDescent="0.25">
      <c r="B33" s="162" t="s">
        <v>50</v>
      </c>
      <c r="C33" s="12">
        <v>11.348799999999999</v>
      </c>
      <c r="D33" s="12">
        <v>4.3862000000000005</v>
      </c>
      <c r="E33" s="12">
        <v>7.3719999999999999</v>
      </c>
      <c r="F33" s="12">
        <v>1.4943000000000002</v>
      </c>
      <c r="G33" s="12">
        <v>16.901799999999998</v>
      </c>
      <c r="H33" s="12">
        <v>15.848700000000001</v>
      </c>
      <c r="I33" s="12">
        <v>102.99420000000001</v>
      </c>
      <c r="J33" s="12">
        <v>35.832900000000002</v>
      </c>
      <c r="K33" s="12">
        <v>11.633100000000002</v>
      </c>
      <c r="L33" s="12">
        <v>1.8303000000000003</v>
      </c>
      <c r="M33" s="12">
        <v>0.61</v>
      </c>
      <c r="N33" s="12">
        <v>8.2859000000000016</v>
      </c>
      <c r="O33" s="12">
        <v>1.4779</v>
      </c>
      <c r="P33" s="12">
        <v>2.4428000000000001</v>
      </c>
      <c r="Q33" s="12">
        <v>7.3512999999999993</v>
      </c>
      <c r="R33" s="12">
        <v>12.4643</v>
      </c>
      <c r="S33" s="12">
        <v>2.8860999999999999</v>
      </c>
      <c r="T33" s="164">
        <v>245.15960000000004</v>
      </c>
    </row>
    <row r="34" spans="2:20" x14ac:dyDescent="0.25">
      <c r="B34" s="162" t="s">
        <v>51</v>
      </c>
      <c r="C34" s="12">
        <v>0.32039999999999996</v>
      </c>
      <c r="D34" s="12">
        <v>0.73199999999999998</v>
      </c>
      <c r="E34" s="12">
        <v>0.1055</v>
      </c>
      <c r="F34" s="12">
        <v>0.2077</v>
      </c>
      <c r="G34" s="12">
        <v>0.53179999999999994</v>
      </c>
      <c r="H34" s="12">
        <v>0.18780000000000002</v>
      </c>
      <c r="I34" s="12">
        <v>0.61759999999999993</v>
      </c>
      <c r="J34" s="12">
        <v>18.141099999999998</v>
      </c>
      <c r="K34" s="12">
        <v>0.21719999999999998</v>
      </c>
      <c r="L34" s="12">
        <v>0.37819999999999998</v>
      </c>
      <c r="M34" s="12">
        <v>2.6499999999999999E-2</v>
      </c>
      <c r="N34" s="12">
        <v>0.40589999999999998</v>
      </c>
      <c r="O34" s="12">
        <v>0.82250000000000001</v>
      </c>
      <c r="P34" s="12">
        <v>2.6736999999999997</v>
      </c>
      <c r="Q34" s="12">
        <v>1.1807999999999998</v>
      </c>
      <c r="R34" s="12">
        <v>4.7602000000000011</v>
      </c>
      <c r="S34" s="12">
        <v>0.44380000000000003</v>
      </c>
      <c r="T34" s="164">
        <v>31.753</v>
      </c>
    </row>
    <row r="35" spans="2:20" x14ac:dyDescent="0.25">
      <c r="B35" s="162" t="s">
        <v>52</v>
      </c>
      <c r="C35" s="12">
        <v>0.2205</v>
      </c>
      <c r="D35" s="12">
        <v>0.28870000000000007</v>
      </c>
      <c r="E35" s="12">
        <v>0.67500000000000004</v>
      </c>
      <c r="F35" s="12">
        <v>0.2016</v>
      </c>
      <c r="G35" s="12">
        <v>0.50570000000000004</v>
      </c>
      <c r="H35" s="12">
        <v>0.42099999999999999</v>
      </c>
      <c r="I35" s="12">
        <v>1.9922</v>
      </c>
      <c r="J35" s="12">
        <v>0.42669999999999997</v>
      </c>
      <c r="K35" s="12">
        <v>10.6591</v>
      </c>
      <c r="L35" s="12">
        <v>1.3819999999999999</v>
      </c>
      <c r="M35" s="12">
        <v>0.12570000000000001</v>
      </c>
      <c r="N35" s="12">
        <v>0.51139999999999997</v>
      </c>
      <c r="O35" s="12">
        <v>0.22030000000000002</v>
      </c>
      <c r="P35" s="12">
        <v>0.22459999999999999</v>
      </c>
      <c r="Q35" s="12">
        <v>1.0597999999999999</v>
      </c>
      <c r="R35" s="12">
        <v>0.38680000000000009</v>
      </c>
      <c r="S35" s="12">
        <v>0.21790000000000001</v>
      </c>
      <c r="T35" s="164">
        <v>19.518900000000002</v>
      </c>
    </row>
    <row r="36" spans="2:20" x14ac:dyDescent="0.25">
      <c r="B36" s="162" t="s">
        <v>53</v>
      </c>
      <c r="C36" s="12">
        <v>6.1899999999999997E-2</v>
      </c>
      <c r="D36" s="12">
        <v>0.54449999999999998</v>
      </c>
      <c r="E36" s="12">
        <v>1.5482</v>
      </c>
      <c r="F36" s="12">
        <v>0.37169999999999997</v>
      </c>
      <c r="G36" s="12">
        <v>0.71690000000000009</v>
      </c>
      <c r="H36" s="12">
        <v>0.47039999999999998</v>
      </c>
      <c r="I36" s="12">
        <v>3.4785999999999997</v>
      </c>
      <c r="J36" s="12">
        <v>1.2487999999999999</v>
      </c>
      <c r="K36" s="12">
        <v>13.102</v>
      </c>
      <c r="L36" s="12">
        <v>17.3752</v>
      </c>
      <c r="M36" s="12">
        <v>0.50700000000000001</v>
      </c>
      <c r="N36" s="12">
        <v>1.5838000000000001</v>
      </c>
      <c r="O36" s="12">
        <v>1.3699000000000001</v>
      </c>
      <c r="P36" s="12">
        <v>0.38139999999999996</v>
      </c>
      <c r="Q36" s="12">
        <v>3.6753</v>
      </c>
      <c r="R36" s="12">
        <v>4.8643999999999998</v>
      </c>
      <c r="S36" s="12">
        <v>0.72539999999999993</v>
      </c>
      <c r="T36" s="164">
        <v>52.025199999999998</v>
      </c>
    </row>
    <row r="37" spans="2:20" x14ac:dyDescent="0.25">
      <c r="B37" s="162" t="s">
        <v>54</v>
      </c>
      <c r="C37" s="12">
        <v>2.8000000000000001E-2</v>
      </c>
      <c r="D37" s="12">
        <v>0.13250000000000001</v>
      </c>
      <c r="E37" s="12">
        <v>0.22440000000000002</v>
      </c>
      <c r="F37" s="12">
        <v>6.1799999999999994E-2</v>
      </c>
      <c r="G37" s="12">
        <v>0.14849999999999999</v>
      </c>
      <c r="H37" s="12">
        <v>8.7400000000000005E-2</v>
      </c>
      <c r="I37" s="12">
        <v>0.55510000000000004</v>
      </c>
      <c r="J37" s="12">
        <v>0.24330000000000002</v>
      </c>
      <c r="K37" s="12">
        <v>2.3749000000000002</v>
      </c>
      <c r="L37" s="12">
        <v>0.66349999999999998</v>
      </c>
      <c r="M37" s="12">
        <v>1.0216000000000001</v>
      </c>
      <c r="N37" s="12">
        <v>0.39700000000000002</v>
      </c>
      <c r="O37" s="12">
        <v>0.62890000000000001</v>
      </c>
      <c r="P37" s="12">
        <v>0.20430000000000001</v>
      </c>
      <c r="Q37" s="12">
        <v>1.4770999999999999</v>
      </c>
      <c r="R37" s="12">
        <v>2.2450000000000001</v>
      </c>
      <c r="S37" s="12">
        <v>0.28320000000000001</v>
      </c>
      <c r="T37" s="164">
        <v>10.776299999999999</v>
      </c>
    </row>
    <row r="38" spans="2:20" x14ac:dyDescent="0.25">
      <c r="B38" s="162" t="s">
        <v>55</v>
      </c>
      <c r="C38" s="12">
        <v>0.14050000000000001</v>
      </c>
      <c r="D38" s="12">
        <v>0.63079999999999992</v>
      </c>
      <c r="E38" s="12">
        <v>0.67159999999999997</v>
      </c>
      <c r="F38" s="12">
        <v>0.18659999999999999</v>
      </c>
      <c r="G38" s="12">
        <v>0.72950000000000004</v>
      </c>
      <c r="H38" s="12">
        <v>0.27400000000000002</v>
      </c>
      <c r="I38" s="12">
        <v>1.504</v>
      </c>
      <c r="J38" s="12">
        <v>0.83860000000000001</v>
      </c>
      <c r="K38" s="12">
        <v>5.3843999999999994</v>
      </c>
      <c r="L38" s="12">
        <v>1.3593000000000002</v>
      </c>
      <c r="M38" s="12">
        <v>0.40930000000000005</v>
      </c>
      <c r="N38" s="12">
        <v>8.1585000000000001</v>
      </c>
      <c r="O38" s="12">
        <v>10.120299999999999</v>
      </c>
      <c r="P38" s="12">
        <v>0.71010000000000006</v>
      </c>
      <c r="Q38" s="12">
        <v>7.1791999999999998</v>
      </c>
      <c r="R38" s="12">
        <v>4.2868999999999993</v>
      </c>
      <c r="S38" s="12">
        <v>1.1159000000000001</v>
      </c>
      <c r="T38" s="164">
        <v>43.699800000000003</v>
      </c>
    </row>
    <row r="39" spans="2:20" x14ac:dyDescent="0.25">
      <c r="B39" s="162" t="s">
        <v>56</v>
      </c>
      <c r="C39" s="12">
        <v>1.9549000000000001</v>
      </c>
      <c r="D39" s="12">
        <v>0.90760000000000007</v>
      </c>
      <c r="E39" s="12">
        <v>1.4827999999999999</v>
      </c>
      <c r="F39" s="12">
        <v>0.16919999999999999</v>
      </c>
      <c r="G39" s="12">
        <v>0.62979999999999992</v>
      </c>
      <c r="H39" s="12">
        <v>0.32280000000000003</v>
      </c>
      <c r="I39" s="12">
        <v>2.3775999999999997</v>
      </c>
      <c r="J39" s="12">
        <v>1.9782999999999999</v>
      </c>
      <c r="K39" s="12">
        <v>5.9948999999999995</v>
      </c>
      <c r="L39" s="12">
        <v>3.6386999999999996</v>
      </c>
      <c r="M39" s="12">
        <v>0.67849999999999999</v>
      </c>
      <c r="N39" s="12">
        <v>0.9345</v>
      </c>
      <c r="O39" s="12">
        <v>28.090199999999999</v>
      </c>
      <c r="P39" s="12">
        <v>12.936500000000001</v>
      </c>
      <c r="Q39" s="12">
        <v>5.5495000000000001</v>
      </c>
      <c r="R39" s="12">
        <v>6.0615999999999994</v>
      </c>
      <c r="S39" s="12">
        <v>1.1819000000000002</v>
      </c>
      <c r="T39" s="164">
        <v>74.889200000000002</v>
      </c>
    </row>
    <row r="40" spans="2:20" x14ac:dyDescent="0.25">
      <c r="B40" s="162" t="s">
        <v>57</v>
      </c>
      <c r="C40" s="12">
        <v>1.1900000000000001E-2</v>
      </c>
      <c r="D40" s="12">
        <v>0.20960000000000004</v>
      </c>
      <c r="E40" s="12">
        <v>0.36460000000000004</v>
      </c>
      <c r="F40" s="12">
        <v>0.1123</v>
      </c>
      <c r="G40" s="12">
        <v>0.24480000000000002</v>
      </c>
      <c r="H40" s="12">
        <v>0.129</v>
      </c>
      <c r="I40" s="12">
        <v>1.3409</v>
      </c>
      <c r="J40" s="12">
        <v>0.62150000000000005</v>
      </c>
      <c r="K40" s="12">
        <v>7.1154999999999999</v>
      </c>
      <c r="L40" s="12">
        <v>1.6097999999999999</v>
      </c>
      <c r="M40" s="12">
        <v>0.67400000000000004</v>
      </c>
      <c r="N40" s="12">
        <v>1.0534000000000001</v>
      </c>
      <c r="O40" s="12">
        <v>4.3171999999999997</v>
      </c>
      <c r="P40" s="12">
        <v>5.9340999999999999</v>
      </c>
      <c r="Q40" s="12">
        <v>5.9669999999999996</v>
      </c>
      <c r="R40" s="12">
        <v>2.5621999999999998</v>
      </c>
      <c r="S40" s="12">
        <v>0.49</v>
      </c>
      <c r="T40" s="164">
        <v>32.7577</v>
      </c>
    </row>
    <row r="41" spans="2:20" x14ac:dyDescent="0.25">
      <c r="B41" s="162" t="s">
        <v>58</v>
      </c>
      <c r="C41" s="12">
        <v>1.4872000000000001</v>
      </c>
      <c r="D41" s="12">
        <v>3.9438999999999997</v>
      </c>
      <c r="E41" s="12">
        <v>7.1651999999999996</v>
      </c>
      <c r="F41" s="12">
        <v>1.1164000000000001</v>
      </c>
      <c r="G41" s="12">
        <v>4.1020000000000003</v>
      </c>
      <c r="H41" s="12">
        <v>3.3481000000000001</v>
      </c>
      <c r="I41" s="12">
        <v>15.972</v>
      </c>
      <c r="J41" s="12">
        <v>10.643700000000001</v>
      </c>
      <c r="K41" s="12">
        <v>17.5245</v>
      </c>
      <c r="L41" s="12">
        <v>7.7146000000000008</v>
      </c>
      <c r="M41" s="12">
        <v>1.6265000000000001</v>
      </c>
      <c r="N41" s="12">
        <v>5.0057000000000009</v>
      </c>
      <c r="O41" s="12">
        <v>14.0594</v>
      </c>
      <c r="P41" s="12">
        <v>4.8898000000000001</v>
      </c>
      <c r="Q41" s="12">
        <v>39.858899999999998</v>
      </c>
      <c r="R41" s="12">
        <v>14.142100000000001</v>
      </c>
      <c r="S41" s="12">
        <v>3.3541000000000003</v>
      </c>
      <c r="T41" s="164">
        <v>155.95420000000001</v>
      </c>
    </row>
    <row r="42" spans="2:20" x14ac:dyDescent="0.25">
      <c r="B42" s="162" t="s">
        <v>59</v>
      </c>
      <c r="C42" s="12">
        <v>8.0799999999999997E-2</v>
      </c>
      <c r="D42" s="12">
        <v>0.35310000000000002</v>
      </c>
      <c r="E42" s="12">
        <v>0.2412</v>
      </c>
      <c r="F42" s="12">
        <v>0.1014</v>
      </c>
      <c r="G42" s="12">
        <v>0.35899999999999999</v>
      </c>
      <c r="H42" s="12">
        <v>0.22529999999999997</v>
      </c>
      <c r="I42" s="12">
        <v>1.0620000000000001</v>
      </c>
      <c r="J42" s="12">
        <v>0.29569999999999996</v>
      </c>
      <c r="K42" s="12">
        <v>0.78989999999999994</v>
      </c>
      <c r="L42" s="12">
        <v>0.97129999999999994</v>
      </c>
      <c r="M42" s="12">
        <v>8.2200000000000009E-2</v>
      </c>
      <c r="N42" s="12">
        <v>0.28749999999999998</v>
      </c>
      <c r="O42" s="12">
        <v>0.75600000000000001</v>
      </c>
      <c r="P42" s="12">
        <v>4.2700000000000002E-2</v>
      </c>
      <c r="Q42" s="12">
        <v>0.91279999999999994</v>
      </c>
      <c r="R42" s="12">
        <v>2.9876999999999998</v>
      </c>
      <c r="S42" s="12">
        <v>0.1152</v>
      </c>
      <c r="T42" s="164">
        <v>9.6635999999999989</v>
      </c>
    </row>
    <row r="43" spans="2:20" x14ac:dyDescent="0.25">
      <c r="B43" s="162" t="s">
        <v>60</v>
      </c>
      <c r="C43" s="12">
        <v>2.3100000000000002E-2</v>
      </c>
      <c r="D43" s="12">
        <v>0.11409999999999999</v>
      </c>
      <c r="E43" s="12">
        <v>0.48029999999999995</v>
      </c>
      <c r="F43" s="12">
        <v>3.6600000000000001E-2</v>
      </c>
      <c r="G43" s="12">
        <v>0.32180000000000003</v>
      </c>
      <c r="H43" s="12">
        <v>0.59289999999999998</v>
      </c>
      <c r="I43" s="12">
        <v>0.78389999999999993</v>
      </c>
      <c r="J43" s="12">
        <v>0.35860000000000003</v>
      </c>
      <c r="K43" s="12">
        <v>1.9302000000000001</v>
      </c>
      <c r="L43" s="12">
        <v>0.31739999999999996</v>
      </c>
      <c r="M43" s="12">
        <v>0.25259999999999999</v>
      </c>
      <c r="N43" s="12">
        <v>0.32219999999999999</v>
      </c>
      <c r="O43" s="12">
        <v>0.37829999999999997</v>
      </c>
      <c r="P43" s="12">
        <v>0.1095</v>
      </c>
      <c r="Q43" s="12">
        <v>0.9607</v>
      </c>
      <c r="R43" s="12">
        <v>0.48499999999999999</v>
      </c>
      <c r="S43" s="12">
        <v>1.3129</v>
      </c>
      <c r="T43" s="164">
        <v>8.7802000000000007</v>
      </c>
    </row>
    <row r="44" spans="2:20" ht="13.5" customHeight="1" x14ac:dyDescent="0.25">
      <c r="B44" s="165" t="s">
        <v>61</v>
      </c>
      <c r="C44" s="166">
        <v>38.855400000000003</v>
      </c>
      <c r="D44" s="166">
        <v>30.444700000000001</v>
      </c>
      <c r="E44" s="166">
        <v>83.101900000000001</v>
      </c>
      <c r="F44" s="166">
        <v>16.213699999999999</v>
      </c>
      <c r="G44" s="166">
        <v>47.526300000000006</v>
      </c>
      <c r="H44" s="166">
        <v>42.635400000000004</v>
      </c>
      <c r="I44" s="166">
        <v>168.2987</v>
      </c>
      <c r="J44" s="166">
        <v>83.680999999999997</v>
      </c>
      <c r="K44" s="166">
        <v>89.384199999999993</v>
      </c>
      <c r="L44" s="166">
        <v>49.098300000000002</v>
      </c>
      <c r="M44" s="166">
        <v>21.3704</v>
      </c>
      <c r="N44" s="166">
        <v>30.870699999999999</v>
      </c>
      <c r="O44" s="166">
        <v>63.429000000000002</v>
      </c>
      <c r="P44" s="166">
        <v>32.2179</v>
      </c>
      <c r="Q44" s="166">
        <v>84.237200000000001</v>
      </c>
      <c r="R44" s="166">
        <v>72.153899999999993</v>
      </c>
      <c r="S44" s="166">
        <v>16.614000000000001</v>
      </c>
      <c r="T44" s="167">
        <v>970.1327</v>
      </c>
    </row>
    <row r="46" spans="2:20" x14ac:dyDescent="0.25">
      <c r="B46" t="s">
        <v>62</v>
      </c>
      <c r="D46">
        <f t="shared" ref="D46:I46" si="1">SUM(D50:D54)</f>
        <v>7479.4000000000015</v>
      </c>
      <c r="E46">
        <f t="shared" si="1"/>
        <v>38368.800000000003</v>
      </c>
      <c r="F46">
        <f t="shared" si="1"/>
        <v>3376.9</v>
      </c>
      <c r="G46">
        <f t="shared" si="1"/>
        <v>38427.1</v>
      </c>
      <c r="H46">
        <f t="shared" si="1"/>
        <v>35904</v>
      </c>
      <c r="I46">
        <f t="shared" si="1"/>
        <v>122827.1</v>
      </c>
    </row>
    <row r="47" spans="2:20" x14ac:dyDescent="0.25">
      <c r="B47" s="158" t="s">
        <v>43</v>
      </c>
      <c r="C47" s="159" t="s">
        <v>44</v>
      </c>
      <c r="D47" s="160" t="s">
        <v>45</v>
      </c>
      <c r="E47" s="160" t="s">
        <v>46</v>
      </c>
      <c r="F47" s="160" t="s">
        <v>47</v>
      </c>
      <c r="G47" s="160" t="s">
        <v>48</v>
      </c>
      <c r="H47" s="160" t="s">
        <v>49</v>
      </c>
      <c r="I47" s="160" t="s">
        <v>50</v>
      </c>
      <c r="J47" s="160" t="s">
        <v>51</v>
      </c>
      <c r="K47" s="160" t="s">
        <v>52</v>
      </c>
      <c r="L47" s="160" t="s">
        <v>53</v>
      </c>
      <c r="M47" s="160" t="s">
        <v>54</v>
      </c>
      <c r="N47" s="160" t="s">
        <v>55</v>
      </c>
      <c r="O47" s="160" t="s">
        <v>56</v>
      </c>
      <c r="P47" s="160" t="s">
        <v>57</v>
      </c>
      <c r="Q47" s="160" t="s">
        <v>58</v>
      </c>
      <c r="R47" s="160" t="s">
        <v>59</v>
      </c>
      <c r="S47" s="160" t="s">
        <v>60</v>
      </c>
      <c r="T47" s="161" t="s">
        <v>61</v>
      </c>
    </row>
    <row r="48" spans="2:20" x14ac:dyDescent="0.25">
      <c r="B48" s="162" t="s">
        <v>44</v>
      </c>
      <c r="C48" s="12">
        <f t="shared" ref="C48:C65" si="2">C27*1000</f>
        <v>12926.5</v>
      </c>
      <c r="D48" s="12">
        <f t="shared" ref="D48:T63" si="3">D27*1000</f>
        <v>3.8</v>
      </c>
      <c r="E48" s="12">
        <f t="shared" si="3"/>
        <v>29440.3</v>
      </c>
      <c r="F48" s="12">
        <f t="shared" si="3"/>
        <v>0</v>
      </c>
      <c r="G48" s="12">
        <f t="shared" si="3"/>
        <v>0.8</v>
      </c>
      <c r="H48" s="12">
        <f t="shared" si="3"/>
        <v>0</v>
      </c>
      <c r="I48" s="12">
        <f t="shared" si="3"/>
        <v>2930.4</v>
      </c>
      <c r="J48" s="12">
        <f t="shared" si="3"/>
        <v>205.6</v>
      </c>
      <c r="K48" s="12">
        <f t="shared" si="3"/>
        <v>0.6</v>
      </c>
      <c r="L48" s="12">
        <f t="shared" si="3"/>
        <v>0</v>
      </c>
      <c r="M48" s="12">
        <f t="shared" si="3"/>
        <v>903.6</v>
      </c>
      <c r="N48" s="12">
        <f t="shared" si="3"/>
        <v>10.8</v>
      </c>
      <c r="O48" s="12">
        <f t="shared" si="3"/>
        <v>1.6</v>
      </c>
      <c r="P48" s="12">
        <f t="shared" si="3"/>
        <v>0</v>
      </c>
      <c r="Q48" s="12">
        <f t="shared" si="3"/>
        <v>21.3</v>
      </c>
      <c r="R48" s="12">
        <f t="shared" si="3"/>
        <v>467.7</v>
      </c>
      <c r="S48" s="12">
        <f t="shared" si="3"/>
        <v>46</v>
      </c>
      <c r="T48" s="12">
        <f t="shared" si="3"/>
        <v>46958.8</v>
      </c>
    </row>
    <row r="49" spans="1:20" x14ac:dyDescent="0.25">
      <c r="B49" s="162" t="s">
        <v>45</v>
      </c>
      <c r="C49" s="12">
        <f t="shared" si="2"/>
        <v>819</v>
      </c>
      <c r="D49" s="12">
        <f t="shared" ref="D49:R49" si="4">D28*1000</f>
        <v>15105.100000000002</v>
      </c>
      <c r="E49" s="12">
        <f t="shared" si="4"/>
        <v>2333.8000000000002</v>
      </c>
      <c r="F49" s="12">
        <f t="shared" si="4"/>
        <v>10271.799999999999</v>
      </c>
      <c r="G49" s="12">
        <f t="shared" si="4"/>
        <v>808.9</v>
      </c>
      <c r="H49" s="12">
        <f t="shared" si="4"/>
        <v>672.8</v>
      </c>
      <c r="I49" s="12">
        <f t="shared" si="4"/>
        <v>12856.300000000001</v>
      </c>
      <c r="J49" s="12">
        <f t="shared" si="4"/>
        <v>1601.5</v>
      </c>
      <c r="K49" s="12">
        <f t="shared" si="4"/>
        <v>2305.9</v>
      </c>
      <c r="L49" s="12">
        <f t="shared" si="4"/>
        <v>862</v>
      </c>
      <c r="M49" s="12">
        <f t="shared" si="4"/>
        <v>731.90000000000009</v>
      </c>
      <c r="N49" s="12">
        <f t="shared" si="4"/>
        <v>1211.8</v>
      </c>
      <c r="O49" s="12">
        <f t="shared" si="4"/>
        <v>468.29999999999995</v>
      </c>
      <c r="P49" s="12">
        <f t="shared" si="4"/>
        <v>759.9</v>
      </c>
      <c r="Q49" s="12">
        <f t="shared" si="4"/>
        <v>1849.4</v>
      </c>
      <c r="R49" s="12">
        <f t="shared" si="4"/>
        <v>6100.2999999999993</v>
      </c>
      <c r="S49" s="12">
        <f t="shared" si="3"/>
        <v>774.09999999999991</v>
      </c>
      <c r="T49" s="12">
        <f t="shared" si="3"/>
        <v>59532.399999999994</v>
      </c>
    </row>
    <row r="50" spans="1:20" x14ac:dyDescent="0.25">
      <c r="A50">
        <f>SUM(E50:I50)</f>
        <v>33596.5</v>
      </c>
      <c r="B50" s="162" t="s">
        <v>46</v>
      </c>
      <c r="C50" s="12">
        <f t="shared" si="2"/>
        <v>7352.4</v>
      </c>
      <c r="D50" s="12">
        <f t="shared" si="3"/>
        <v>204.2</v>
      </c>
      <c r="E50" s="12">
        <f t="shared" si="3"/>
        <v>29455.8</v>
      </c>
      <c r="F50" s="12">
        <f t="shared" si="3"/>
        <v>72</v>
      </c>
      <c r="G50" s="12">
        <f t="shared" si="3"/>
        <v>167.3</v>
      </c>
      <c r="H50" s="12">
        <f t="shared" si="3"/>
        <v>99.8</v>
      </c>
      <c r="I50" s="12">
        <f t="shared" si="3"/>
        <v>3801.6000000000004</v>
      </c>
      <c r="J50" s="12">
        <f t="shared" si="3"/>
        <v>374.9</v>
      </c>
      <c r="K50" s="12">
        <f t="shared" si="3"/>
        <v>1471.2</v>
      </c>
      <c r="L50" s="12">
        <f t="shared" si="3"/>
        <v>513.79999999999995</v>
      </c>
      <c r="M50" s="12">
        <f t="shared" si="3"/>
        <v>13492.6</v>
      </c>
      <c r="N50" s="12">
        <f t="shared" si="3"/>
        <v>446.70000000000005</v>
      </c>
      <c r="O50" s="12">
        <f t="shared" si="3"/>
        <v>83.5</v>
      </c>
      <c r="P50" s="12">
        <f t="shared" si="3"/>
        <v>207.7</v>
      </c>
      <c r="Q50" s="12">
        <f t="shared" si="3"/>
        <v>1812.1999999999998</v>
      </c>
      <c r="R50" s="12">
        <f t="shared" si="3"/>
        <v>5520.2999999999993</v>
      </c>
      <c r="S50" s="12">
        <f t="shared" si="3"/>
        <v>948.30000000000007</v>
      </c>
      <c r="T50" s="12">
        <f t="shared" si="3"/>
        <v>66024.2</v>
      </c>
    </row>
    <row r="51" spans="1:20" x14ac:dyDescent="0.25">
      <c r="A51">
        <f>SUM(E51:I51)</f>
        <v>6313.7</v>
      </c>
      <c r="B51" s="162" t="s">
        <v>47</v>
      </c>
      <c r="C51" s="12">
        <f t="shared" si="2"/>
        <v>1706.4</v>
      </c>
      <c r="D51" s="12">
        <f t="shared" si="3"/>
        <v>490.7</v>
      </c>
      <c r="E51" s="12">
        <f t="shared" si="3"/>
        <v>480.9</v>
      </c>
      <c r="F51" s="12">
        <f t="shared" si="3"/>
        <v>1313.6</v>
      </c>
      <c r="G51" s="12">
        <f t="shared" si="3"/>
        <v>228</v>
      </c>
      <c r="H51" s="12">
        <f t="shared" si="3"/>
        <v>181</v>
      </c>
      <c r="I51" s="12">
        <f t="shared" si="3"/>
        <v>4110.2</v>
      </c>
      <c r="J51" s="12">
        <f t="shared" si="3"/>
        <v>1681.2</v>
      </c>
      <c r="K51" s="12">
        <f t="shared" si="3"/>
        <v>2337.6999999999998</v>
      </c>
      <c r="L51" s="12">
        <f t="shared" si="3"/>
        <v>7116.8</v>
      </c>
      <c r="M51" s="12">
        <f t="shared" si="3"/>
        <v>69.3</v>
      </c>
      <c r="N51" s="12">
        <f t="shared" si="3"/>
        <v>367.6</v>
      </c>
      <c r="O51" s="12">
        <f t="shared" si="3"/>
        <v>306.2</v>
      </c>
      <c r="P51" s="12">
        <f t="shared" si="3"/>
        <v>55.4</v>
      </c>
      <c r="Q51" s="12">
        <f t="shared" si="3"/>
        <v>1076.4000000000001</v>
      </c>
      <c r="R51" s="12">
        <f t="shared" si="3"/>
        <v>968.3</v>
      </c>
      <c r="S51" s="12">
        <f t="shared" si="3"/>
        <v>347.5</v>
      </c>
      <c r="T51" s="12">
        <f t="shared" si="3"/>
        <v>22837.200000000001</v>
      </c>
    </row>
    <row r="52" spans="1:20" x14ac:dyDescent="0.25">
      <c r="A52">
        <f>SUM(E52:I52)</f>
        <v>42354.8</v>
      </c>
      <c r="B52" s="162" t="s">
        <v>48</v>
      </c>
      <c r="C52" s="12">
        <f t="shared" si="2"/>
        <v>234.6</v>
      </c>
      <c r="D52" s="12">
        <f t="shared" si="3"/>
        <v>2249.8000000000002</v>
      </c>
      <c r="E52" s="12">
        <f t="shared" si="3"/>
        <v>1016.5999999999999</v>
      </c>
      <c r="F52" s="12">
        <f t="shared" si="3"/>
        <v>469.4</v>
      </c>
      <c r="G52" s="12">
        <f t="shared" si="3"/>
        <v>20409.099999999999</v>
      </c>
      <c r="H52" s="12">
        <f t="shared" si="3"/>
        <v>9071</v>
      </c>
      <c r="I52" s="12">
        <f t="shared" si="3"/>
        <v>11388.7</v>
      </c>
      <c r="J52" s="12">
        <f t="shared" si="3"/>
        <v>9113.2000000000007</v>
      </c>
      <c r="K52" s="12">
        <f t="shared" si="3"/>
        <v>4384.3</v>
      </c>
      <c r="L52" s="12">
        <f t="shared" si="3"/>
        <v>927.69999999999993</v>
      </c>
      <c r="M52" s="12">
        <f t="shared" si="3"/>
        <v>144</v>
      </c>
      <c r="N52" s="12">
        <f t="shared" si="3"/>
        <v>1799.8</v>
      </c>
      <c r="O52" s="12">
        <f t="shared" si="3"/>
        <v>300.89999999999998</v>
      </c>
      <c r="P52" s="12">
        <f t="shared" si="3"/>
        <v>630.20000000000005</v>
      </c>
      <c r="Q52" s="12">
        <f t="shared" si="3"/>
        <v>3774.1000000000004</v>
      </c>
      <c r="R52" s="12">
        <f t="shared" si="3"/>
        <v>2411.6999999999998</v>
      </c>
      <c r="S52" s="12">
        <f t="shared" si="3"/>
        <v>2196.2999999999997</v>
      </c>
      <c r="T52" s="12">
        <f t="shared" si="3"/>
        <v>70521.8</v>
      </c>
    </row>
    <row r="53" spans="1:20" x14ac:dyDescent="0.25">
      <c r="A53">
        <f>SUM(E53:I53)</f>
        <v>12027.9</v>
      </c>
      <c r="B53" s="162" t="s">
        <v>49</v>
      </c>
      <c r="C53" s="12">
        <f t="shared" si="2"/>
        <v>138.69999999999999</v>
      </c>
      <c r="D53" s="12">
        <f t="shared" si="3"/>
        <v>148.5</v>
      </c>
      <c r="E53" s="12">
        <f t="shared" si="3"/>
        <v>43.5</v>
      </c>
      <c r="F53" s="12">
        <f t="shared" si="3"/>
        <v>27.6</v>
      </c>
      <c r="G53" s="12">
        <f t="shared" si="3"/>
        <v>720.90000000000009</v>
      </c>
      <c r="H53" s="12">
        <f t="shared" si="3"/>
        <v>10703.5</v>
      </c>
      <c r="I53" s="12">
        <f t="shared" si="3"/>
        <v>532.40000000000009</v>
      </c>
      <c r="J53" s="12">
        <f t="shared" si="3"/>
        <v>75.7</v>
      </c>
      <c r="K53" s="12">
        <f t="shared" si="3"/>
        <v>2159</v>
      </c>
      <c r="L53" s="12">
        <f t="shared" si="3"/>
        <v>2438</v>
      </c>
      <c r="M53" s="12">
        <f t="shared" si="3"/>
        <v>14.9</v>
      </c>
      <c r="N53" s="12">
        <f t="shared" si="3"/>
        <v>88.3</v>
      </c>
      <c r="O53" s="12">
        <f t="shared" si="3"/>
        <v>27.8</v>
      </c>
      <c r="P53" s="12">
        <f t="shared" si="3"/>
        <v>15.1</v>
      </c>
      <c r="Q53" s="12">
        <f t="shared" si="3"/>
        <v>531.5</v>
      </c>
      <c r="R53" s="12">
        <f t="shared" si="3"/>
        <v>1439.4</v>
      </c>
      <c r="S53" s="12">
        <f t="shared" si="3"/>
        <v>175.8</v>
      </c>
      <c r="T53" s="12">
        <f t="shared" si="3"/>
        <v>19280.599999999999</v>
      </c>
    </row>
    <row r="54" spans="1:20" x14ac:dyDescent="0.25">
      <c r="A54">
        <f>SUM(E54:I54)</f>
        <v>144611</v>
      </c>
      <c r="B54" s="162" t="s">
        <v>50</v>
      </c>
      <c r="C54" s="12">
        <f t="shared" si="2"/>
        <v>11348.8</v>
      </c>
      <c r="D54" s="12">
        <f t="shared" si="3"/>
        <v>4386.2000000000007</v>
      </c>
      <c r="E54" s="12">
        <f t="shared" si="3"/>
        <v>7372</v>
      </c>
      <c r="F54" s="12">
        <f t="shared" si="3"/>
        <v>1494.3000000000002</v>
      </c>
      <c r="G54" s="12">
        <f t="shared" si="3"/>
        <v>16901.8</v>
      </c>
      <c r="H54" s="12">
        <f t="shared" si="3"/>
        <v>15848.7</v>
      </c>
      <c r="I54" s="12">
        <f t="shared" si="3"/>
        <v>102994.20000000001</v>
      </c>
      <c r="J54" s="12">
        <f t="shared" si="3"/>
        <v>35832.9</v>
      </c>
      <c r="K54" s="12">
        <f t="shared" si="3"/>
        <v>11633.100000000002</v>
      </c>
      <c r="L54" s="12">
        <f t="shared" si="3"/>
        <v>1830.3000000000002</v>
      </c>
      <c r="M54" s="12">
        <f t="shared" si="3"/>
        <v>610</v>
      </c>
      <c r="N54" s="12">
        <f t="shared" si="3"/>
        <v>8285.9000000000015</v>
      </c>
      <c r="O54" s="12">
        <f t="shared" si="3"/>
        <v>1477.9</v>
      </c>
      <c r="P54" s="12">
        <f t="shared" si="3"/>
        <v>2442.8000000000002</v>
      </c>
      <c r="Q54" s="12">
        <f t="shared" si="3"/>
        <v>7351.2999999999993</v>
      </c>
      <c r="R54" s="12">
        <f t="shared" si="3"/>
        <v>12464.3</v>
      </c>
      <c r="S54" s="12">
        <f t="shared" si="3"/>
        <v>2886.1</v>
      </c>
      <c r="T54" s="12">
        <f t="shared" si="3"/>
        <v>245159.60000000003</v>
      </c>
    </row>
    <row r="55" spans="1:20" x14ac:dyDescent="0.25">
      <c r="B55" s="162" t="s">
        <v>51</v>
      </c>
      <c r="C55" s="12">
        <f t="shared" si="2"/>
        <v>320.39999999999998</v>
      </c>
      <c r="D55" s="12">
        <f t="shared" si="3"/>
        <v>732</v>
      </c>
      <c r="E55" s="12">
        <f t="shared" si="3"/>
        <v>105.5</v>
      </c>
      <c r="F55" s="12">
        <f t="shared" si="3"/>
        <v>207.7</v>
      </c>
      <c r="G55" s="12">
        <f t="shared" si="3"/>
        <v>531.79999999999995</v>
      </c>
      <c r="H55" s="12">
        <f t="shared" si="3"/>
        <v>187.8</v>
      </c>
      <c r="I55" s="12">
        <f t="shared" si="3"/>
        <v>617.59999999999991</v>
      </c>
      <c r="J55" s="12">
        <f t="shared" si="3"/>
        <v>18141.099999999999</v>
      </c>
      <c r="K55" s="12">
        <f t="shared" si="3"/>
        <v>217.2</v>
      </c>
      <c r="L55" s="12">
        <f t="shared" si="3"/>
        <v>378.2</v>
      </c>
      <c r="M55" s="12">
        <f t="shared" si="3"/>
        <v>26.5</v>
      </c>
      <c r="N55" s="12">
        <f t="shared" si="3"/>
        <v>405.9</v>
      </c>
      <c r="O55" s="12">
        <f t="shared" si="3"/>
        <v>822.5</v>
      </c>
      <c r="P55" s="12">
        <f t="shared" si="3"/>
        <v>2673.7</v>
      </c>
      <c r="Q55" s="12">
        <f t="shared" si="3"/>
        <v>1180.8</v>
      </c>
      <c r="R55" s="12">
        <f t="shared" si="3"/>
        <v>4760.2000000000007</v>
      </c>
      <c r="S55" s="12">
        <f t="shared" si="3"/>
        <v>443.8</v>
      </c>
      <c r="T55" s="12">
        <f t="shared" si="3"/>
        <v>31753</v>
      </c>
    </row>
    <row r="56" spans="1:20" x14ac:dyDescent="0.25">
      <c r="B56" s="162" t="s">
        <v>52</v>
      </c>
      <c r="C56" s="12">
        <f t="shared" si="2"/>
        <v>220.5</v>
      </c>
      <c r="D56" s="12">
        <f t="shared" si="3"/>
        <v>288.70000000000005</v>
      </c>
      <c r="E56" s="12">
        <f t="shared" si="3"/>
        <v>675</v>
      </c>
      <c r="F56" s="12">
        <f t="shared" si="3"/>
        <v>201.6</v>
      </c>
      <c r="G56" s="12">
        <f t="shared" si="3"/>
        <v>505.70000000000005</v>
      </c>
      <c r="H56" s="12">
        <f t="shared" si="3"/>
        <v>421</v>
      </c>
      <c r="I56" s="12">
        <f t="shared" si="3"/>
        <v>1992.2</v>
      </c>
      <c r="J56" s="12">
        <f t="shared" si="3"/>
        <v>426.7</v>
      </c>
      <c r="K56" s="12">
        <f t="shared" si="3"/>
        <v>10659.1</v>
      </c>
      <c r="L56" s="12">
        <f t="shared" si="3"/>
        <v>1382</v>
      </c>
      <c r="M56" s="12">
        <f t="shared" si="3"/>
        <v>125.7</v>
      </c>
      <c r="N56" s="12">
        <f t="shared" si="3"/>
        <v>511.4</v>
      </c>
      <c r="O56" s="12">
        <f t="shared" si="3"/>
        <v>220.3</v>
      </c>
      <c r="P56" s="12">
        <f t="shared" si="3"/>
        <v>224.6</v>
      </c>
      <c r="Q56" s="12">
        <f t="shared" si="3"/>
        <v>1059.8</v>
      </c>
      <c r="R56" s="12">
        <f t="shared" si="3"/>
        <v>386.80000000000007</v>
      </c>
      <c r="S56" s="12">
        <f t="shared" si="3"/>
        <v>217.9</v>
      </c>
      <c r="T56" s="12">
        <f t="shared" si="3"/>
        <v>19518.900000000001</v>
      </c>
    </row>
    <row r="57" spans="1:20" x14ac:dyDescent="0.25">
      <c r="B57" s="162" t="s">
        <v>53</v>
      </c>
      <c r="C57" s="12">
        <f t="shared" si="2"/>
        <v>61.9</v>
      </c>
      <c r="D57" s="12">
        <f t="shared" si="3"/>
        <v>544.5</v>
      </c>
      <c r="E57" s="12">
        <f t="shared" si="3"/>
        <v>1548.2</v>
      </c>
      <c r="F57" s="12">
        <f t="shared" si="3"/>
        <v>371.7</v>
      </c>
      <c r="G57" s="12">
        <f t="shared" si="3"/>
        <v>716.90000000000009</v>
      </c>
      <c r="H57" s="12">
        <f t="shared" si="3"/>
        <v>470.4</v>
      </c>
      <c r="I57" s="12">
        <f t="shared" si="3"/>
        <v>3478.6</v>
      </c>
      <c r="J57" s="12">
        <f t="shared" si="3"/>
        <v>1248.8</v>
      </c>
      <c r="K57" s="12">
        <f t="shared" si="3"/>
        <v>13102</v>
      </c>
      <c r="L57" s="12">
        <f t="shared" si="3"/>
        <v>17375.2</v>
      </c>
      <c r="M57" s="12">
        <f t="shared" si="3"/>
        <v>507</v>
      </c>
      <c r="N57" s="12">
        <f t="shared" si="3"/>
        <v>1583.8000000000002</v>
      </c>
      <c r="O57" s="12">
        <f t="shared" si="3"/>
        <v>1369.9</v>
      </c>
      <c r="P57" s="12">
        <f t="shared" si="3"/>
        <v>381.4</v>
      </c>
      <c r="Q57" s="12">
        <f t="shared" si="3"/>
        <v>3675.3</v>
      </c>
      <c r="R57" s="12">
        <f t="shared" si="3"/>
        <v>4864.3999999999996</v>
      </c>
      <c r="S57" s="12">
        <f t="shared" si="3"/>
        <v>725.4</v>
      </c>
      <c r="T57" s="12">
        <f t="shared" si="3"/>
        <v>52025.2</v>
      </c>
    </row>
    <row r="58" spans="1:20" x14ac:dyDescent="0.25">
      <c r="B58" s="162" t="s">
        <v>54</v>
      </c>
      <c r="C58" s="12">
        <f t="shared" si="2"/>
        <v>28</v>
      </c>
      <c r="D58" s="12">
        <f t="shared" si="3"/>
        <v>132.5</v>
      </c>
      <c r="E58" s="12">
        <f t="shared" si="3"/>
        <v>224.4</v>
      </c>
      <c r="F58" s="12">
        <f t="shared" si="3"/>
        <v>61.8</v>
      </c>
      <c r="G58" s="12">
        <f t="shared" si="3"/>
        <v>148.5</v>
      </c>
      <c r="H58" s="12">
        <f t="shared" si="3"/>
        <v>87.4</v>
      </c>
      <c r="I58" s="12">
        <f t="shared" si="3"/>
        <v>555.1</v>
      </c>
      <c r="J58" s="12">
        <f t="shared" si="3"/>
        <v>243.3</v>
      </c>
      <c r="K58" s="12">
        <f t="shared" si="3"/>
        <v>2374.9</v>
      </c>
      <c r="L58" s="12">
        <f t="shared" si="3"/>
        <v>663.5</v>
      </c>
      <c r="M58" s="12">
        <f t="shared" si="3"/>
        <v>1021.6</v>
      </c>
      <c r="N58" s="12">
        <f t="shared" si="3"/>
        <v>397</v>
      </c>
      <c r="O58" s="12">
        <f t="shared" si="3"/>
        <v>628.9</v>
      </c>
      <c r="P58" s="12">
        <f t="shared" si="3"/>
        <v>204.3</v>
      </c>
      <c r="Q58" s="12">
        <f t="shared" si="3"/>
        <v>1477.1</v>
      </c>
      <c r="R58" s="12">
        <f t="shared" si="3"/>
        <v>2245</v>
      </c>
      <c r="S58" s="12">
        <f t="shared" si="3"/>
        <v>283.2</v>
      </c>
      <c r="T58" s="12">
        <f t="shared" si="3"/>
        <v>10776.3</v>
      </c>
    </row>
    <row r="59" spans="1:20" x14ac:dyDescent="0.25">
      <c r="B59" s="162" t="s">
        <v>55</v>
      </c>
      <c r="C59" s="12">
        <f t="shared" si="2"/>
        <v>140.5</v>
      </c>
      <c r="D59" s="12">
        <f t="shared" si="3"/>
        <v>630.79999999999995</v>
      </c>
      <c r="E59" s="12">
        <f t="shared" si="3"/>
        <v>671.6</v>
      </c>
      <c r="F59" s="12">
        <f t="shared" si="3"/>
        <v>186.6</v>
      </c>
      <c r="G59" s="12">
        <f t="shared" si="3"/>
        <v>729.5</v>
      </c>
      <c r="H59" s="12">
        <f t="shared" si="3"/>
        <v>274</v>
      </c>
      <c r="I59" s="12">
        <f t="shared" si="3"/>
        <v>1504</v>
      </c>
      <c r="J59" s="12">
        <f t="shared" si="3"/>
        <v>838.6</v>
      </c>
      <c r="K59" s="12">
        <f t="shared" si="3"/>
        <v>5384.4</v>
      </c>
      <c r="L59" s="12">
        <f t="shared" si="3"/>
        <v>1359.3000000000002</v>
      </c>
      <c r="M59" s="12">
        <f t="shared" si="3"/>
        <v>409.30000000000007</v>
      </c>
      <c r="N59" s="12">
        <f t="shared" si="3"/>
        <v>8158.5</v>
      </c>
      <c r="O59" s="12">
        <f t="shared" si="3"/>
        <v>10120.299999999999</v>
      </c>
      <c r="P59" s="12">
        <f t="shared" si="3"/>
        <v>710.1</v>
      </c>
      <c r="Q59" s="12">
        <f t="shared" si="3"/>
        <v>7179.2</v>
      </c>
      <c r="R59" s="12">
        <f t="shared" si="3"/>
        <v>4286.8999999999996</v>
      </c>
      <c r="S59" s="12">
        <f t="shared" si="3"/>
        <v>1115.9000000000001</v>
      </c>
      <c r="T59" s="12">
        <f t="shared" si="3"/>
        <v>43699.8</v>
      </c>
    </row>
    <row r="60" spans="1:20" x14ac:dyDescent="0.25">
      <c r="B60" s="162" t="s">
        <v>56</v>
      </c>
      <c r="C60" s="12">
        <f t="shared" si="2"/>
        <v>1954.9</v>
      </c>
      <c r="D60" s="12">
        <f t="shared" si="3"/>
        <v>907.6</v>
      </c>
      <c r="E60" s="12">
        <f t="shared" si="3"/>
        <v>1482.8</v>
      </c>
      <c r="F60" s="12">
        <f t="shared" si="3"/>
        <v>169.2</v>
      </c>
      <c r="G60" s="12">
        <f t="shared" si="3"/>
        <v>629.79999999999995</v>
      </c>
      <c r="H60" s="12">
        <f t="shared" si="3"/>
        <v>322.8</v>
      </c>
      <c r="I60" s="12">
        <f t="shared" si="3"/>
        <v>2377.6</v>
      </c>
      <c r="J60" s="12">
        <f t="shared" si="3"/>
        <v>1978.3</v>
      </c>
      <c r="K60" s="12">
        <f t="shared" si="3"/>
        <v>5994.9</v>
      </c>
      <c r="L60" s="12">
        <f t="shared" si="3"/>
        <v>3638.7</v>
      </c>
      <c r="M60" s="12">
        <f t="shared" si="3"/>
        <v>678.5</v>
      </c>
      <c r="N60" s="12">
        <f t="shared" si="3"/>
        <v>934.5</v>
      </c>
      <c r="O60" s="12">
        <f t="shared" si="3"/>
        <v>28090.2</v>
      </c>
      <c r="P60" s="12">
        <f t="shared" si="3"/>
        <v>12936.5</v>
      </c>
      <c r="Q60" s="12">
        <f t="shared" si="3"/>
        <v>5549.5</v>
      </c>
      <c r="R60" s="12">
        <f t="shared" si="3"/>
        <v>6061.5999999999995</v>
      </c>
      <c r="S60" s="12">
        <f t="shared" si="3"/>
        <v>1181.9000000000001</v>
      </c>
      <c r="T60" s="12">
        <f t="shared" si="3"/>
        <v>74889.2</v>
      </c>
    </row>
    <row r="61" spans="1:20" x14ac:dyDescent="0.25">
      <c r="B61" s="162" t="s">
        <v>57</v>
      </c>
      <c r="C61" s="12">
        <f t="shared" si="2"/>
        <v>11.9</v>
      </c>
      <c r="D61" s="12">
        <f t="shared" si="3"/>
        <v>209.60000000000002</v>
      </c>
      <c r="E61" s="12">
        <f t="shared" si="3"/>
        <v>364.6</v>
      </c>
      <c r="F61" s="12">
        <f t="shared" si="3"/>
        <v>112.3</v>
      </c>
      <c r="G61" s="12">
        <f t="shared" si="3"/>
        <v>244.8</v>
      </c>
      <c r="H61" s="12">
        <f t="shared" si="3"/>
        <v>129</v>
      </c>
      <c r="I61" s="12">
        <f t="shared" si="3"/>
        <v>1340.9</v>
      </c>
      <c r="J61" s="12">
        <f t="shared" si="3"/>
        <v>621.5</v>
      </c>
      <c r="K61" s="12">
        <f t="shared" si="3"/>
        <v>7115.5</v>
      </c>
      <c r="L61" s="12">
        <f t="shared" si="3"/>
        <v>1609.8</v>
      </c>
      <c r="M61" s="12">
        <f t="shared" si="3"/>
        <v>674</v>
      </c>
      <c r="N61" s="12">
        <f t="shared" si="3"/>
        <v>1053.4000000000001</v>
      </c>
      <c r="O61" s="12">
        <f t="shared" si="3"/>
        <v>4317.2</v>
      </c>
      <c r="P61" s="12">
        <f t="shared" si="3"/>
        <v>5934.1</v>
      </c>
      <c r="Q61" s="12">
        <f t="shared" si="3"/>
        <v>5967</v>
      </c>
      <c r="R61" s="12">
        <f t="shared" si="3"/>
        <v>2562.1999999999998</v>
      </c>
      <c r="S61" s="12">
        <f t="shared" si="3"/>
        <v>490</v>
      </c>
      <c r="T61" s="12">
        <f t="shared" si="3"/>
        <v>32757.7</v>
      </c>
    </row>
    <row r="62" spans="1:20" x14ac:dyDescent="0.25">
      <c r="B62" s="162" t="s">
        <v>58</v>
      </c>
      <c r="C62" s="12">
        <f t="shared" si="2"/>
        <v>1487.2</v>
      </c>
      <c r="D62" s="12">
        <f t="shared" si="3"/>
        <v>3943.8999999999996</v>
      </c>
      <c r="E62" s="12">
        <f t="shared" si="3"/>
        <v>7165.2</v>
      </c>
      <c r="F62" s="12">
        <f t="shared" si="3"/>
        <v>1116.4000000000001</v>
      </c>
      <c r="G62" s="12">
        <f t="shared" si="3"/>
        <v>4102</v>
      </c>
      <c r="H62" s="12">
        <f t="shared" si="3"/>
        <v>3348.1</v>
      </c>
      <c r="I62" s="12">
        <f t="shared" si="3"/>
        <v>15972</v>
      </c>
      <c r="J62" s="12">
        <f t="shared" si="3"/>
        <v>10643.7</v>
      </c>
      <c r="K62" s="12">
        <f t="shared" si="3"/>
        <v>17524.5</v>
      </c>
      <c r="L62" s="12">
        <f t="shared" si="3"/>
        <v>7714.6</v>
      </c>
      <c r="M62" s="12">
        <f t="shared" si="3"/>
        <v>1626.5</v>
      </c>
      <c r="N62" s="12">
        <f t="shared" si="3"/>
        <v>5005.7000000000007</v>
      </c>
      <c r="O62" s="12">
        <f t="shared" si="3"/>
        <v>14059.4</v>
      </c>
      <c r="P62" s="12">
        <f t="shared" si="3"/>
        <v>4889.8</v>
      </c>
      <c r="Q62" s="12">
        <f t="shared" si="3"/>
        <v>39858.9</v>
      </c>
      <c r="R62" s="12">
        <f t="shared" si="3"/>
        <v>14142.1</v>
      </c>
      <c r="S62" s="12">
        <f t="shared" si="3"/>
        <v>3354.1000000000004</v>
      </c>
      <c r="T62" s="12">
        <f t="shared" si="3"/>
        <v>155954.20000000001</v>
      </c>
    </row>
    <row r="63" spans="1:20" x14ac:dyDescent="0.25">
      <c r="B63" s="162" t="s">
        <v>59</v>
      </c>
      <c r="C63" s="12">
        <f t="shared" si="2"/>
        <v>80.8</v>
      </c>
      <c r="D63" s="12">
        <f t="shared" si="3"/>
        <v>353.1</v>
      </c>
      <c r="E63" s="12">
        <f t="shared" si="3"/>
        <v>241.2</v>
      </c>
      <c r="F63" s="12">
        <f t="shared" si="3"/>
        <v>101.4</v>
      </c>
      <c r="G63" s="12">
        <f t="shared" si="3"/>
        <v>359</v>
      </c>
      <c r="H63" s="12">
        <f t="shared" si="3"/>
        <v>225.29999999999998</v>
      </c>
      <c r="I63" s="12">
        <f t="shared" si="3"/>
        <v>1062</v>
      </c>
      <c r="J63" s="12">
        <f t="shared" si="3"/>
        <v>295.7</v>
      </c>
      <c r="K63" s="12">
        <f t="shared" si="3"/>
        <v>789.9</v>
      </c>
      <c r="L63" s="12">
        <f t="shared" si="3"/>
        <v>971.3</v>
      </c>
      <c r="M63" s="12">
        <f t="shared" si="3"/>
        <v>82.2</v>
      </c>
      <c r="N63" s="12">
        <f t="shared" si="3"/>
        <v>287.5</v>
      </c>
      <c r="O63" s="12">
        <f t="shared" si="3"/>
        <v>756</v>
      </c>
      <c r="P63" s="12">
        <f t="shared" si="3"/>
        <v>42.7</v>
      </c>
      <c r="Q63" s="12">
        <f t="shared" si="3"/>
        <v>912.8</v>
      </c>
      <c r="R63" s="12">
        <f t="shared" si="3"/>
        <v>2987.7</v>
      </c>
      <c r="S63" s="12">
        <f t="shared" ref="S63:T65" si="5">S42*1000</f>
        <v>115.2</v>
      </c>
      <c r="T63" s="12">
        <f t="shared" si="5"/>
        <v>9663.5999999999985</v>
      </c>
    </row>
    <row r="64" spans="1:20" x14ac:dyDescent="0.25">
      <c r="B64" s="162" t="s">
        <v>60</v>
      </c>
      <c r="C64" s="12">
        <f t="shared" si="2"/>
        <v>23.1</v>
      </c>
      <c r="D64" s="12">
        <f t="shared" ref="D64:R64" si="6">D43*1000</f>
        <v>114.1</v>
      </c>
      <c r="E64" s="12">
        <f t="shared" si="6"/>
        <v>480.29999999999995</v>
      </c>
      <c r="F64" s="12">
        <f t="shared" si="6"/>
        <v>36.6</v>
      </c>
      <c r="G64" s="12">
        <f t="shared" si="6"/>
        <v>321.8</v>
      </c>
      <c r="H64" s="12">
        <f t="shared" si="6"/>
        <v>592.9</v>
      </c>
      <c r="I64" s="12">
        <f t="shared" si="6"/>
        <v>783.9</v>
      </c>
      <c r="J64" s="12">
        <f t="shared" si="6"/>
        <v>358.6</v>
      </c>
      <c r="K64" s="12">
        <f t="shared" si="6"/>
        <v>1930.2</v>
      </c>
      <c r="L64" s="12">
        <f t="shared" si="6"/>
        <v>317.39999999999998</v>
      </c>
      <c r="M64" s="12">
        <f t="shared" si="6"/>
        <v>252.6</v>
      </c>
      <c r="N64" s="12">
        <f t="shared" si="6"/>
        <v>322.2</v>
      </c>
      <c r="O64" s="12">
        <f t="shared" si="6"/>
        <v>378.29999999999995</v>
      </c>
      <c r="P64" s="12">
        <f t="shared" si="6"/>
        <v>109.5</v>
      </c>
      <c r="Q64" s="12">
        <f t="shared" si="6"/>
        <v>960.7</v>
      </c>
      <c r="R64" s="12">
        <f t="shared" si="6"/>
        <v>485</v>
      </c>
      <c r="S64" s="12">
        <f t="shared" si="5"/>
        <v>1312.8999999999999</v>
      </c>
      <c r="T64" s="12">
        <f t="shared" si="5"/>
        <v>8780.2000000000007</v>
      </c>
    </row>
    <row r="65" spans="2:20" x14ac:dyDescent="0.25">
      <c r="B65" s="165" t="s">
        <v>61</v>
      </c>
      <c r="C65" s="12">
        <f t="shared" si="2"/>
        <v>38855.4</v>
      </c>
      <c r="D65" s="12">
        <f t="shared" ref="D65:R65" si="7">D44*1000</f>
        <v>30444.7</v>
      </c>
      <c r="E65" s="12">
        <f t="shared" si="7"/>
        <v>83101.899999999994</v>
      </c>
      <c r="F65" s="12">
        <f t="shared" si="7"/>
        <v>16213.699999999999</v>
      </c>
      <c r="G65" s="12">
        <f t="shared" si="7"/>
        <v>47526.3</v>
      </c>
      <c r="H65" s="12">
        <f t="shared" si="7"/>
        <v>42635.4</v>
      </c>
      <c r="I65" s="12">
        <f t="shared" si="7"/>
        <v>168298.69999999998</v>
      </c>
      <c r="J65" s="12">
        <f t="shared" si="7"/>
        <v>83681</v>
      </c>
      <c r="K65" s="12">
        <f t="shared" si="7"/>
        <v>89384.2</v>
      </c>
      <c r="L65" s="12">
        <f t="shared" si="7"/>
        <v>49098.3</v>
      </c>
      <c r="M65" s="12">
        <f t="shared" si="7"/>
        <v>21370.400000000001</v>
      </c>
      <c r="N65" s="12">
        <f t="shared" si="7"/>
        <v>30870.7</v>
      </c>
      <c r="O65" s="12">
        <f t="shared" si="7"/>
        <v>63429</v>
      </c>
      <c r="P65" s="12">
        <f t="shared" si="7"/>
        <v>32217.9</v>
      </c>
      <c r="Q65" s="12">
        <f t="shared" si="7"/>
        <v>84237.2</v>
      </c>
      <c r="R65" s="12">
        <f t="shared" si="7"/>
        <v>72153.899999999994</v>
      </c>
      <c r="S65" s="12">
        <f t="shared" si="5"/>
        <v>16614</v>
      </c>
      <c r="T65" s="12">
        <f t="shared" si="5"/>
        <v>970132.7</v>
      </c>
    </row>
    <row r="66" spans="2:20" x14ac:dyDescent="0.25">
      <c r="B66" s="156"/>
      <c r="C66" s="156"/>
      <c r="D66" s="156"/>
      <c r="E66" s="156"/>
      <c r="F66" s="156"/>
      <c r="G66" s="156"/>
      <c r="H66" s="156"/>
      <c r="I66" s="156"/>
      <c r="J66" s="156"/>
      <c r="K66" s="156"/>
      <c r="L66" s="156"/>
      <c r="M66" s="156"/>
      <c r="N66" s="156"/>
      <c r="O66" s="156"/>
      <c r="P66" s="156"/>
      <c r="Q66" s="156"/>
      <c r="R66" s="156"/>
      <c r="S66" s="156"/>
      <c r="T66" s="156"/>
    </row>
    <row r="68" spans="2:20" x14ac:dyDescent="0.25">
      <c r="B68" s="1" t="s">
        <v>43</v>
      </c>
      <c r="C68" s="2" t="s">
        <v>44</v>
      </c>
      <c r="D68" s="3" t="s">
        <v>45</v>
      </c>
      <c r="E68" s="3" t="s">
        <v>46</v>
      </c>
      <c r="F68" s="3" t="s">
        <v>47</v>
      </c>
      <c r="G68" s="3" t="s">
        <v>48</v>
      </c>
      <c r="H68" s="3" t="s">
        <v>49</v>
      </c>
      <c r="I68" s="3" t="s">
        <v>50</v>
      </c>
      <c r="J68" s="3" t="s">
        <v>51</v>
      </c>
      <c r="K68" s="3" t="s">
        <v>52</v>
      </c>
      <c r="L68" s="3" t="s">
        <v>53</v>
      </c>
      <c r="M68" s="3" t="s">
        <v>54</v>
      </c>
      <c r="N68" s="3" t="s">
        <v>55</v>
      </c>
      <c r="O68" s="3" t="s">
        <v>56</v>
      </c>
      <c r="P68" s="3" t="s">
        <v>57</v>
      </c>
      <c r="Q68" s="3" t="s">
        <v>58</v>
      </c>
      <c r="R68" s="3" t="s">
        <v>59</v>
      </c>
      <c r="S68" s="3" t="s">
        <v>60</v>
      </c>
      <c r="T68" s="4" t="s">
        <v>61</v>
      </c>
    </row>
    <row r="69" spans="2:20" x14ac:dyDescent="0.25">
      <c r="B69" s="10" t="s">
        <v>44</v>
      </c>
      <c r="C69" s="5">
        <f t="shared" ref="C69:T69" si="8">C48/C6*100</f>
        <v>92.924737181109251</v>
      </c>
      <c r="D69" s="5">
        <f t="shared" si="8"/>
        <v>45.077105575326215</v>
      </c>
      <c r="E69" s="5">
        <f t="shared" si="8"/>
        <v>75.699947391129712</v>
      </c>
      <c r="F69" s="5" t="e">
        <f t="shared" si="8"/>
        <v>#DIV/0!</v>
      </c>
      <c r="G69" s="5">
        <f t="shared" si="8"/>
        <v>83.333333333333343</v>
      </c>
      <c r="H69" s="5" t="e">
        <f t="shared" si="8"/>
        <v>#DIV/0!</v>
      </c>
      <c r="I69" s="5">
        <f t="shared" si="8"/>
        <v>63.327822619858011</v>
      </c>
      <c r="J69" s="5">
        <f t="shared" si="8"/>
        <v>86.780347796724627</v>
      </c>
      <c r="K69" s="5">
        <f t="shared" si="8"/>
        <v>95.238095238095227</v>
      </c>
      <c r="L69" s="5" t="e">
        <f t="shared" si="8"/>
        <v>#DIV/0!</v>
      </c>
      <c r="M69" s="5">
        <f t="shared" si="8"/>
        <v>79.409438439230158</v>
      </c>
      <c r="N69" s="5">
        <f t="shared" si="8"/>
        <v>127.65957446808511</v>
      </c>
      <c r="O69" s="5">
        <f t="shared" si="8"/>
        <v>155.33980582524271</v>
      </c>
      <c r="P69" s="5" t="e">
        <f t="shared" si="8"/>
        <v>#DIV/0!</v>
      </c>
      <c r="Q69" s="5">
        <f t="shared" si="8"/>
        <v>80.681818181818187</v>
      </c>
      <c r="R69" s="5">
        <f t="shared" si="8"/>
        <v>57.86933927245731</v>
      </c>
      <c r="S69" s="5">
        <f t="shared" si="8"/>
        <v>32.709948090734557</v>
      </c>
      <c r="T69" s="5">
        <f t="shared" si="8"/>
        <v>79.641738696850794</v>
      </c>
    </row>
    <row r="70" spans="2:20" x14ac:dyDescent="0.25">
      <c r="B70" s="10" t="s">
        <v>45</v>
      </c>
      <c r="C70" s="5">
        <f t="shared" ref="C70:T70" si="9">C49/C7*100</f>
        <v>68.114338941607954</v>
      </c>
      <c r="D70" s="5">
        <f t="shared" si="9"/>
        <v>52.459830552917055</v>
      </c>
      <c r="E70" s="5">
        <f t="shared" si="9"/>
        <v>54.896665929630274</v>
      </c>
      <c r="F70" s="5">
        <f t="shared" si="9"/>
        <v>18.890270622372238</v>
      </c>
      <c r="G70" s="5">
        <f t="shared" si="9"/>
        <v>74.875962677725113</v>
      </c>
      <c r="H70" s="5">
        <f t="shared" si="9"/>
        <v>58.877580488487894</v>
      </c>
      <c r="I70" s="5">
        <f t="shared" si="9"/>
        <v>59.418620666068314</v>
      </c>
      <c r="J70" s="5">
        <f t="shared" si="9"/>
        <v>68.427304267573618</v>
      </c>
      <c r="K70" s="5">
        <f t="shared" si="9"/>
        <v>81.570783233753247</v>
      </c>
      <c r="L70" s="5">
        <f t="shared" si="9"/>
        <v>64.460164814620953</v>
      </c>
      <c r="M70" s="5">
        <f t="shared" si="9"/>
        <v>65.714337020543041</v>
      </c>
      <c r="N70" s="5">
        <f t="shared" si="9"/>
        <v>80.052848885218822</v>
      </c>
      <c r="O70" s="5">
        <f t="shared" si="9"/>
        <v>123.06196457665422</v>
      </c>
      <c r="P70" s="5">
        <f t="shared" si="9"/>
        <v>73.086282015523267</v>
      </c>
      <c r="Q70" s="5">
        <f t="shared" si="9"/>
        <v>75.158697260084708</v>
      </c>
      <c r="R70" s="5">
        <f t="shared" si="9"/>
        <v>82.317682048071148</v>
      </c>
      <c r="S70" s="5">
        <f t="shared" si="9"/>
        <v>64.867265535965686</v>
      </c>
      <c r="T70" s="5">
        <f t="shared" si="9"/>
        <v>48.408546784897041</v>
      </c>
    </row>
    <row r="71" spans="2:20" x14ac:dyDescent="0.25">
      <c r="B71" s="10" t="s">
        <v>46</v>
      </c>
      <c r="C71" s="5">
        <f t="shared" ref="C71:T71" si="10">C50/C8*100</f>
        <v>62.632038054219073</v>
      </c>
      <c r="D71" s="5">
        <f t="shared" si="10"/>
        <v>58.208146860123712</v>
      </c>
      <c r="E71" s="5">
        <f t="shared" si="10"/>
        <v>79.651086070051022</v>
      </c>
      <c r="F71" s="5">
        <f t="shared" si="10"/>
        <v>35.182018079648181</v>
      </c>
      <c r="G71" s="5">
        <f t="shared" si="10"/>
        <v>74.577631168368029</v>
      </c>
      <c r="H71" s="5">
        <f t="shared" si="10"/>
        <v>70.266845032739553</v>
      </c>
      <c r="I71" s="5">
        <f t="shared" si="10"/>
        <v>66.960346215426455</v>
      </c>
      <c r="J71" s="5">
        <f t="shared" si="10"/>
        <v>60.406361278056167</v>
      </c>
      <c r="K71" s="5">
        <f t="shared" si="10"/>
        <v>67.488096002642266</v>
      </c>
      <c r="L71" s="5">
        <f t="shared" si="10"/>
        <v>54.421624598828522</v>
      </c>
      <c r="M71" s="5">
        <f t="shared" si="10"/>
        <v>63.01737618000535</v>
      </c>
      <c r="N71" s="5">
        <f t="shared" si="10"/>
        <v>81.747309860185936</v>
      </c>
      <c r="O71" s="5">
        <f t="shared" si="10"/>
        <v>115.55494049266537</v>
      </c>
      <c r="P71" s="5">
        <f t="shared" si="10"/>
        <v>69.852693885787318</v>
      </c>
      <c r="Q71" s="5">
        <f t="shared" si="10"/>
        <v>66.010279274258465</v>
      </c>
      <c r="R71" s="5">
        <f t="shared" si="10"/>
        <v>71.506661934357339</v>
      </c>
      <c r="S71" s="5">
        <f t="shared" si="10"/>
        <v>53.019121100301916</v>
      </c>
      <c r="T71" s="5">
        <f t="shared" si="10"/>
        <v>70.468898957741416</v>
      </c>
    </row>
    <row r="72" spans="2:20" x14ac:dyDescent="0.25">
      <c r="B72" s="10" t="s">
        <v>47</v>
      </c>
      <c r="C72" s="5">
        <f t="shared" ref="C72:T72" si="11">C51/C9*100</f>
        <v>32.588954055762557</v>
      </c>
      <c r="D72" s="5">
        <f t="shared" si="11"/>
        <v>21.455305454990643</v>
      </c>
      <c r="E72" s="5">
        <f t="shared" si="11"/>
        <v>32.826162635922429</v>
      </c>
      <c r="F72" s="5">
        <f t="shared" si="11"/>
        <v>15.284460139510259</v>
      </c>
      <c r="G72" s="5">
        <f t="shared" si="11"/>
        <v>35.499641889577433</v>
      </c>
      <c r="H72" s="5">
        <f t="shared" si="11"/>
        <v>29.12824474162764</v>
      </c>
      <c r="I72" s="5">
        <f t="shared" si="11"/>
        <v>31.519841963674956</v>
      </c>
      <c r="J72" s="5">
        <f t="shared" si="11"/>
        <v>40.683675469524758</v>
      </c>
      <c r="K72" s="5">
        <f t="shared" si="11"/>
        <v>40.485051686545219</v>
      </c>
      <c r="L72" s="5">
        <f t="shared" si="11"/>
        <v>38.319515234010296</v>
      </c>
      <c r="M72" s="5">
        <f t="shared" si="11"/>
        <v>33.834586466165412</v>
      </c>
      <c r="N72" s="5">
        <f t="shared" si="11"/>
        <v>44.628982128982138</v>
      </c>
      <c r="O72" s="5">
        <f t="shared" si="11"/>
        <v>66.826713225665642</v>
      </c>
      <c r="P72" s="5">
        <f t="shared" si="11"/>
        <v>35.462808859300985</v>
      </c>
      <c r="Q72" s="5">
        <f t="shared" si="11"/>
        <v>36.042069171039103</v>
      </c>
      <c r="R72" s="5">
        <f t="shared" si="11"/>
        <v>43.425614071280258</v>
      </c>
      <c r="S72" s="5">
        <f t="shared" si="11"/>
        <v>38.472183780791589</v>
      </c>
      <c r="T72" s="5">
        <f t="shared" si="11"/>
        <v>34.419670329455016</v>
      </c>
    </row>
    <row r="73" spans="2:20" x14ac:dyDescent="0.25">
      <c r="B73" s="10" t="s">
        <v>48</v>
      </c>
      <c r="C73" s="5">
        <f t="shared" ref="C73:T73" si="12">C52/C10*100</f>
        <v>59.045605557233458</v>
      </c>
      <c r="D73" s="5">
        <f t="shared" si="12"/>
        <v>82.49879907739809</v>
      </c>
      <c r="E73" s="5">
        <f t="shared" si="12"/>
        <v>83.355198425713354</v>
      </c>
      <c r="F73" s="5">
        <f t="shared" si="12"/>
        <v>55.145676691729321</v>
      </c>
      <c r="G73" s="5">
        <f t="shared" si="12"/>
        <v>141.52887045827279</v>
      </c>
      <c r="H73" s="5">
        <f t="shared" si="12"/>
        <v>92.448588148724923</v>
      </c>
      <c r="I73" s="5">
        <f t="shared" si="12"/>
        <v>103.84526656812855</v>
      </c>
      <c r="J73" s="5">
        <f t="shared" si="12"/>
        <v>89.169643652147201</v>
      </c>
      <c r="K73" s="5">
        <f t="shared" si="12"/>
        <v>117.46377063981761</v>
      </c>
      <c r="L73" s="5">
        <f t="shared" si="12"/>
        <v>96.426492599368032</v>
      </c>
      <c r="M73" s="5">
        <f t="shared" si="12"/>
        <v>102.33814227844502</v>
      </c>
      <c r="N73" s="5">
        <f t="shared" si="12"/>
        <v>154.81751008576123</v>
      </c>
      <c r="O73" s="5">
        <f t="shared" si="12"/>
        <v>293.79027533684825</v>
      </c>
      <c r="P73" s="5">
        <f t="shared" si="12"/>
        <v>116.71667222283956</v>
      </c>
      <c r="Q73" s="5">
        <f t="shared" si="12"/>
        <v>129.70218089091421</v>
      </c>
      <c r="R73" s="5">
        <f t="shared" si="12"/>
        <v>130.79768309614715</v>
      </c>
      <c r="S73" s="5">
        <f t="shared" si="12"/>
        <v>135.43612986772729</v>
      </c>
      <c r="T73" s="5">
        <f t="shared" si="12"/>
        <v>113.58805055859993</v>
      </c>
    </row>
    <row r="74" spans="2:20" x14ac:dyDescent="0.25">
      <c r="B74" s="10" t="s">
        <v>49</v>
      </c>
      <c r="C74" s="5">
        <f t="shared" ref="C74:T74" si="13">C53/C11*100</f>
        <v>61.004574243490495</v>
      </c>
      <c r="D74" s="5">
        <f t="shared" si="13"/>
        <v>112.89341645126957</v>
      </c>
      <c r="E74" s="5">
        <f t="shared" si="13"/>
        <v>100.92807424593968</v>
      </c>
      <c r="F74" s="5">
        <f t="shared" si="13"/>
        <v>99.674972914409537</v>
      </c>
      <c r="G74" s="5">
        <f t="shared" si="13"/>
        <v>167.76821037933445</v>
      </c>
      <c r="H74" s="5">
        <f t="shared" si="13"/>
        <v>108.10939112904039</v>
      </c>
      <c r="I74" s="5">
        <f t="shared" si="13"/>
        <v>171.80844197753973</v>
      </c>
      <c r="J74" s="5">
        <f t="shared" si="13"/>
        <v>120.00634115409005</v>
      </c>
      <c r="K74" s="5">
        <f t="shared" si="13"/>
        <v>169.25501140648643</v>
      </c>
      <c r="L74" s="5">
        <f t="shared" si="13"/>
        <v>68.212785840391035</v>
      </c>
      <c r="M74" s="5">
        <f t="shared" si="13"/>
        <v>193.75812743823147</v>
      </c>
      <c r="N74" s="5">
        <f t="shared" si="13"/>
        <v>165.82159624413146</v>
      </c>
      <c r="O74" s="5">
        <f t="shared" si="13"/>
        <v>255.28007346189162</v>
      </c>
      <c r="P74" s="5">
        <f t="shared" si="13"/>
        <v>174.364896073903</v>
      </c>
      <c r="Q74" s="5">
        <f t="shared" si="13"/>
        <v>115.54850210878733</v>
      </c>
      <c r="R74" s="5">
        <f t="shared" si="13"/>
        <v>177.40583711299547</v>
      </c>
      <c r="S74" s="5">
        <f t="shared" si="13"/>
        <v>161.16611661166118</v>
      </c>
      <c r="T74" s="5">
        <f t="shared" si="13"/>
        <v>117.58327539731907</v>
      </c>
    </row>
    <row r="75" spans="2:20" x14ac:dyDescent="0.25">
      <c r="B75" s="10" t="s">
        <v>50</v>
      </c>
      <c r="C75" s="5">
        <f t="shared" ref="C75:T75" si="14">C54/C12*100</f>
        <v>68.26300698160793</v>
      </c>
      <c r="D75" s="5">
        <f t="shared" si="14"/>
        <v>60.556107797658512</v>
      </c>
      <c r="E75" s="5">
        <f t="shared" si="14"/>
        <v>86.377904503907047</v>
      </c>
      <c r="F75" s="5">
        <f t="shared" si="14"/>
        <v>36.021377070994156</v>
      </c>
      <c r="G75" s="5">
        <f t="shared" si="14"/>
        <v>94.161547293868054</v>
      </c>
      <c r="H75" s="5">
        <f t="shared" si="14"/>
        <v>84.023335485779555</v>
      </c>
      <c r="I75" s="5">
        <f t="shared" si="14"/>
        <v>84.839910018501925</v>
      </c>
      <c r="J75" s="5">
        <f t="shared" si="14"/>
        <v>76.495626781079892</v>
      </c>
      <c r="K75" s="5">
        <f t="shared" si="14"/>
        <v>96.641301277684562</v>
      </c>
      <c r="L75" s="5">
        <f t="shared" si="14"/>
        <v>75.402285591872726</v>
      </c>
      <c r="M75" s="5">
        <f t="shared" si="14"/>
        <v>83.894925044698113</v>
      </c>
      <c r="N75" s="5">
        <f t="shared" si="14"/>
        <v>100.8592493770777</v>
      </c>
      <c r="O75" s="5">
        <f t="shared" si="14"/>
        <v>131.66381583636235</v>
      </c>
      <c r="P75" s="5">
        <f t="shared" si="14"/>
        <v>91.401631370201315</v>
      </c>
      <c r="Q75" s="5">
        <f t="shared" si="14"/>
        <v>99.502979147322264</v>
      </c>
      <c r="R75" s="5">
        <f t="shared" si="14"/>
        <v>112.28391002369219</v>
      </c>
      <c r="S75" s="5">
        <f t="shared" si="14"/>
        <v>92.541170736712502</v>
      </c>
      <c r="T75" s="5">
        <f t="shared" si="14"/>
        <v>85.146679947847758</v>
      </c>
    </row>
    <row r="76" spans="2:20" x14ac:dyDescent="0.25">
      <c r="B76" s="10" t="s">
        <v>51</v>
      </c>
      <c r="C76" s="5">
        <f t="shared" ref="C76:T76" si="15">C55/C13*100</f>
        <v>64.132588722752658</v>
      </c>
      <c r="D76" s="5">
        <f t="shared" si="15"/>
        <v>70.939168693730807</v>
      </c>
      <c r="E76" s="5">
        <f t="shared" si="15"/>
        <v>60.223769836739351</v>
      </c>
      <c r="F76" s="5">
        <f t="shared" si="15"/>
        <v>55.55852771239033</v>
      </c>
      <c r="G76" s="5">
        <f t="shared" si="15"/>
        <v>75.295916633629716</v>
      </c>
      <c r="H76" s="5">
        <f t="shared" si="15"/>
        <v>59.21861697095828</v>
      </c>
      <c r="I76" s="5">
        <f t="shared" si="15"/>
        <v>66.948509485094846</v>
      </c>
      <c r="J76" s="5">
        <f t="shared" si="15"/>
        <v>56.565644597217158</v>
      </c>
      <c r="K76" s="5">
        <f t="shared" si="15"/>
        <v>65.770348837209298</v>
      </c>
      <c r="L76" s="5">
        <f t="shared" si="15"/>
        <v>51.766380596504192</v>
      </c>
      <c r="M76" s="5">
        <f t="shared" si="15"/>
        <v>62.796208530805686</v>
      </c>
      <c r="N76" s="5">
        <f t="shared" si="15"/>
        <v>71.003743483889025</v>
      </c>
      <c r="O76" s="5">
        <f t="shared" si="15"/>
        <v>85.887328355871134</v>
      </c>
      <c r="P76" s="5">
        <f t="shared" si="15"/>
        <v>77.689960772918781</v>
      </c>
      <c r="Q76" s="5">
        <f t="shared" si="15"/>
        <v>59.434346891625935</v>
      </c>
      <c r="R76" s="5">
        <f t="shared" si="15"/>
        <v>65.578784225934228</v>
      </c>
      <c r="S76" s="5">
        <f t="shared" si="15"/>
        <v>60.746256399025434</v>
      </c>
      <c r="T76" s="5">
        <f t="shared" si="15"/>
        <v>61.270650600029022</v>
      </c>
    </row>
    <row r="77" spans="2:20" x14ac:dyDescent="0.25">
      <c r="B77" s="10" t="s">
        <v>52</v>
      </c>
      <c r="C77" s="5">
        <f t="shared" ref="C77:T77" si="16">C56/C14*100</f>
        <v>83.611406036705588</v>
      </c>
      <c r="D77" s="5">
        <f t="shared" si="16"/>
        <v>86.608267834643328</v>
      </c>
      <c r="E77" s="5">
        <f t="shared" si="16"/>
        <v>88.451508917222483</v>
      </c>
      <c r="F77" s="5">
        <f t="shared" si="16"/>
        <v>37.03771747717294</v>
      </c>
      <c r="G77" s="5">
        <f t="shared" si="16"/>
        <v>112.4252462150686</v>
      </c>
      <c r="H77" s="5">
        <f t="shared" si="16"/>
        <v>85.471820691895402</v>
      </c>
      <c r="I77" s="5">
        <f t="shared" si="16"/>
        <v>100.90818378438613</v>
      </c>
      <c r="J77" s="5">
        <f t="shared" si="16"/>
        <v>96.127418955146553</v>
      </c>
      <c r="K77" s="5">
        <f t="shared" si="16"/>
        <v>84.903977123376066</v>
      </c>
      <c r="L77" s="5">
        <f t="shared" si="16"/>
        <v>74.624850831294921</v>
      </c>
      <c r="M77" s="5">
        <f t="shared" si="16"/>
        <v>96.196525598836786</v>
      </c>
      <c r="N77" s="5">
        <f t="shared" si="16"/>
        <v>102.75885627021921</v>
      </c>
      <c r="O77" s="5">
        <f t="shared" si="16"/>
        <v>121.05725903945491</v>
      </c>
      <c r="P77" s="5">
        <f t="shared" si="16"/>
        <v>126.34302750745343</v>
      </c>
      <c r="Q77" s="5">
        <f t="shared" si="16"/>
        <v>101.65752215784829</v>
      </c>
      <c r="R77" s="5">
        <f t="shared" si="16"/>
        <v>88.242003923894714</v>
      </c>
      <c r="S77" s="5">
        <f t="shared" si="16"/>
        <v>85.457682955525925</v>
      </c>
      <c r="T77" s="5">
        <f t="shared" si="16"/>
        <v>88.616698015682232</v>
      </c>
    </row>
    <row r="78" spans="2:20" x14ac:dyDescent="0.25">
      <c r="B78" s="10" t="s">
        <v>53</v>
      </c>
      <c r="C78" s="5">
        <f t="shared" ref="C78:T78" si="17">C57/C15*100</f>
        <v>88.378069674471718</v>
      </c>
      <c r="D78" s="5">
        <f t="shared" si="17"/>
        <v>63.633601346297688</v>
      </c>
      <c r="E78" s="5">
        <f t="shared" si="17"/>
        <v>64.127575851713786</v>
      </c>
      <c r="F78" s="5">
        <f t="shared" si="17"/>
        <v>35.831341096629913</v>
      </c>
      <c r="G78" s="5">
        <f t="shared" si="17"/>
        <v>84.231180458460145</v>
      </c>
      <c r="H78" s="5">
        <f t="shared" si="17"/>
        <v>63.961709996736637</v>
      </c>
      <c r="I78" s="5">
        <f t="shared" si="17"/>
        <v>71.511829897807928</v>
      </c>
      <c r="J78" s="5">
        <f t="shared" si="17"/>
        <v>65.602706479370454</v>
      </c>
      <c r="K78" s="5">
        <f t="shared" si="17"/>
        <v>72.222742832573545</v>
      </c>
      <c r="L78" s="5">
        <f t="shared" si="17"/>
        <v>56.69504486117134</v>
      </c>
      <c r="M78" s="5">
        <f t="shared" si="17"/>
        <v>71.00243677001933</v>
      </c>
      <c r="N78" s="5">
        <f t="shared" si="17"/>
        <v>81.480833637724643</v>
      </c>
      <c r="O78" s="5">
        <f t="shared" si="17"/>
        <v>128.75605056628601</v>
      </c>
      <c r="P78" s="5">
        <f t="shared" si="17"/>
        <v>75.357622698174339</v>
      </c>
      <c r="Q78" s="5">
        <f t="shared" si="17"/>
        <v>74.774169921875014</v>
      </c>
      <c r="R78" s="5">
        <f t="shared" si="17"/>
        <v>69.835016854351977</v>
      </c>
      <c r="S78" s="5">
        <f t="shared" si="17"/>
        <v>72.952179815960179</v>
      </c>
      <c r="T78" s="5">
        <f t="shared" si="17"/>
        <v>66.911306237434488</v>
      </c>
    </row>
    <row r="79" spans="2:20" x14ac:dyDescent="0.25">
      <c r="B79" s="10" t="s">
        <v>54</v>
      </c>
      <c r="C79" s="5">
        <f t="shared" ref="C79:T79" si="18">C58/C16*100</f>
        <v>54.805245644940292</v>
      </c>
      <c r="D79" s="5">
        <f t="shared" si="18"/>
        <v>53.759078183957477</v>
      </c>
      <c r="E79" s="5">
        <f t="shared" si="18"/>
        <v>54.582603619381196</v>
      </c>
      <c r="F79" s="5">
        <f t="shared" si="18"/>
        <v>25.479282622139763</v>
      </c>
      <c r="G79" s="5">
        <f t="shared" si="18"/>
        <v>69.483436271757441</v>
      </c>
      <c r="H79" s="5">
        <f t="shared" si="18"/>
        <v>52.420080369459612</v>
      </c>
      <c r="I79" s="5">
        <f t="shared" si="18"/>
        <v>58.854713360263801</v>
      </c>
      <c r="J79" s="5">
        <f t="shared" si="18"/>
        <v>55.085129505524364</v>
      </c>
      <c r="K79" s="5">
        <f t="shared" si="18"/>
        <v>59.39195086390793</v>
      </c>
      <c r="L79" s="5">
        <f t="shared" si="18"/>
        <v>50.560085346338489</v>
      </c>
      <c r="M79" s="5">
        <f t="shared" si="18"/>
        <v>59.200194706983375</v>
      </c>
      <c r="N79" s="5">
        <f t="shared" si="18"/>
        <v>63.365894145438297</v>
      </c>
      <c r="O79" s="5">
        <f t="shared" si="18"/>
        <v>89.594552240932273</v>
      </c>
      <c r="P79" s="5">
        <f t="shared" si="18"/>
        <v>58.052966583314394</v>
      </c>
      <c r="Q79" s="5">
        <f t="shared" si="18"/>
        <v>60.991824262944903</v>
      </c>
      <c r="R79" s="5">
        <f t="shared" si="18"/>
        <v>74.568614750967399</v>
      </c>
      <c r="S79" s="5">
        <f t="shared" si="18"/>
        <v>56.907465085903752</v>
      </c>
      <c r="T79" s="5">
        <f t="shared" si="18"/>
        <v>63.480777511841936</v>
      </c>
    </row>
    <row r="80" spans="2:20" x14ac:dyDescent="0.25">
      <c r="B80" s="10" t="s">
        <v>55</v>
      </c>
      <c r="C80" s="5">
        <f t="shared" ref="C80:T80" si="19">C59/C17*100</f>
        <v>70.25</v>
      </c>
      <c r="D80" s="5">
        <f t="shared" si="19"/>
        <v>74.144598422605398</v>
      </c>
      <c r="E80" s="5">
        <f t="shared" si="19"/>
        <v>86.057328839968733</v>
      </c>
      <c r="F80" s="5">
        <f t="shared" si="19"/>
        <v>55.078367130080572</v>
      </c>
      <c r="G80" s="5">
        <f t="shared" si="19"/>
        <v>112.46781678306586</v>
      </c>
      <c r="H80" s="5">
        <f t="shared" si="19"/>
        <v>82.974986372721204</v>
      </c>
      <c r="I80" s="5">
        <f t="shared" si="19"/>
        <v>98.325074201435655</v>
      </c>
      <c r="J80" s="5">
        <f t="shared" si="19"/>
        <v>92.524962762729629</v>
      </c>
      <c r="K80" s="5">
        <f t="shared" si="19"/>
        <v>117.18413343721843</v>
      </c>
      <c r="L80" s="5">
        <f t="shared" si="19"/>
        <v>101.11657454864651</v>
      </c>
      <c r="M80" s="5">
        <f t="shared" si="19"/>
        <v>118.23670450934513</v>
      </c>
      <c r="N80" s="5">
        <f t="shared" si="19"/>
        <v>122.77319801720945</v>
      </c>
      <c r="O80" s="5">
        <f t="shared" si="19"/>
        <v>181.80201413414864</v>
      </c>
      <c r="P80" s="5">
        <f t="shared" si="19"/>
        <v>94.999197302937873</v>
      </c>
      <c r="Q80" s="5">
        <f t="shared" si="19"/>
        <v>102.23358277499696</v>
      </c>
      <c r="R80" s="5">
        <f t="shared" si="19"/>
        <v>95.624843855954879</v>
      </c>
      <c r="S80" s="5">
        <f t="shared" si="19"/>
        <v>85.713188416929114</v>
      </c>
      <c r="T80" s="5">
        <f t="shared" si="19"/>
        <v>119.02859150671277</v>
      </c>
    </row>
    <row r="81" spans="2:20" x14ac:dyDescent="0.25">
      <c r="B81" s="10" t="s">
        <v>56</v>
      </c>
      <c r="C81" s="5">
        <f t="shared" ref="C81:T81" si="20">C60/C18*100</f>
        <v>107.20239531465924</v>
      </c>
      <c r="D81" s="5">
        <f t="shared" si="20"/>
        <v>72.445721583652627</v>
      </c>
      <c r="E81" s="5">
        <f t="shared" si="20"/>
        <v>64.749677954629803</v>
      </c>
      <c r="F81" s="5">
        <f t="shared" si="20"/>
        <v>33.682366524664573</v>
      </c>
      <c r="G81" s="5">
        <f t="shared" si="20"/>
        <v>103.23574730354392</v>
      </c>
      <c r="H81" s="5">
        <f t="shared" si="20"/>
        <v>73.230490018148814</v>
      </c>
      <c r="I81" s="5">
        <f t="shared" si="20"/>
        <v>81.892172092046039</v>
      </c>
      <c r="J81" s="5">
        <f t="shared" si="20"/>
        <v>73.108448695112301</v>
      </c>
      <c r="K81" s="5">
        <f t="shared" si="20"/>
        <v>76.470340620778586</v>
      </c>
      <c r="L81" s="5">
        <f t="shared" si="20"/>
        <v>83.954177866479</v>
      </c>
      <c r="M81" s="5">
        <f t="shared" si="20"/>
        <v>85.023997193017635</v>
      </c>
      <c r="N81" s="5">
        <f t="shared" si="20"/>
        <v>84.107355005940178</v>
      </c>
      <c r="O81" s="5">
        <f t="shared" si="20"/>
        <v>88.943702108796145</v>
      </c>
      <c r="P81" s="5">
        <f t="shared" si="20"/>
        <v>49.94037575051469</v>
      </c>
      <c r="Q81" s="5">
        <f t="shared" si="20"/>
        <v>90.116935228503564</v>
      </c>
      <c r="R81" s="5">
        <f t="shared" si="20"/>
        <v>75.666242664745951</v>
      </c>
      <c r="S81" s="5">
        <f t="shared" si="20"/>
        <v>169.58418228254942</v>
      </c>
      <c r="T81" s="5">
        <f t="shared" si="20"/>
        <v>82.143092184641304</v>
      </c>
    </row>
    <row r="82" spans="2:20" x14ac:dyDescent="0.25">
      <c r="B82" s="10" t="s">
        <v>57</v>
      </c>
      <c r="C82" s="5">
        <f t="shared" ref="C82:T82" si="21">C61/C19*100</f>
        <v>68.706697459584305</v>
      </c>
      <c r="D82" s="5">
        <f t="shared" si="21"/>
        <v>58.175358738793747</v>
      </c>
      <c r="E82" s="5">
        <f t="shared" si="21"/>
        <v>60.061939905113348</v>
      </c>
      <c r="F82" s="5">
        <f t="shared" si="21"/>
        <v>38.12724927004821</v>
      </c>
      <c r="G82" s="5">
        <f t="shared" si="21"/>
        <v>75.082811924917195</v>
      </c>
      <c r="H82" s="5">
        <f t="shared" si="21"/>
        <v>53.266165661904367</v>
      </c>
      <c r="I82" s="5">
        <f t="shared" si="21"/>
        <v>65.959634218927548</v>
      </c>
      <c r="J82" s="5">
        <f t="shared" si="21"/>
        <v>64.793577981651367</v>
      </c>
      <c r="K82" s="5">
        <f t="shared" si="21"/>
        <v>66.773145849892515</v>
      </c>
      <c r="L82" s="5">
        <f t="shared" si="21"/>
        <v>57.353569901667377</v>
      </c>
      <c r="M82" s="5">
        <f t="shared" si="21"/>
        <v>65.128953395112433</v>
      </c>
      <c r="N82" s="5">
        <f t="shared" si="21"/>
        <v>72.039172240230883</v>
      </c>
      <c r="O82" s="5">
        <f t="shared" si="21"/>
        <v>108.46064369929881</v>
      </c>
      <c r="P82" s="5">
        <f t="shared" si="21"/>
        <v>71.728774551340109</v>
      </c>
      <c r="Q82" s="5">
        <f t="shared" si="21"/>
        <v>68.03861336690224</v>
      </c>
      <c r="R82" s="5">
        <f t="shared" si="21"/>
        <v>75.680689048128215</v>
      </c>
      <c r="S82" s="5">
        <f t="shared" si="21"/>
        <v>67.624449688789525</v>
      </c>
      <c r="T82" s="5">
        <f t="shared" si="21"/>
        <v>72.012750405320006</v>
      </c>
    </row>
    <row r="83" spans="2:20" x14ac:dyDescent="0.25">
      <c r="B83" s="10" t="s">
        <v>58</v>
      </c>
      <c r="C83" s="5">
        <f t="shared" ref="C83:T83" si="22">C62/C20*100</f>
        <v>65.324337620352807</v>
      </c>
      <c r="D83" s="5">
        <f t="shared" si="22"/>
        <v>58.767957538180013</v>
      </c>
      <c r="E83" s="5">
        <f t="shared" si="22"/>
        <v>67.441048380189358</v>
      </c>
      <c r="F83" s="5">
        <f t="shared" si="22"/>
        <v>37.25667526555894</v>
      </c>
      <c r="G83" s="5">
        <f t="shared" si="22"/>
        <v>76.047742112503201</v>
      </c>
      <c r="H83" s="5">
        <f t="shared" si="22"/>
        <v>63.797150936349567</v>
      </c>
      <c r="I83" s="5">
        <f t="shared" si="22"/>
        <v>69.694256376422288</v>
      </c>
      <c r="J83" s="5">
        <f t="shared" si="22"/>
        <v>63.520851647417118</v>
      </c>
      <c r="K83" s="5">
        <f t="shared" si="22"/>
        <v>71.553279213965311</v>
      </c>
      <c r="L83" s="5">
        <f t="shared" si="22"/>
        <v>59.74238583888777</v>
      </c>
      <c r="M83" s="5">
        <f t="shared" si="22"/>
        <v>67.879723723473077</v>
      </c>
      <c r="N83" s="5">
        <f t="shared" si="22"/>
        <v>77.953527195825217</v>
      </c>
      <c r="O83" s="5">
        <f t="shared" si="22"/>
        <v>108.20224987166789</v>
      </c>
      <c r="P83" s="5">
        <f t="shared" si="22"/>
        <v>64.389205873483874</v>
      </c>
      <c r="Q83" s="5">
        <f t="shared" si="22"/>
        <v>70.875210311009567</v>
      </c>
      <c r="R83" s="5">
        <f t="shared" si="22"/>
        <v>72.034970994184576</v>
      </c>
      <c r="S83" s="5">
        <f t="shared" si="22"/>
        <v>68.888815862440083</v>
      </c>
      <c r="T83" s="5">
        <f t="shared" si="22"/>
        <v>71.348548701175716</v>
      </c>
    </row>
    <row r="84" spans="2:20" x14ac:dyDescent="0.25">
      <c r="B84" s="10" t="s">
        <v>59</v>
      </c>
      <c r="C84" s="5">
        <f t="shared" ref="C84:T84" si="23">C63/C21*100</f>
        <v>77.394636015325673</v>
      </c>
      <c r="D84" s="5">
        <f t="shared" si="23"/>
        <v>46.387892641784575</v>
      </c>
      <c r="E84" s="5">
        <f t="shared" si="23"/>
        <v>53.439680957128608</v>
      </c>
      <c r="F84" s="5">
        <f t="shared" si="23"/>
        <v>27.511734541606753</v>
      </c>
      <c r="G84" s="5">
        <f t="shared" si="23"/>
        <v>65.249000363504166</v>
      </c>
      <c r="H84" s="5">
        <f t="shared" si="23"/>
        <v>53.465910439260547</v>
      </c>
      <c r="I84" s="5">
        <f t="shared" si="23"/>
        <v>58.889745310169296</v>
      </c>
      <c r="J84" s="5">
        <f t="shared" si="23"/>
        <v>54.91383152577626</v>
      </c>
      <c r="K84" s="5">
        <f t="shared" si="23"/>
        <v>33.401836910742375</v>
      </c>
      <c r="L84" s="5">
        <f t="shared" si="23"/>
        <v>50.098773964936527</v>
      </c>
      <c r="M84" s="5">
        <f t="shared" si="23"/>
        <v>62.367223065250379</v>
      </c>
      <c r="N84" s="5">
        <f t="shared" si="23"/>
        <v>61.109103662295148</v>
      </c>
      <c r="O84" s="5">
        <f t="shared" si="23"/>
        <v>81.676750216076059</v>
      </c>
      <c r="P84" s="5">
        <f t="shared" si="23"/>
        <v>57.001735415832336</v>
      </c>
      <c r="Q84" s="5">
        <f t="shared" si="23"/>
        <v>58.066527140757884</v>
      </c>
      <c r="R84" s="5">
        <f t="shared" si="23"/>
        <v>68.721463812952109</v>
      </c>
      <c r="S84" s="5">
        <f t="shared" si="23"/>
        <v>63.943161634103021</v>
      </c>
      <c r="T84" s="5">
        <f t="shared" si="23"/>
        <v>57.763001696380201</v>
      </c>
    </row>
    <row r="85" spans="2:20" x14ac:dyDescent="0.25">
      <c r="B85" s="10" t="s">
        <v>60</v>
      </c>
      <c r="C85" s="5">
        <f t="shared" ref="C85:T85" si="24">C64/C22*100</f>
        <v>68.668252080856135</v>
      </c>
      <c r="D85" s="5">
        <f t="shared" si="24"/>
        <v>63.643462739848275</v>
      </c>
      <c r="E85" s="5">
        <f t="shared" si="24"/>
        <v>73.48418781842382</v>
      </c>
      <c r="F85" s="5">
        <f t="shared" si="24"/>
        <v>36.54153354632588</v>
      </c>
      <c r="G85" s="5">
        <f t="shared" si="24"/>
        <v>95.207100591715971</v>
      </c>
      <c r="H85" s="5">
        <f t="shared" si="24"/>
        <v>77.232701125468949</v>
      </c>
      <c r="I85" s="5">
        <f t="shared" si="24"/>
        <v>84.71572303934812</v>
      </c>
      <c r="J85" s="5">
        <f t="shared" si="24"/>
        <v>68.325584940172249</v>
      </c>
      <c r="K85" s="5">
        <f t="shared" si="24"/>
        <v>89.854478758367705</v>
      </c>
      <c r="L85" s="5">
        <f t="shared" si="24"/>
        <v>73.717948717948715</v>
      </c>
      <c r="M85" s="5">
        <f t="shared" si="24"/>
        <v>94.201006899123627</v>
      </c>
      <c r="N85" s="5">
        <f t="shared" si="24"/>
        <v>86.991738214806418</v>
      </c>
      <c r="O85" s="5">
        <f t="shared" si="24"/>
        <v>77.918065539329774</v>
      </c>
      <c r="P85" s="5">
        <f t="shared" si="24"/>
        <v>78.141725540569468</v>
      </c>
      <c r="Q85" s="5">
        <f t="shared" si="24"/>
        <v>85.17674595926907</v>
      </c>
      <c r="R85" s="5">
        <f t="shared" si="24"/>
        <v>95.764636193108899</v>
      </c>
      <c r="S85" s="5">
        <f t="shared" si="24"/>
        <v>53.705029349804668</v>
      </c>
      <c r="T85" s="5">
        <f t="shared" si="24"/>
        <v>74.334895628733605</v>
      </c>
    </row>
    <row r="86" spans="2:20" x14ac:dyDescent="0.25">
      <c r="B86" s="11" t="s">
        <v>61</v>
      </c>
      <c r="C86" s="5">
        <f t="shared" ref="C86:T86" si="25">C65/C23*100</f>
        <v>72.754269857423324</v>
      </c>
      <c r="D86" s="5">
        <f t="shared" si="25"/>
        <v>56.418922550112249</v>
      </c>
      <c r="E86" s="5">
        <f t="shared" si="25"/>
        <v>75.517681865547601</v>
      </c>
      <c r="F86" s="5">
        <f t="shared" si="25"/>
        <v>22.108184024652974</v>
      </c>
      <c r="G86" s="5">
        <f t="shared" si="25"/>
        <v>107.72085230532184</v>
      </c>
      <c r="H86" s="5">
        <f t="shared" si="25"/>
        <v>88.404088425238029</v>
      </c>
      <c r="I86" s="5">
        <f t="shared" si="25"/>
        <v>77.939172336094458</v>
      </c>
      <c r="J86" s="5">
        <f t="shared" si="25"/>
        <v>69.115525120566659</v>
      </c>
      <c r="K86" s="5">
        <f t="shared" si="25"/>
        <v>77.935818012982878</v>
      </c>
      <c r="L86" s="5">
        <f t="shared" si="25"/>
        <v>58.265855536735522</v>
      </c>
      <c r="M86" s="5">
        <f t="shared" si="25"/>
        <v>67.864471756269168</v>
      </c>
      <c r="N86" s="5">
        <f t="shared" si="25"/>
        <v>98.716995950360584</v>
      </c>
      <c r="O86" s="5">
        <f t="shared" si="25"/>
        <v>105.67903390212865</v>
      </c>
      <c r="P86" s="5">
        <f t="shared" si="25"/>
        <v>65.597919624483424</v>
      </c>
      <c r="Q86" s="5">
        <f t="shared" si="25"/>
        <v>77.255815954094714</v>
      </c>
      <c r="R86" s="5">
        <f t="shared" si="25"/>
        <v>82.898317812328813</v>
      </c>
      <c r="S86" s="5">
        <f t="shared" si="25"/>
        <v>78.059625826863993</v>
      </c>
      <c r="T86" s="5">
        <f t="shared" si="25"/>
        <v>76.2030954474792</v>
      </c>
    </row>
  </sheetData>
  <sheetProtection selectLockedCells="1" selectUnlockedCells="1"/>
  <phoneticPr fontId="9" type="noConversion"/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6"/>
  <sheetViews>
    <sheetView topLeftCell="A40" workbookViewId="0">
      <selection activeCell="E48" sqref="E48"/>
    </sheetView>
  </sheetViews>
  <sheetFormatPr baseColWidth="10" defaultColWidth="11.5546875" defaultRowHeight="13.2" x14ac:dyDescent="0.25"/>
  <sheetData>
    <row r="2" spans="1:21" x14ac:dyDescent="0.25">
      <c r="B2" t="s">
        <v>0</v>
      </c>
    </row>
    <row r="3" spans="1:21" x14ac:dyDescent="0.25">
      <c r="B3" t="s">
        <v>1</v>
      </c>
    </row>
    <row r="4" spans="1:21" x14ac:dyDescent="0.25">
      <c r="D4">
        <f t="shared" ref="D4:I4" si="0">SUM(D8:D12)</f>
        <v>12701.432252084272</v>
      </c>
      <c r="E4">
        <f t="shared" si="0"/>
        <v>48019.496884882377</v>
      </c>
      <c r="F4">
        <f t="shared" si="0"/>
        <v>13519.623119951011</v>
      </c>
      <c r="G4">
        <f t="shared" si="0"/>
        <v>33129.067120511732</v>
      </c>
      <c r="H4">
        <f t="shared" si="0"/>
        <v>38216.758563249037</v>
      </c>
      <c r="I4">
        <f t="shared" si="0"/>
        <v>149634.61714278944</v>
      </c>
    </row>
    <row r="5" spans="1:21" x14ac:dyDescent="0.25">
      <c r="B5" t="s">
        <v>2</v>
      </c>
      <c r="C5" t="s">
        <v>3</v>
      </c>
      <c r="D5" t="s">
        <v>9</v>
      </c>
      <c r="E5" t="s">
        <v>4</v>
      </c>
      <c r="F5" t="s">
        <v>5</v>
      </c>
      <c r="G5" t="s">
        <v>6</v>
      </c>
      <c r="H5" t="s">
        <v>7</v>
      </c>
      <c r="I5" t="s">
        <v>8</v>
      </c>
      <c r="J5" t="s">
        <v>10</v>
      </c>
      <c r="K5" t="s">
        <v>11</v>
      </c>
      <c r="L5" t="s">
        <v>12</v>
      </c>
      <c r="M5" t="s">
        <v>13</v>
      </c>
      <c r="N5" t="s">
        <v>14</v>
      </c>
      <c r="O5" t="s">
        <v>15</v>
      </c>
      <c r="P5" t="s">
        <v>16</v>
      </c>
      <c r="Q5" t="s">
        <v>17</v>
      </c>
      <c r="R5" t="s">
        <v>18</v>
      </c>
      <c r="S5" t="s">
        <v>19</v>
      </c>
      <c r="T5" t="s">
        <v>20</v>
      </c>
    </row>
    <row r="6" spans="1:21" x14ac:dyDescent="0.25">
      <c r="A6" s="17">
        <f>SUM(D6:I6)</f>
        <v>43293.314151080885</v>
      </c>
      <c r="B6" t="s">
        <v>21</v>
      </c>
      <c r="C6">
        <f>'1995'!C6/SUM('1995'!C$6:C$22)*'1995'!C$23</f>
        <v>13587.180035286539</v>
      </c>
      <c r="D6">
        <f>'1995'!D6/SUM('1995'!D$6:D$22)*'1995'!D$23</f>
        <v>8.4046778091376098</v>
      </c>
      <c r="E6">
        <f>'1995'!E6/SUM('1995'!E$6:E$22)*'1995'!E$23</f>
        <v>38710.347651460266</v>
      </c>
      <c r="F6">
        <f>'1995'!F6/SUM('1995'!F$6:F$22)*'1995'!F$23</f>
        <v>0</v>
      </c>
      <c r="G6">
        <f>'1995'!G6/SUM('1995'!G$6:G$22)*'1995'!G$23</f>
        <v>0.94467426359922635</v>
      </c>
      <c r="H6">
        <f>'1995'!H6/SUM('1995'!H$6:H$22)*'1995'!H$23</f>
        <v>0</v>
      </c>
      <c r="I6">
        <f>'1995'!I6/SUM('1995'!I$6:I$22)*'1995'!I$23</f>
        <v>4573.6171475478868</v>
      </c>
      <c r="J6">
        <f>'1995'!J6/SUM('1995'!J$6:J$22)*'1995'!J$23</f>
        <v>235.68663386841047</v>
      </c>
      <c r="K6">
        <f>'1995'!K6/SUM('1995'!K$6:K$22)*'1995'!K$23</f>
        <v>0.62859121292385145</v>
      </c>
      <c r="L6">
        <f>'1995'!L6/SUM('1995'!L$6:L$22)*'1995'!L$23</f>
        <v>0</v>
      </c>
      <c r="M6">
        <f>'1995'!M6/SUM('1995'!M$6:M$22)*'1995'!M$23</f>
        <v>1108.3063958813079</v>
      </c>
      <c r="N6">
        <f>'1995'!N6/SUM('1995'!N$6:N$22)*'1995'!N$23</f>
        <v>8.1544222070164416</v>
      </c>
      <c r="O6">
        <f>'1995'!O6/SUM('1995'!O$6:O$22)*'1995'!O$23</f>
        <v>1.0203650805937956</v>
      </c>
      <c r="P6">
        <f>'1995'!P6/SUM('1995'!P$6:P$22)*'1995'!P$23</f>
        <v>0</v>
      </c>
      <c r="Q6">
        <f>'1995'!Q6/SUM('1995'!Q$6:Q$22)*'1995'!Q$23</f>
        <v>26.113859717193286</v>
      </c>
      <c r="R6">
        <f>'1995'!R6/SUM('1995'!R$6:R$22)*'1995'!R$23</f>
        <v>781.92621674949453</v>
      </c>
      <c r="S6">
        <f>'1995'!S6/SUM('1995'!S$6:S$22)*'1995'!S$23</f>
        <v>138.76392619825265</v>
      </c>
      <c r="T6">
        <f>SUM(C6:S6)</f>
        <v>59181.094597282623</v>
      </c>
      <c r="U6">
        <f>SUM(K6:S6)</f>
        <v>2064.9137770467823</v>
      </c>
    </row>
    <row r="7" spans="1:21" x14ac:dyDescent="0.25">
      <c r="A7" s="17">
        <f>SUM(D7:I7)</f>
        <v>109667.66825466041</v>
      </c>
      <c r="B7" t="s">
        <v>27</v>
      </c>
      <c r="C7">
        <f>'1995'!C7/SUM('1995'!C$6:C$22)*'1995'!C$23</f>
        <v>1174.4244296936597</v>
      </c>
      <c r="D7">
        <f>'1995'!D7/SUM('1995'!D$6:D$22)*'1995'!D$23</f>
        <v>28707.159098348176</v>
      </c>
      <c r="E7">
        <f>'1995'!E7/SUM('1995'!E$6:E$22)*'1995'!E$23</f>
        <v>4231.5364350302816</v>
      </c>
      <c r="F7">
        <f>'1995'!F7/SUM('1995'!F$6:F$22)*'1995'!F$23</f>
        <v>53170.193495398831</v>
      </c>
      <c r="G7">
        <f>'1995'!G7/SUM('1995'!G$6:G$22)*'1995'!G$23</f>
        <v>1063.0734379703292</v>
      </c>
      <c r="H7">
        <f>'1995'!H7/SUM('1995'!H$6:H$22)*'1995'!H$23</f>
        <v>1110.1328421863896</v>
      </c>
      <c r="I7">
        <f>'1995'!I7/SUM('1995'!I$6:I$22)*'1995'!I$23</f>
        <v>21385.572945726402</v>
      </c>
      <c r="J7">
        <f>'1995'!J7/SUM('1995'!J$6:J$22)*'1995'!J$23</f>
        <v>2328.256058462699</v>
      </c>
      <c r="K7">
        <f>'1995'!K7/SUM('1995'!K$6:K$22)*'1995'!K$23</f>
        <v>2820.5486382191234</v>
      </c>
      <c r="L7">
        <f>'1995'!L7/SUM('1995'!L$6:L$22)*'1995'!L$23</f>
        <v>1308.3728821975403</v>
      </c>
      <c r="M7">
        <f>'1995'!M7/SUM('1995'!M$6:M$22)*'1995'!M$23</f>
        <v>1084.7942099277313</v>
      </c>
      <c r="N7">
        <f>'1995'!N7/SUM('1995'!N$6:N$22)*'1995'!N$23</f>
        <v>1459.0728860367774</v>
      </c>
      <c r="O7">
        <f>'1995'!O7/SUM('1995'!O$6:O$22)*'1995'!O$23</f>
        <v>376.98031822248834</v>
      </c>
      <c r="P7">
        <f>'1995'!P7/SUM('1995'!P$6:P$22)*'1995'!P$23</f>
        <v>983.44174667999084</v>
      </c>
      <c r="Q7">
        <f>'1995'!Q7/SUM('1995'!Q$6:Q$22)*'1995'!Q$23</f>
        <v>2433.9897746859401</v>
      </c>
      <c r="R7">
        <f>'1995'!R7/SUM('1995'!R$6:R$22)*'1995'!R$23</f>
        <v>7169.7661172248745</v>
      </c>
      <c r="S7">
        <f>'1995'!S7/SUM('1995'!S$6:S$22)*'1995'!S$23</f>
        <v>1177.5248451109064</v>
      </c>
      <c r="T7">
        <f t="shared" ref="T7:T22" si="1">SUM(C7:S7)</f>
        <v>131984.84016112215</v>
      </c>
      <c r="U7">
        <f t="shared" ref="U7:U22" si="2">SUM(K7:S7)</f>
        <v>18814.491418305373</v>
      </c>
    </row>
    <row r="8" spans="1:21" x14ac:dyDescent="0.25">
      <c r="A8" s="17">
        <f t="shared" ref="A8:A23" si="3">SUM(D8:I8)</f>
        <v>43329.529058006738</v>
      </c>
      <c r="B8" t="s">
        <v>22</v>
      </c>
      <c r="C8">
        <f>'1995'!C8/SUM('1995'!C$6:C$22)*'1995'!C$23</f>
        <v>11466.009661716296</v>
      </c>
      <c r="D8">
        <f>'1995'!D8/SUM('1995'!D$6:D$22)*'1995'!D$23</f>
        <v>349.75623039425443</v>
      </c>
      <c r="E8">
        <f>'1995'!E8/SUM('1995'!E$6:E$22)*'1995'!E$23</f>
        <v>36809.467820202066</v>
      </c>
      <c r="F8">
        <f>'1995'!F8/SUM('1995'!F$6:F$22)*'1995'!F$23</f>
        <v>200.11130063357515</v>
      </c>
      <c r="G8">
        <f>'1995'!G8/SUM('1995'!G$6:G$22)*'1995'!G$23</f>
        <v>220.74872661793174</v>
      </c>
      <c r="H8">
        <f>'1995'!H8/SUM('1995'!H$6:H$22)*'1995'!H$23</f>
        <v>137.98091167114396</v>
      </c>
      <c r="I8">
        <f>'1995'!I8/SUM('1995'!I$6:I$22)*'1995'!I$23</f>
        <v>5611.4640684877731</v>
      </c>
      <c r="J8">
        <f>'1995'!J8/SUM('1995'!J$6:J$22)*'1995'!J$23</f>
        <v>617.39910340094377</v>
      </c>
      <c r="K8">
        <f>'1995'!K8/SUM('1995'!K$6:K$22)*'1995'!K$23</f>
        <v>2175.0652836527315</v>
      </c>
      <c r="L8">
        <f>'1995'!L8/SUM('1995'!L$6:L$22)*'1995'!L$23</f>
        <v>923.71559891982099</v>
      </c>
      <c r="M8">
        <f>'1995'!M8/SUM('1995'!M$6:M$22)*'1995'!M$23</f>
        <v>20854.081709906859</v>
      </c>
      <c r="N8">
        <f>'1995'!N8/SUM('1995'!N$6:N$22)*'1995'!N$23</f>
        <v>526.70241971655605</v>
      </c>
      <c r="O8">
        <f>'1995'!O8/SUM('1995'!O$6:O$22)*'1995'!O$23</f>
        <v>71.584058955056008</v>
      </c>
      <c r="P8">
        <f>'1995'!P8/SUM('1995'!P$6:P$22)*'1995'!P$23</f>
        <v>281.24279279988889</v>
      </c>
      <c r="Q8">
        <f>'1995'!Q8/SUM('1995'!Q$6:Q$22)*'1995'!Q$23</f>
        <v>2715.5743370228124</v>
      </c>
      <c r="R8">
        <f>'1995'!R8/SUM('1995'!R$6:R$22)*'1995'!R$23</f>
        <v>7469.0110799081449</v>
      </c>
      <c r="S8">
        <f>'1995'!S8/SUM('1995'!S$6:S$22)*'1995'!S$23</f>
        <v>1764.8663755826972</v>
      </c>
      <c r="T8">
        <f t="shared" si="1"/>
        <v>92194.78147958855</v>
      </c>
      <c r="U8">
        <f t="shared" si="2"/>
        <v>36781.843656464567</v>
      </c>
    </row>
    <row r="9" spans="1:21" x14ac:dyDescent="0.25">
      <c r="A9" s="17">
        <f t="shared" si="3"/>
        <v>26266.449581328656</v>
      </c>
      <c r="B9" t="s">
        <v>23</v>
      </c>
      <c r="C9">
        <f>'1995'!C9/SUM('1995'!C$6:C$22)*'1995'!C$23</f>
        <v>5114.346417594842</v>
      </c>
      <c r="D9">
        <f>'1995'!D9/SUM('1995'!D$6:D$22)*'1995'!D$23</f>
        <v>2280.2100265388426</v>
      </c>
      <c r="E9">
        <f>'1995'!E9/SUM('1995'!E$6:E$22)*'1995'!E$23</f>
        <v>1458.1932325839896</v>
      </c>
      <c r="F9">
        <f>'1995'!F9/SUM('1995'!F$6:F$22)*'1995'!F$23</f>
        <v>8403.7456955786292</v>
      </c>
      <c r="G9">
        <f>'1995'!G9/SUM('1995'!G$6:G$22)*'1995'!G$23</f>
        <v>632.00676306170737</v>
      </c>
      <c r="H9">
        <f>'1995'!H9/SUM('1995'!H$6:H$22)*'1995'!H$23</f>
        <v>603.67498911027337</v>
      </c>
      <c r="I9">
        <f>'1995'!I9/SUM('1995'!I$6:I$22)*'1995'!I$23</f>
        <v>12888.618874455216</v>
      </c>
      <c r="J9">
        <f>'1995'!J9/SUM('1995'!J$6:J$22)*'1995'!J$23</f>
        <v>4110.857568794544</v>
      </c>
      <c r="K9">
        <f>'1995'!K9/SUM('1995'!K$6:K$22)*'1995'!K$23</f>
        <v>5761.3178403195088</v>
      </c>
      <c r="L9">
        <f>'1995'!L9/SUM('1995'!L$6:L$22)*'1995'!L$23</f>
        <v>18171.067215890766</v>
      </c>
      <c r="M9">
        <f>'1995'!M9/SUM('1995'!M$6:M$22)*'1995'!M$23</f>
        <v>199.49320327305517</v>
      </c>
      <c r="N9">
        <f>'1995'!N9/SUM('1995'!N$6:N$22)*'1995'!N$23</f>
        <v>793.92842594270689</v>
      </c>
      <c r="O9">
        <f>'1995'!O9/SUM('1995'!O$6:O$22)*'1995'!O$23</f>
        <v>453.91386400784194</v>
      </c>
      <c r="P9">
        <f>'1995'!P9/SUM('1995'!P$6:P$22)*'1995'!P$23</f>
        <v>147.76265921570811</v>
      </c>
      <c r="Q9">
        <f>'1995'!Q9/SUM('1995'!Q$6:Q$22)*'1995'!Q$23</f>
        <v>2954.1402721210197</v>
      </c>
      <c r="R9">
        <f>'1995'!R9/SUM('1995'!R$6:R$22)*'1995'!R$23</f>
        <v>2157.3017308164503</v>
      </c>
      <c r="S9">
        <f>'1995'!S9/SUM('1995'!S$6:S$22)*'1995'!S$23</f>
        <v>891.26442678355761</v>
      </c>
      <c r="T9">
        <f t="shared" si="1"/>
        <v>67021.84320608867</v>
      </c>
      <c r="U9">
        <f t="shared" si="2"/>
        <v>31530.189638370612</v>
      </c>
    </row>
    <row r="10" spans="1:21" x14ac:dyDescent="0.25">
      <c r="A10" s="17">
        <f t="shared" si="3"/>
        <v>39327.23544208274</v>
      </c>
      <c r="B10" t="s">
        <v>24</v>
      </c>
      <c r="C10">
        <f>'1995'!C10/SUM('1995'!C$6:C$22)*'1995'!C$23</f>
        <v>388.07900465396818</v>
      </c>
      <c r="D10">
        <f>'1995'!D10/SUM('1995'!D$6:D$22)*'1995'!D$23</f>
        <v>2718.8783763896681</v>
      </c>
      <c r="E10">
        <f>'1995'!E10/SUM('1995'!E$6:E$22)*'1995'!E$23</f>
        <v>1213.9417104959307</v>
      </c>
      <c r="F10">
        <f>'1995'!F10/SUM('1995'!F$6:F$22)*'1995'!F$23</f>
        <v>832.32220424773595</v>
      </c>
      <c r="G10">
        <f>'1995'!G10/SUM('1995'!G$6:G$22)*'1995'!G$23</f>
        <v>14190.237483874442</v>
      </c>
      <c r="H10">
        <f>'1995'!H10/SUM('1995'!H$6:H$22)*'1995'!H$23</f>
        <v>9532.2145072348394</v>
      </c>
      <c r="I10">
        <f>'1995'!I10/SUM('1995'!I$6:I$22)*'1995'!I$23</f>
        <v>10839.641159840123</v>
      </c>
      <c r="J10">
        <f>'1995'!J10/SUM('1995'!J$6:J$22)*'1995'!J$23</f>
        <v>10166.866014686502</v>
      </c>
      <c r="K10">
        <f>'1995'!K10/SUM('1995'!K$6:K$22)*'1995'!K$23</f>
        <v>3724.1235627014094</v>
      </c>
      <c r="L10">
        <f>'1995'!L10/SUM('1995'!L$6:L$22)*'1995'!L$23</f>
        <v>941.29741598837143</v>
      </c>
      <c r="M10">
        <f>'1995'!M10/SUM('1995'!M$6:M$22)*'1995'!M$23</f>
        <v>137.05052549825015</v>
      </c>
      <c r="N10">
        <f>'1995'!N10/SUM('1995'!N$6:N$22)*'1995'!N$23</f>
        <v>1120.5390600854398</v>
      </c>
      <c r="O10">
        <f>'1995'!O10/SUM('1995'!O$6:O$22)*'1995'!O$23</f>
        <v>101.46193354797724</v>
      </c>
      <c r="P10">
        <f>'1995'!P10/SUM('1995'!P$6:P$22)*'1995'!P$23</f>
        <v>510.70906552893001</v>
      </c>
      <c r="Q10">
        <f>'1995'!Q10/SUM('1995'!Q$6:Q$22)*'1995'!Q$23</f>
        <v>2878.2814879652792</v>
      </c>
      <c r="R10">
        <f>'1995'!R10/SUM('1995'!R$6:R$22)*'1995'!R$23</f>
        <v>1783.8985838794704</v>
      </c>
      <c r="S10">
        <f>'1995'!S10/SUM('1995'!S$6:S$22)*'1995'!S$23</f>
        <v>1600.1316996330543</v>
      </c>
      <c r="T10">
        <f t="shared" si="1"/>
        <v>62679.673796251394</v>
      </c>
      <c r="U10">
        <f t="shared" si="2"/>
        <v>12797.493334828181</v>
      </c>
    </row>
    <row r="11" spans="1:21" x14ac:dyDescent="0.25">
      <c r="A11" s="17">
        <f t="shared" si="3"/>
        <v>10548.608974685507</v>
      </c>
      <c r="B11" t="s">
        <v>25</v>
      </c>
      <c r="C11">
        <f>'1995'!C11/SUM('1995'!C$6:C$22)*'1995'!C$23</f>
        <v>222.071988568726</v>
      </c>
      <c r="D11">
        <f>'1995'!D11/SUM('1995'!D$6:D$22)*'1995'!D$23</f>
        <v>131.14487770035126</v>
      </c>
      <c r="E11">
        <f>'1995'!E11/SUM('1995'!E$6:E$22)*'1995'!E$23</f>
        <v>42.900039129529866</v>
      </c>
      <c r="F11">
        <f>'1995'!F11/SUM('1995'!F$6:F$22)*'1995'!F$23</f>
        <v>27.075895013651092</v>
      </c>
      <c r="G11">
        <f>'1995'!G11/SUM('1995'!G$6:G$22)*'1995'!G$23</f>
        <v>422.8401365297787</v>
      </c>
      <c r="H11">
        <f>'1995'!H11/SUM('1995'!H$6:H$22)*'1995'!H$23</f>
        <v>9618.3663571749712</v>
      </c>
      <c r="I11">
        <f>'1995'!I11/SUM('1995'!I$6:I$22)*'1995'!I$23</f>
        <v>306.28166913722521</v>
      </c>
      <c r="J11">
        <f>'1995'!J11/SUM('1995'!J$6:J$22)*'1995'!J$23</f>
        <v>62.751616007172608</v>
      </c>
      <c r="K11">
        <f>'1995'!K11/SUM('1995'!K$6:K$22)*'1995'!K$23</f>
        <v>1272.737563957993</v>
      </c>
      <c r="L11">
        <f>'1995'!L11/SUM('1995'!L$6:L$22)*'1995'!L$23</f>
        <v>3496.9030719464063</v>
      </c>
      <c r="M11">
        <f>'1995'!M11/SUM('1995'!M$6:M$22)*'1995'!M$23</f>
        <v>7.4900045560482109</v>
      </c>
      <c r="N11">
        <f>'1995'!N11/SUM('1995'!N$6:N$22)*'1995'!N$23</f>
        <v>51.326593678915536</v>
      </c>
      <c r="O11">
        <f>'1995'!O11/SUM('1995'!O$6:O$22)*'1995'!O$23</f>
        <v>10.788131774433433</v>
      </c>
      <c r="P11">
        <f>'1995'!P11/SUM('1995'!P$6:P$22)*'1995'!P$23</f>
        <v>8.1911703290745876</v>
      </c>
      <c r="Q11">
        <f>'1995'!Q11/SUM('1995'!Q$6:Q$22)*'1995'!Q$23</f>
        <v>454.99443911797607</v>
      </c>
      <c r="R11">
        <f>'1995'!R11/SUM('1995'!R$6:R$22)*'1995'!R$23</f>
        <v>784.98348827254381</v>
      </c>
      <c r="S11">
        <f>'1995'!S11/SUM('1995'!S$6:S$22)*'1995'!S$23</f>
        <v>107.63257533744861</v>
      </c>
      <c r="T11">
        <f t="shared" si="1"/>
        <v>17028.479618232243</v>
      </c>
      <c r="U11">
        <f t="shared" si="2"/>
        <v>6195.0470389708389</v>
      </c>
    </row>
    <row r="12" spans="1:21" x14ac:dyDescent="0.25">
      <c r="A12" s="17">
        <f t="shared" si="3"/>
        <v>175749.17202736423</v>
      </c>
      <c r="B12" t="s">
        <v>26</v>
      </c>
      <c r="C12">
        <f>'1995'!C12/SUM('1995'!C$6:C$22)*'1995'!C$23</f>
        <v>16238.43788649636</v>
      </c>
      <c r="D12">
        <f>'1995'!D12/SUM('1995'!D$6:D$22)*'1995'!D$23</f>
        <v>7221.4427410611543</v>
      </c>
      <c r="E12">
        <f>'1995'!E12/SUM('1995'!E$6:E$22)*'1995'!E$23</f>
        <v>8494.9940824708665</v>
      </c>
      <c r="F12">
        <f>'1995'!F12/SUM('1995'!F$6:F$22)*'1995'!F$23</f>
        <v>4056.3680244774209</v>
      </c>
      <c r="G12">
        <f>'1995'!G12/SUM('1995'!G$6:G$22)*'1995'!G$23</f>
        <v>17663.234010427874</v>
      </c>
      <c r="H12">
        <f>'1995'!H12/SUM('1995'!H$6:H$22)*'1995'!H$23</f>
        <v>18324.521798057813</v>
      </c>
      <c r="I12">
        <f>'1995'!I12/SUM('1995'!I$6:I$22)*'1995'!I$23</f>
        <v>119988.6113708691</v>
      </c>
      <c r="J12">
        <f>'1995'!J12/SUM('1995'!J$6:J$22)*'1995'!J$23</f>
        <v>46599.212765331431</v>
      </c>
      <c r="K12">
        <f>'1995'!K12/SUM('1995'!K$6:K$22)*'1995'!K$23</f>
        <v>12010.482327697728</v>
      </c>
      <c r="L12">
        <f>'1995'!L12/SUM('1995'!L$6:L$22)*'1995'!L$23</f>
        <v>2374.944413792879</v>
      </c>
      <c r="M12">
        <f>'1995'!M12/SUM('1995'!M$6:M$22)*'1995'!M$23</f>
        <v>708.1901576986545</v>
      </c>
      <c r="N12">
        <f>'1995'!N12/SUM('1995'!N$6:N$22)*'1995'!N$23</f>
        <v>7918.5704848137384</v>
      </c>
      <c r="O12">
        <f>'1995'!O12/SUM('1995'!O$6:O$22)*'1995'!O$23</f>
        <v>1111.979995791188</v>
      </c>
      <c r="P12">
        <f>'1995'!P12/SUM('1995'!P$6:P$22)*'1995'!P$23</f>
        <v>2527.9124505178688</v>
      </c>
      <c r="Q12">
        <f>'1995'!Q12/SUM('1995'!Q$6:Q$22)*'1995'!Q$23</f>
        <v>7307.9438586294837</v>
      </c>
      <c r="R12">
        <f>'1995'!R12/SUM('1995'!R$6:R$22)*'1995'!R$23</f>
        <v>10739.827213896455</v>
      </c>
      <c r="S12">
        <f>'1995'!S12/SUM('1995'!S$6:S$22)*'1995'!S$23</f>
        <v>3077.3364994170129</v>
      </c>
      <c r="T12">
        <f t="shared" si="1"/>
        <v>286364.01008144702</v>
      </c>
      <c r="U12">
        <f t="shared" si="2"/>
        <v>47777.187402255004</v>
      </c>
    </row>
    <row r="13" spans="1:21" x14ac:dyDescent="0.25">
      <c r="A13" s="17">
        <f t="shared" si="3"/>
        <v>3483.5684231236855</v>
      </c>
      <c r="B13" t="s">
        <v>28</v>
      </c>
      <c r="C13">
        <f>'1995'!C13/SUM('1995'!C$6:C$22)*'1995'!C$23</f>
        <v>487.97037635929723</v>
      </c>
      <c r="D13">
        <f>'1995'!D13/SUM('1995'!D$6:D$22)*'1995'!D$23</f>
        <v>1028.7704496933363</v>
      </c>
      <c r="E13">
        <f>'1995'!E13/SUM('1995'!E$6:E$22)*'1995'!E$23</f>
        <v>174.36725881000098</v>
      </c>
      <c r="F13">
        <f>'1995'!F13/SUM('1995'!F$6:F$22)*'1995'!F$23</f>
        <v>365.54902823775092</v>
      </c>
      <c r="G13">
        <f>'1995'!G13/SUM('1995'!G$6:G$22)*'1995'!G$23</f>
        <v>695.00472801548074</v>
      </c>
      <c r="H13">
        <f>'1995'!H13/SUM('1995'!H$6:H$22)*'1995'!H$23</f>
        <v>308.08904117629993</v>
      </c>
      <c r="I13">
        <f>'1995'!I13/SUM('1995'!I$6:I$22)*'1995'!I$23</f>
        <v>911.78791719081664</v>
      </c>
      <c r="J13">
        <f>'1995'!J13/SUM('1995'!J$6:J$22)*'1995'!J$23</f>
        <v>31903.924330566137</v>
      </c>
      <c r="K13">
        <f>'1995'!K13/SUM('1995'!K$6:K$22)*'1995'!K$23</f>
        <v>329.50152723170271</v>
      </c>
      <c r="L13">
        <f>'1995'!L13/SUM('1995'!L$6:L$22)*'1995'!L$23</f>
        <v>714.80799844809599</v>
      </c>
      <c r="M13">
        <f>'1995'!M13/SUM('1995'!M$6:M$22)*'1995'!M$23</f>
        <v>41.102495743203448</v>
      </c>
      <c r="N13">
        <f>'1995'!N13/SUM('1995'!N$6:N$22)*'1995'!N$23</f>
        <v>551.01146558664504</v>
      </c>
      <c r="O13">
        <f>'1995'!O13/SUM('1995'!O$6:O$22)*'1995'!O$23</f>
        <v>948.69186352490135</v>
      </c>
      <c r="P13">
        <f>'1995'!P13/SUM('1995'!P$6:P$22)*'1995'!P$23</f>
        <v>3255.1862225762347</v>
      </c>
      <c r="Q13">
        <f>'1995'!Q13/SUM('1995'!Q$6:Q$22)*'1995'!Q$23</f>
        <v>1965.1965346946749</v>
      </c>
      <c r="R13">
        <f>'1995'!R13/SUM('1995'!R$6:R$22)*'1995'!R$23</f>
        <v>7022.775211371435</v>
      </c>
      <c r="S13">
        <f>'1995'!S13/SUM('1995'!S$6:S$22)*'1995'!S$23</f>
        <v>720.88565172381027</v>
      </c>
      <c r="T13">
        <f t="shared" si="1"/>
        <v>51424.622100949819</v>
      </c>
      <c r="U13">
        <f t="shared" si="2"/>
        <v>15549.158970900704</v>
      </c>
    </row>
    <row r="14" spans="1:21" x14ac:dyDescent="0.25">
      <c r="A14" s="17">
        <f t="shared" si="3"/>
        <v>4496.6581680600339</v>
      </c>
      <c r="B14" t="s">
        <v>29</v>
      </c>
      <c r="C14">
        <f>'1995'!C14/SUM('1995'!C$6:C$22)*'1995'!C$23</f>
        <v>257.58631608613842</v>
      </c>
      <c r="D14">
        <f>'1995'!D14/SUM('1995'!D$6:D$22)*'1995'!D$23</f>
        <v>332.33870710532983</v>
      </c>
      <c r="E14">
        <f>'1995'!E14/SUM('1995'!E$6:E$22)*'1995'!E$23</f>
        <v>759.58948633220712</v>
      </c>
      <c r="F14">
        <f>'1995'!F14/SUM('1995'!F$6:F$22)*'1995'!F$23</f>
        <v>532.23836817914139</v>
      </c>
      <c r="G14">
        <f>'1995'!G14/SUM('1995'!G$6:G$22)*'1995'!G$23</f>
        <v>442.62909428080002</v>
      </c>
      <c r="H14">
        <f>'1995'!H14/SUM('1995'!H$6:H$22)*'1995'!H$23</f>
        <v>478.51776281587456</v>
      </c>
      <c r="I14">
        <f>'1995'!I14/SUM('1995'!I$6:I$22)*'1995'!I$23</f>
        <v>1951.3447493466813</v>
      </c>
      <c r="J14">
        <f>'1995'!J14/SUM('1995'!J$6:J$22)*'1995'!J$23</f>
        <v>441.57918245757526</v>
      </c>
      <c r="K14">
        <f>'1995'!K14/SUM('1995'!K$6:K$22)*'1995'!K$23</f>
        <v>12526.226451444298</v>
      </c>
      <c r="L14">
        <f>'1995'!L14/SUM('1995'!L$6:L$22)*'1995'!L$23</f>
        <v>1811.92512430499</v>
      </c>
      <c r="M14">
        <f>'1995'!M14/SUM('1995'!M$6:M$22)*'1995'!M$23</f>
        <v>127.27163788541216</v>
      </c>
      <c r="N14">
        <f>'1995'!N14/SUM('1995'!N$6:N$22)*'1995'!N$23</f>
        <v>479.69400706452382</v>
      </c>
      <c r="O14">
        <f>'1995'!O14/SUM('1995'!O$6:O$22)*'1995'!O$23</f>
        <v>180.27770618102809</v>
      </c>
      <c r="P14">
        <f>'1995'!P14/SUM('1995'!P$6:P$22)*'1995'!P$23</f>
        <v>168.14599877593415</v>
      </c>
      <c r="Q14">
        <f>'1995'!Q14/SUM('1995'!Q$6:Q$22)*'1995'!Q$23</f>
        <v>1031.220493650316</v>
      </c>
      <c r="R14">
        <f>'1995'!R14/SUM('1995'!R$6:R$22)*'1995'!R$23</f>
        <v>424.08999981436943</v>
      </c>
      <c r="S14">
        <f>'1995'!S14/SUM('1995'!S$6:S$22)*'1995'!S$23</f>
        <v>251.59657186966123</v>
      </c>
      <c r="T14">
        <f t="shared" si="1"/>
        <v>22196.27165759428</v>
      </c>
      <c r="U14">
        <f t="shared" si="2"/>
        <v>17000.447990990531</v>
      </c>
    </row>
    <row r="15" spans="1:21" x14ac:dyDescent="0.25">
      <c r="A15" s="17">
        <f t="shared" si="3"/>
        <v>10630.39350058158</v>
      </c>
      <c r="B15" t="s">
        <v>30</v>
      </c>
      <c r="C15">
        <f>'1995'!C15/SUM('1995'!C$6:C$22)*'1995'!C$23</f>
        <v>68.410987330020973</v>
      </c>
      <c r="D15">
        <f>'1995'!D15/SUM('1995'!D$6:D$22)*'1995'!D$23</f>
        <v>853.10969249381606</v>
      </c>
      <c r="E15">
        <f>'1995'!E15/SUM('1995'!E$6:E$22)*'1995'!E$23</f>
        <v>2403.0491756024935</v>
      </c>
      <c r="F15">
        <f>'1995'!F15/SUM('1995'!F$6:F$22)*'1995'!F$23</f>
        <v>1014.3535735413902</v>
      </c>
      <c r="G15">
        <f>'1995'!G15/SUM('1995'!G$6:G$22)*'1995'!G$23</f>
        <v>837.52261717910153</v>
      </c>
      <c r="H15">
        <f>'1995'!H15/SUM('1995'!H$6:H$22)*'1995'!H$23</f>
        <v>714.47357374798366</v>
      </c>
      <c r="I15">
        <f>'1995'!I15/SUM('1995'!I$6:I$22)*'1995'!I$23</f>
        <v>4807.8848680167939</v>
      </c>
      <c r="J15">
        <f>'1995'!J15/SUM('1995'!J$6:J$22)*'1995'!J$23</f>
        <v>1893.6702789938749</v>
      </c>
      <c r="K15">
        <f>'1995'!K15/SUM('1995'!K$6:K$22)*'1995'!K$23</f>
        <v>18100.53341709981</v>
      </c>
      <c r="L15">
        <f>'1995'!L15/SUM('1995'!L$6:L$22)*'1995'!L$23</f>
        <v>29984.74701624599</v>
      </c>
      <c r="M15">
        <f>'1995'!M15/SUM('1995'!M$6:M$22)*'1995'!M$23</f>
        <v>695.48929171544671</v>
      </c>
      <c r="N15">
        <f>'1995'!N15/SUM('1995'!N$6:N$22)*'1995'!N$23</f>
        <v>1873.5604318359744</v>
      </c>
      <c r="O15">
        <f>'1995'!O15/SUM('1995'!O$6:O$22)*'1995'!O$23</f>
        <v>1053.9975024250184</v>
      </c>
      <c r="P15">
        <f>'1995'!P15/SUM('1995'!P$6:P$22)*'1995'!P$23</f>
        <v>478.71999156480723</v>
      </c>
      <c r="Q15">
        <f>'1995'!Q15/SUM('1995'!Q$6:Q$22)*'1995'!Q$23</f>
        <v>4861.9258818919861</v>
      </c>
      <c r="R15">
        <f>'1995'!R15/SUM('1995'!R$6:R$22)*'1995'!R$23</f>
        <v>6739.1165285097868</v>
      </c>
      <c r="S15">
        <f>'1995'!S15/SUM('1995'!S$6:S$22)*'1995'!S$23</f>
        <v>981.15558568749577</v>
      </c>
      <c r="T15">
        <f t="shared" si="1"/>
        <v>77361.720413881791</v>
      </c>
      <c r="U15">
        <f t="shared" si="2"/>
        <v>64769.245646976327</v>
      </c>
    </row>
    <row r="16" spans="1:21" x14ac:dyDescent="0.25">
      <c r="A16" s="17">
        <f t="shared" si="3"/>
        <v>2196.6157843196065</v>
      </c>
      <c r="B16" t="s">
        <v>31</v>
      </c>
      <c r="C16">
        <f>'1995'!C16/SUM('1995'!C$6:C$22)*'1995'!C$23</f>
        <v>49.901732477024154</v>
      </c>
      <c r="D16">
        <f>'1995'!D16/SUM('1995'!D$6:D$22)*'1995'!D$23</f>
        <v>245.72964882777538</v>
      </c>
      <c r="E16">
        <f>'1995'!E16/SUM('1995'!E$6:E$22)*'1995'!E$23</f>
        <v>409.21262382673592</v>
      </c>
      <c r="F16">
        <f>'1995'!F16/SUM('1995'!F$6:F$22)*'1995'!F$23</f>
        <v>237.1707596807899</v>
      </c>
      <c r="G16">
        <f>'1995'!G16/SUM('1995'!G$6:G$22)*'1995'!G$23</f>
        <v>210.30810793377776</v>
      </c>
      <c r="H16">
        <f>'1995'!H16/SUM('1995'!H$6:H$22)*'1995'!H$23</f>
        <v>161.9767471867199</v>
      </c>
      <c r="I16">
        <f>'1995'!I16/SUM('1995'!I$6:I$22)*'1995'!I$23</f>
        <v>932.2178968638076</v>
      </c>
      <c r="J16">
        <f>'1995'!J16/SUM('1995'!J$6:J$22)*'1995'!J$23</f>
        <v>439.3806873501585</v>
      </c>
      <c r="K16">
        <f>'1995'!K16/SUM('1995'!K$6:K$22)*'1995'!K$23</f>
        <v>3989.7482495340882</v>
      </c>
      <c r="L16">
        <f>'1995'!L16/SUM('1995'!L$6:L$22)*'1995'!L$23</f>
        <v>1283.9520611607556</v>
      </c>
      <c r="M16">
        <f>'1995'!M16/SUM('1995'!M$6:M$22)*'1995'!M$23</f>
        <v>1680.7901381320828</v>
      </c>
      <c r="N16">
        <f>'1995'!N16/SUM('1995'!N$6:N$22)*'1995'!N$23</f>
        <v>603.88990557209684</v>
      </c>
      <c r="O16">
        <f>'1995'!O16/SUM('1995'!O$6:O$22)*'1995'!O$23</f>
        <v>695.37384919612521</v>
      </c>
      <c r="P16">
        <f>'1995'!P16/SUM('1995'!P$6:P$22)*'1995'!P$23</f>
        <v>332.86797485080018</v>
      </c>
      <c r="Q16">
        <f>'1995'!Q16/SUM('1995'!Q$6:Q$22)*'1995'!Q$23</f>
        <v>2395.5509645113148</v>
      </c>
      <c r="R16">
        <f>'1995'!R16/SUM('1995'!R$6:R$22)*'1995'!R$23</f>
        <v>2912.7767439456393</v>
      </c>
      <c r="S16">
        <f>'1995'!S16/SUM('1995'!S$6:S$22)*'1995'!S$23</f>
        <v>491.04648988523383</v>
      </c>
      <c r="T16">
        <f t="shared" si="1"/>
        <v>17071.894580934928</v>
      </c>
      <c r="U16">
        <f t="shared" si="2"/>
        <v>14385.996376788135</v>
      </c>
    </row>
    <row r="17" spans="1:21" x14ac:dyDescent="0.25">
      <c r="A17" s="17">
        <f t="shared" si="3"/>
        <v>4427.219084177761</v>
      </c>
      <c r="B17" t="s">
        <v>32</v>
      </c>
      <c r="C17">
        <f>'1995'!C17/SUM('1995'!C$6:C$22)*'1995'!C$23</f>
        <v>195.348336179386</v>
      </c>
      <c r="D17">
        <f>'1995'!D17/SUM('1995'!D$6:D$22)*'1995'!D$23</f>
        <v>848.21444124317964</v>
      </c>
      <c r="E17">
        <f>'1995'!E17/SUM('1995'!E$6:E$22)*'1995'!E$23</f>
        <v>776.7893164054849</v>
      </c>
      <c r="F17">
        <f>'1995'!F17/SUM('1995'!F$6:F$22)*'1995'!F$23</f>
        <v>331.27636228511568</v>
      </c>
      <c r="G17">
        <f>'1995'!G17/SUM('1995'!G$6:G$22)*'1995'!G$23</f>
        <v>638.27507041496483</v>
      </c>
      <c r="H17">
        <f>'1995'!H17/SUM('1995'!H$6:H$22)*'1995'!H$23</f>
        <v>320.80586250823882</v>
      </c>
      <c r="I17">
        <f>'1995'!I17/SUM('1995'!I$6:I$22)*'1995'!I$23</f>
        <v>1511.8580313207769</v>
      </c>
      <c r="J17">
        <f>'1995'!J17/SUM('1995'!J$6:J$22)*'1995'!J$23</f>
        <v>901.63169258244909</v>
      </c>
      <c r="K17">
        <f>'1995'!K17/SUM('1995'!K$6:K$22)*'1995'!K$23</f>
        <v>4584.5452015345572</v>
      </c>
      <c r="L17">
        <f>'1995'!L17/SUM('1995'!L$6:L$22)*'1995'!L$23</f>
        <v>1315.2510220969232</v>
      </c>
      <c r="M17">
        <f>'1995'!M17/SUM('1995'!M$6:M$22)*'1995'!M$23</f>
        <v>337.16708415698429</v>
      </c>
      <c r="N17">
        <f>'1995'!N17/SUM('1995'!N$6:N$22)*'1995'!N$23</f>
        <v>6405.1540616573884</v>
      </c>
      <c r="O17">
        <f>'1995'!O17/SUM('1995'!O$6:O$22)*'1995'!O$23</f>
        <v>5514.5878442119019</v>
      </c>
      <c r="P17">
        <f>'1995'!P17/SUM('1995'!P$6:P$22)*'1995'!P$23</f>
        <v>707.01339463933869</v>
      </c>
      <c r="Q17">
        <f>'1995'!Q17/SUM('1995'!Q$6:Q$22)*'1995'!Q$23</f>
        <v>6946.2372267057681</v>
      </c>
      <c r="R17">
        <f>'1995'!R17/SUM('1995'!R$6:R$22)*'1995'!R$23</f>
        <v>4337.300800218577</v>
      </c>
      <c r="S17">
        <f>'1995'!S17/SUM('1995'!S$6:S$22)*'1995'!S$23</f>
        <v>1284.6245859169817</v>
      </c>
      <c r="T17">
        <f t="shared" si="1"/>
        <v>36956.080334078018</v>
      </c>
      <c r="U17">
        <f t="shared" si="2"/>
        <v>31431.881221138425</v>
      </c>
    </row>
    <row r="18" spans="1:21" x14ac:dyDescent="0.25">
      <c r="A18" s="17">
        <f t="shared" si="3"/>
        <v>7917.8320638354644</v>
      </c>
      <c r="B18" t="s">
        <v>33</v>
      </c>
      <c r="C18">
        <f>'1995'!C18/SUM('1995'!C$6:C$22)*'1995'!C$23</f>
        <v>1781.1470596164054</v>
      </c>
      <c r="D18">
        <f>'1995'!D18/SUM('1995'!D$6:D$22)*'1995'!D$23</f>
        <v>1249.0368160483508</v>
      </c>
      <c r="E18">
        <f>'1995'!E18/SUM('1995'!E$6:E$22)*'1995'!E$23</f>
        <v>2279.425396950809</v>
      </c>
      <c r="F18">
        <f>'1995'!F18/SUM('1995'!F$6:F$22)*'1995'!F$23</f>
        <v>491.19917302843942</v>
      </c>
      <c r="G18">
        <f>'1995'!G18/SUM('1995'!G$6:G$22)*'1995'!G$23</f>
        <v>600.32081380348325</v>
      </c>
      <c r="H18">
        <f>'1995'!H18/SUM('1995'!H$6:H$22)*'1995'!H$23</f>
        <v>428.23337227797123</v>
      </c>
      <c r="I18">
        <f>'1995'!I18/SUM('1995'!I$6:I$22)*'1995'!I$23</f>
        <v>2869.6164917264105</v>
      </c>
      <c r="J18">
        <f>'1995'!J18/SUM('1995'!J$6:J$22)*'1995'!J$23</f>
        <v>2691.8931179944348</v>
      </c>
      <c r="K18">
        <f>'1995'!K18/SUM('1995'!K$6:K$22)*'1995'!K$23</f>
        <v>7821.9795232200995</v>
      </c>
      <c r="L18">
        <f>'1995'!L18/SUM('1995'!L$6:L$22)*'1995'!L$23</f>
        <v>4240.5248997027265</v>
      </c>
      <c r="M18">
        <f>'1995'!M18/SUM('1995'!M$6:M$22)*'1995'!M$23</f>
        <v>777.25598644629804</v>
      </c>
      <c r="N18">
        <f>'1995'!N18/SUM('1995'!N$6:N$22)*'1995'!N$23</f>
        <v>1070.9474498548257</v>
      </c>
      <c r="O18">
        <f>'1995'!O18/SUM('1995'!O$6:O$22)*'1995'!O$23</f>
        <v>31286.572791566265</v>
      </c>
      <c r="P18">
        <f>'1995'!P18/SUM('1995'!P$6:P$22)*'1995'!P$23</f>
        <v>24501.521382865118</v>
      </c>
      <c r="Q18">
        <f>'1995'!Q18/SUM('1995'!Q$6:Q$22)*'1995'!Q$23</f>
        <v>6091.3644190547402</v>
      </c>
      <c r="R18">
        <f>'1995'!R18/SUM('1995'!R$6:R$22)*'1995'!R$23</f>
        <v>7750.5412825955182</v>
      </c>
      <c r="S18">
        <f>'1995'!S18/SUM('1995'!S$6:S$22)*'1995'!S$23</f>
        <v>687.69203388046799</v>
      </c>
      <c r="T18">
        <f t="shared" si="1"/>
        <v>96619.27201063234</v>
      </c>
      <c r="U18">
        <f t="shared" si="2"/>
        <v>84228.399769186042</v>
      </c>
    </row>
    <row r="19" spans="1:21" x14ac:dyDescent="0.25">
      <c r="A19" s="17">
        <f t="shared" si="3"/>
        <v>3816.8537316573716</v>
      </c>
      <c r="B19" t="s">
        <v>34</v>
      </c>
      <c r="C19">
        <f>'1995'!C19/SUM('1995'!C$6:C$22)*'1995'!C$23</f>
        <v>16.917165913134827</v>
      </c>
      <c r="D19">
        <f>'1995'!D19/SUM('1995'!D$6:D$22)*'1995'!D$23</f>
        <v>359.20775419385404</v>
      </c>
      <c r="E19">
        <f>'1995'!E19/SUM('1995'!E$6:E$22)*'1995'!E$23</f>
        <v>604.2236601668169</v>
      </c>
      <c r="F19">
        <f>'1995'!F19/SUM('1995'!F$6:F$22)*'1995'!F$23</f>
        <v>288.00773265875017</v>
      </c>
      <c r="G19">
        <f>'1995'!G19/SUM('1995'!G$6:G$22)*'1995'!G$23</f>
        <v>320.83499677488726</v>
      </c>
      <c r="H19">
        <f>'1995'!H19/SUM('1995'!H$6:H$22)*'1995'!H$23</f>
        <v>235.27576701061497</v>
      </c>
      <c r="I19">
        <f>'1995'!I19/SUM('1995'!I$6:I$22)*'1995'!I$23</f>
        <v>2009.3038208524481</v>
      </c>
      <c r="J19">
        <f>'1995'!J19/SUM('1995'!J$6:J$22)*'1995'!J$23</f>
        <v>954.20656426886444</v>
      </c>
      <c r="K19">
        <f>'1995'!K19/SUM('1995'!K$6:K$22)*'1995'!K$23</f>
        <v>10632.400858564337</v>
      </c>
      <c r="L19">
        <f>'1995'!L19/SUM('1995'!L$6:L$22)*'1995'!L$23</f>
        <v>2746.1682887038096</v>
      </c>
      <c r="M19">
        <f>'1995'!M19/SUM('1995'!M$6:M$22)*'1995'!M$23</f>
        <v>1007.9559187149039</v>
      </c>
      <c r="N19">
        <f>'1995'!N19/SUM('1995'!N$6:N$22)*'1995'!N$23</f>
        <v>1409.442720618423</v>
      </c>
      <c r="O19">
        <f>'1995'!O19/SUM('1995'!O$6:O$22)*'1995'!O$23</f>
        <v>3943.1959007261762</v>
      </c>
      <c r="P19">
        <f>'1995'!P19/SUM('1995'!P$6:P$22)*'1995'!P$23</f>
        <v>7825.0931174739244</v>
      </c>
      <c r="Q19">
        <f>'1995'!Q19/SUM('1995'!Q$6:Q$22)*'1995'!Q$23</f>
        <v>8674.964848370435</v>
      </c>
      <c r="R19">
        <f>'1995'!R19/SUM('1995'!R$6:R$22)*'1995'!R$23</f>
        <v>3275.4794405519469</v>
      </c>
      <c r="S19">
        <f>'1995'!S19/SUM('1995'!S$6:S$22)*'1995'!S$23</f>
        <v>714.97513534801885</v>
      </c>
      <c r="T19">
        <f t="shared" si="1"/>
        <v>45017.653690911342</v>
      </c>
      <c r="U19">
        <f t="shared" si="2"/>
        <v>40229.676229071978</v>
      </c>
    </row>
    <row r="20" spans="1:21" x14ac:dyDescent="0.25">
      <c r="A20" s="17">
        <f t="shared" si="3"/>
        <v>53253.382628497187</v>
      </c>
      <c r="B20" t="s">
        <v>35</v>
      </c>
      <c r="C20">
        <f>'1995'!C20/SUM('1995'!C$6:C$22)*'1995'!C$23</f>
        <v>2223.6891803971866</v>
      </c>
      <c r="D20">
        <f>'1995'!D20/SUM('1995'!D$6:D$22)*'1995'!D$23</f>
        <v>6690.8114634386984</v>
      </c>
      <c r="E20">
        <f>'1995'!E20/SUM('1995'!E$6:E$22)*'1995'!E$23</f>
        <v>10575.098531957907</v>
      </c>
      <c r="F20">
        <f>'1995'!F20/SUM('1995'!F$6:F$22)*'1995'!F$23</f>
        <v>2930.0538160836272</v>
      </c>
      <c r="G20">
        <f>'1995'!G20/SUM('1995'!G$6:G$22)*'1995'!G$23</f>
        <v>5307.8688378843271</v>
      </c>
      <c r="H20">
        <f>'1995'!H20/SUM('1995'!H$6:H$22)*'1995'!H$23</f>
        <v>5098.4252882252367</v>
      </c>
      <c r="I20">
        <f>'1995'!I20/SUM('1995'!I$6:I$22)*'1995'!I$23</f>
        <v>22651.124690907396</v>
      </c>
      <c r="J20">
        <f>'1995'!J20/SUM('1995'!J$6:J$22)*'1995'!J$23</f>
        <v>16668.999852375804</v>
      </c>
      <c r="K20">
        <f>'1995'!K20/SUM('1995'!K$6:K$22)*'1995'!K$23</f>
        <v>24436.772753925434</v>
      </c>
      <c r="L20">
        <f>'1995'!L20/SUM('1995'!L$6:L$22)*'1995'!L$23</f>
        <v>12634.164596887576</v>
      </c>
      <c r="M20">
        <f>'1995'!M20/SUM('1995'!M$6:M$22)*'1995'!M$23</f>
        <v>2333.8328240539558</v>
      </c>
      <c r="N20">
        <f>'1995'!N20/SUM('1995'!N$6:N$22)*'1995'!N$23</f>
        <v>6189.4474250488529</v>
      </c>
      <c r="O20">
        <f>'1995'!O20/SUM('1995'!O$6:O$22)*'1995'!O$23</f>
        <v>12872.083807918409</v>
      </c>
      <c r="P20">
        <f>'1995'!P20/SUM('1995'!P$6:P$22)*'1995'!P$23</f>
        <v>7183.003733387437</v>
      </c>
      <c r="Q20">
        <f>'1995'!Q20/SUM('1995'!Q$6:Q$22)*'1995'!Q$23</f>
        <v>55628.594648328653</v>
      </c>
      <c r="R20">
        <f>'1995'!R20/SUM('1995'!R$6:R$22)*'1995'!R$23</f>
        <v>18994.044305004452</v>
      </c>
      <c r="S20">
        <f>'1995'!S20/SUM('1995'!S$6:S$22)*'1995'!S$23</f>
        <v>4804.2532155985518</v>
      </c>
      <c r="T20">
        <f t="shared" si="1"/>
        <v>217222.2689714235</v>
      </c>
      <c r="U20">
        <f t="shared" si="2"/>
        <v>145076.19731015334</v>
      </c>
    </row>
    <row r="21" spans="1:21" x14ac:dyDescent="0.25">
      <c r="A21" s="17">
        <f t="shared" si="3"/>
        <v>4301.7778127695046</v>
      </c>
      <c r="B21" t="s">
        <v>36</v>
      </c>
      <c r="C21">
        <f>'1995'!C21/SUM('1995'!C$6:C$22)*'1995'!C$23</f>
        <v>101.97183148563948</v>
      </c>
      <c r="D21">
        <f>'1995'!D21/SUM('1995'!D$6:D$22)*'1995'!D$23</f>
        <v>758.90352331405188</v>
      </c>
      <c r="E21">
        <f>'1995'!E21/SUM('1995'!E$6:E$22)*'1995'!E$23</f>
        <v>449.25597821608596</v>
      </c>
      <c r="F21">
        <f>'1995'!F21/SUM('1995'!F$6:F$22)*'1995'!F$23</f>
        <v>360.39590556812499</v>
      </c>
      <c r="G21">
        <f>'1995'!G21/SUM('1995'!G$6:G$22)*'1995'!G$23</f>
        <v>541.41643732530667</v>
      </c>
      <c r="H21">
        <f>'1995'!H21/SUM('1995'!H$6:H$22)*'1995'!H$23</f>
        <v>409.37672582625748</v>
      </c>
      <c r="I21">
        <f>'1995'!I21/SUM('1995'!I$6:I$22)*'1995'!I$23</f>
        <v>1782.4292425196779</v>
      </c>
      <c r="J21">
        <f>'1995'!J21/SUM('1995'!J$6:J$22)*'1995'!J$23</f>
        <v>535.67676264334659</v>
      </c>
      <c r="K21">
        <f>'1995'!K21/SUM('1995'!K$6:K$22)*'1995'!K$23</f>
        <v>2359.5518158267319</v>
      </c>
      <c r="L21">
        <f>'1995'!L21/SUM('1995'!L$6:L$22)*'1995'!L$23</f>
        <v>1896.889230828803</v>
      </c>
      <c r="M21">
        <f>'1995'!M21/SUM('1995'!M$6:M$22)*'1995'!M$23</f>
        <v>128.37224973825153</v>
      </c>
      <c r="N21">
        <f>'1995'!N21/SUM('1995'!N$6:N$22)*'1995'!N$23</f>
        <v>453.47647940130315</v>
      </c>
      <c r="O21">
        <f>'1995'!O21/SUM('1995'!O$6:O$22)*'1995'!O$23</f>
        <v>916.94166854137609</v>
      </c>
      <c r="P21">
        <f>'1995'!P21/SUM('1995'!P$6:P$22)*'1995'!P$23</f>
        <v>70.854569209119788</v>
      </c>
      <c r="Q21">
        <f>'1995'!Q21/SUM('1995'!Q$6:Q$22)*'1995'!Q$23</f>
        <v>1554.9517551829802</v>
      </c>
      <c r="R21">
        <f>'1995'!R21/SUM('1995'!R$6:R$22)*'1995'!R$23</f>
        <v>4206.2154462128992</v>
      </c>
      <c r="S21">
        <f>'1995'!S21/SUM('1995'!S$6:S$22)*'1995'!S$23</f>
        <v>177.76938735602076</v>
      </c>
      <c r="T21">
        <f t="shared" si="1"/>
        <v>16704.449009195974</v>
      </c>
      <c r="U21">
        <f t="shared" si="2"/>
        <v>11765.022602297486</v>
      </c>
    </row>
    <row r="22" spans="1:21" x14ac:dyDescent="0.25">
      <c r="A22" s="17">
        <f t="shared" si="3"/>
        <v>2920.2413137686995</v>
      </c>
      <c r="B22" t="s">
        <v>37</v>
      </c>
      <c r="C22">
        <f>'1995'!C22/SUM('1995'!C$6:C$22)*'1995'!C$23</f>
        <v>32.857590145372725</v>
      </c>
      <c r="D22">
        <f>'1995'!D22/SUM('1995'!D$6:D$22)*'1995'!D$23</f>
        <v>178.74147540002261</v>
      </c>
      <c r="E22">
        <f>'1995'!E22/SUM('1995'!E$6:E$22)*'1995'!E$23</f>
        <v>650.57760035851538</v>
      </c>
      <c r="F22">
        <f>'1995'!F22/SUM('1995'!F$6:F$22)*'1995'!F$23</f>
        <v>97.938665387045617</v>
      </c>
      <c r="G22">
        <f>'1995'!G22/SUM('1995'!G$6:G$22)*'1995'!G$23</f>
        <v>332.60406364222763</v>
      </c>
      <c r="H22">
        <f>'1995'!H22/SUM('1995'!H$6:H$22)*'1995'!H$23</f>
        <v>745.79445378936691</v>
      </c>
      <c r="I22">
        <f>'1995'!I22/SUM('1995'!I$6:I$22)*'1995'!I$23</f>
        <v>914.58505519152129</v>
      </c>
      <c r="J22">
        <f>'1995'!J22/SUM('1995'!J$6:J$22)*'1995'!J$23</f>
        <v>522.10777021567014</v>
      </c>
      <c r="K22">
        <f>'1995'!K22/SUM('1995'!K$6:K$22)*'1995'!K$23</f>
        <v>2143.3363938575271</v>
      </c>
      <c r="L22">
        <f>'1995'!L22/SUM('1995'!L$6:L$22)*'1995'!L$23</f>
        <v>421.25916288453476</v>
      </c>
      <c r="M22">
        <f>'1995'!M22/SUM('1995'!M$6:M$22)*'1995'!M$23</f>
        <v>261.17616667156403</v>
      </c>
      <c r="N22">
        <f>'1995'!N22/SUM('1995'!N$6:N$22)*'1995'!N$23</f>
        <v>357.00176087881192</v>
      </c>
      <c r="O22">
        <f>'1995'!O22/SUM('1995'!O$6:O$22)*'1995'!O$23</f>
        <v>480.96839832921722</v>
      </c>
      <c r="P22">
        <f>'1995'!P22/SUM('1995'!P$6:P$22)*'1995'!P$23</f>
        <v>132.5437295858224</v>
      </c>
      <c r="Q22">
        <f>'1995'!Q22/SUM('1995'!Q$6:Q$22)*'1995'!Q$23</f>
        <v>1115.6651983494371</v>
      </c>
      <c r="R22">
        <f>'1995'!R22/SUM('1995'!R$6:R$22)*'1995'!R$23</f>
        <v>489.98581102794043</v>
      </c>
      <c r="S22">
        <f>'1995'!S22/SUM('1995'!S$6:S$22)*'1995'!S$23</f>
        <v>2412.2109946708269</v>
      </c>
      <c r="T22">
        <f t="shared" si="1"/>
        <v>11289.354290385425</v>
      </c>
      <c r="U22">
        <f t="shared" si="2"/>
        <v>7814.1476162556819</v>
      </c>
    </row>
    <row r="23" spans="1:21" x14ac:dyDescent="0.25">
      <c r="A23" s="17">
        <f t="shared" si="3"/>
        <v>545626.52</v>
      </c>
      <c r="B23" t="s">
        <v>38</v>
      </c>
      <c r="C23">
        <v>53406.35</v>
      </c>
      <c r="D23">
        <v>53961.86</v>
      </c>
      <c r="E23">
        <v>110042.97</v>
      </c>
      <c r="F23">
        <v>73338</v>
      </c>
      <c r="G23">
        <v>44119.87</v>
      </c>
      <c r="H23">
        <v>48227.86</v>
      </c>
      <c r="I23">
        <v>215935.96</v>
      </c>
      <c r="J23">
        <v>121074.1</v>
      </c>
      <c r="K23">
        <v>114689.5</v>
      </c>
      <c r="L23">
        <v>84265.99</v>
      </c>
      <c r="M23">
        <v>31489.82</v>
      </c>
      <c r="N23">
        <v>31271.919999999998</v>
      </c>
      <c r="O23">
        <v>60020.42</v>
      </c>
      <c r="P23">
        <v>49114.21</v>
      </c>
      <c r="Q23">
        <v>109036.71</v>
      </c>
      <c r="R23">
        <v>87039.039999999994</v>
      </c>
      <c r="S23">
        <v>21283.73</v>
      </c>
      <c r="T23">
        <f>SUM(C23:S23)</f>
        <v>1308318.31</v>
      </c>
      <c r="U23">
        <f>SUM(K23:S23)</f>
        <v>588211.34</v>
      </c>
    </row>
    <row r="24" spans="1:21" x14ac:dyDescent="0.25">
      <c r="E24">
        <v>145.98707199999998</v>
      </c>
      <c r="F24">
        <v>74.429365000000004</v>
      </c>
      <c r="G24">
        <v>60.006169</v>
      </c>
      <c r="H24">
        <v>70.693524000000011</v>
      </c>
      <c r="I24">
        <v>305.17172899999997</v>
      </c>
    </row>
    <row r="25" spans="1:21" x14ac:dyDescent="0.25">
      <c r="E25">
        <f>E24*1000</f>
        <v>145987.07199999999</v>
      </c>
      <c r="F25">
        <f>F24*1000</f>
        <v>74429.365000000005</v>
      </c>
      <c r="G25">
        <f>G24*1000</f>
        <v>60006.169000000002</v>
      </c>
      <c r="H25">
        <f>H24*1000</f>
        <v>70693.524000000005</v>
      </c>
      <c r="I25">
        <f>I24*1000</f>
        <v>305171.72899999999</v>
      </c>
    </row>
    <row r="26" spans="1:21" x14ac:dyDescent="0.25">
      <c r="B26" s="1" t="s">
        <v>43</v>
      </c>
      <c r="C26" s="2" t="s">
        <v>44</v>
      </c>
      <c r="D26" s="3" t="s">
        <v>45</v>
      </c>
      <c r="E26" s="3" t="s">
        <v>46</v>
      </c>
      <c r="F26" s="3" t="s">
        <v>47</v>
      </c>
      <c r="G26" s="3" t="s">
        <v>48</v>
      </c>
      <c r="H26" s="3" t="s">
        <v>49</v>
      </c>
      <c r="I26" s="3" t="s">
        <v>50</v>
      </c>
      <c r="J26" s="3" t="s">
        <v>51</v>
      </c>
      <c r="K26" s="3" t="s">
        <v>52</v>
      </c>
      <c r="L26" s="3" t="s">
        <v>53</v>
      </c>
      <c r="M26" s="3" t="s">
        <v>54</v>
      </c>
      <c r="N26" s="3" t="s">
        <v>55</v>
      </c>
      <c r="O26" s="3" t="s">
        <v>56</v>
      </c>
      <c r="P26" s="3" t="s">
        <v>57</v>
      </c>
      <c r="Q26" s="3" t="s">
        <v>58</v>
      </c>
      <c r="R26" s="3" t="s">
        <v>59</v>
      </c>
      <c r="S26" s="3" t="s">
        <v>60</v>
      </c>
      <c r="T26" s="4" t="s">
        <v>61</v>
      </c>
    </row>
    <row r="27" spans="1:21" x14ac:dyDescent="0.25">
      <c r="B27" s="10" t="s">
        <v>44</v>
      </c>
      <c r="C27" s="5">
        <v>12.926500000000001</v>
      </c>
      <c r="D27" s="5">
        <v>3.8E-3</v>
      </c>
      <c r="E27" s="5">
        <v>29.440300000000001</v>
      </c>
      <c r="F27" s="5">
        <v>0</v>
      </c>
      <c r="G27" s="5">
        <v>8.0000000000000004E-4</v>
      </c>
      <c r="H27" s="5">
        <v>0</v>
      </c>
      <c r="I27" s="5">
        <v>2.9304000000000001</v>
      </c>
      <c r="J27" s="5">
        <v>0.2056</v>
      </c>
      <c r="K27" s="5">
        <v>5.9999999999999995E-4</v>
      </c>
      <c r="L27" s="5">
        <v>0</v>
      </c>
      <c r="M27" s="5">
        <v>0.90360000000000007</v>
      </c>
      <c r="N27" s="5">
        <v>1.0800000000000001E-2</v>
      </c>
      <c r="O27" s="5">
        <v>1.6000000000000001E-3</v>
      </c>
      <c r="P27" s="5">
        <v>0</v>
      </c>
      <c r="Q27" s="5">
        <v>2.1299999999999999E-2</v>
      </c>
      <c r="R27" s="5">
        <v>0.4677</v>
      </c>
      <c r="S27" s="5">
        <v>4.5999999999999999E-2</v>
      </c>
      <c r="T27" s="6">
        <v>46.958800000000004</v>
      </c>
    </row>
    <row r="28" spans="1:21" x14ac:dyDescent="0.25">
      <c r="B28" s="10" t="s">
        <v>45</v>
      </c>
      <c r="C28" s="5">
        <v>0.81899999999999995</v>
      </c>
      <c r="D28" s="5">
        <v>15.105100000000002</v>
      </c>
      <c r="E28" s="5">
        <v>2.3338000000000001</v>
      </c>
      <c r="F28" s="5">
        <v>10.271799999999999</v>
      </c>
      <c r="G28" s="5">
        <v>0.80889999999999995</v>
      </c>
      <c r="H28" s="5">
        <v>0.67279999999999995</v>
      </c>
      <c r="I28" s="5">
        <v>12.856300000000001</v>
      </c>
      <c r="J28" s="5">
        <v>1.6014999999999999</v>
      </c>
      <c r="K28" s="5">
        <v>2.3059000000000003</v>
      </c>
      <c r="L28" s="5">
        <v>0.86199999999999999</v>
      </c>
      <c r="M28" s="5">
        <v>0.73190000000000011</v>
      </c>
      <c r="N28" s="5">
        <v>1.2118</v>
      </c>
      <c r="O28" s="5">
        <v>0.46829999999999994</v>
      </c>
      <c r="P28" s="5">
        <v>0.75990000000000002</v>
      </c>
      <c r="Q28" s="5">
        <v>1.8494000000000002</v>
      </c>
      <c r="R28" s="5">
        <v>6.1002999999999989</v>
      </c>
      <c r="S28" s="5">
        <v>0.7740999999999999</v>
      </c>
      <c r="T28" s="7">
        <v>59.532399999999996</v>
      </c>
    </row>
    <row r="29" spans="1:21" x14ac:dyDescent="0.25">
      <c r="B29" s="10" t="s">
        <v>46</v>
      </c>
      <c r="C29" s="5">
        <v>7.3523999999999994</v>
      </c>
      <c r="D29" s="5">
        <v>0.20419999999999999</v>
      </c>
      <c r="E29" s="5">
        <v>29.4558</v>
      </c>
      <c r="F29" s="5">
        <v>7.1999999999999995E-2</v>
      </c>
      <c r="G29" s="5">
        <v>0.1673</v>
      </c>
      <c r="H29" s="5">
        <v>9.98E-2</v>
      </c>
      <c r="I29" s="5">
        <v>3.8016000000000005</v>
      </c>
      <c r="J29" s="5">
        <v>0.37489999999999996</v>
      </c>
      <c r="K29" s="5">
        <v>1.4712000000000001</v>
      </c>
      <c r="L29" s="5">
        <v>0.51379999999999992</v>
      </c>
      <c r="M29" s="5">
        <v>13.492599999999999</v>
      </c>
      <c r="N29" s="5">
        <v>0.44670000000000004</v>
      </c>
      <c r="O29" s="5">
        <v>8.3500000000000005E-2</v>
      </c>
      <c r="P29" s="5">
        <v>0.2077</v>
      </c>
      <c r="Q29" s="5">
        <v>1.8121999999999998</v>
      </c>
      <c r="R29" s="5">
        <v>5.5202999999999989</v>
      </c>
      <c r="S29" s="5">
        <v>0.94830000000000003</v>
      </c>
      <c r="T29" s="7">
        <v>66.024199999999993</v>
      </c>
    </row>
    <row r="30" spans="1:21" x14ac:dyDescent="0.25">
      <c r="B30" s="10" t="s">
        <v>47</v>
      </c>
      <c r="C30" s="5">
        <v>1.7064000000000001</v>
      </c>
      <c r="D30" s="5">
        <v>0.49069999999999997</v>
      </c>
      <c r="E30" s="5">
        <v>0.48089999999999999</v>
      </c>
      <c r="F30" s="5">
        <v>1.3135999999999999</v>
      </c>
      <c r="G30" s="5">
        <v>0.22800000000000001</v>
      </c>
      <c r="H30" s="5">
        <v>0.18099999999999999</v>
      </c>
      <c r="I30" s="5">
        <v>4.1101999999999999</v>
      </c>
      <c r="J30" s="5">
        <v>1.6812</v>
      </c>
      <c r="K30" s="5">
        <v>2.3376999999999999</v>
      </c>
      <c r="L30" s="5">
        <v>7.1168000000000005</v>
      </c>
      <c r="M30" s="5">
        <v>6.93E-2</v>
      </c>
      <c r="N30" s="5">
        <v>0.36760000000000004</v>
      </c>
      <c r="O30" s="5">
        <v>0.30619999999999997</v>
      </c>
      <c r="P30" s="5">
        <v>5.5399999999999998E-2</v>
      </c>
      <c r="Q30" s="5">
        <v>1.0764</v>
      </c>
      <c r="R30" s="5">
        <v>0.96829999999999994</v>
      </c>
      <c r="S30" s="5">
        <v>0.34749999999999998</v>
      </c>
      <c r="T30" s="7">
        <v>22.837199999999999</v>
      </c>
    </row>
    <row r="31" spans="1:21" x14ac:dyDescent="0.25">
      <c r="B31" s="10" t="s">
        <v>48</v>
      </c>
      <c r="C31" s="5">
        <v>0.2346</v>
      </c>
      <c r="D31" s="5">
        <v>2.2498</v>
      </c>
      <c r="E31" s="5">
        <v>1.0165999999999999</v>
      </c>
      <c r="F31" s="5">
        <v>0.46939999999999998</v>
      </c>
      <c r="G31" s="5">
        <v>20.409099999999999</v>
      </c>
      <c r="H31" s="5">
        <v>9.0709999999999997</v>
      </c>
      <c r="I31" s="5">
        <v>11.3887</v>
      </c>
      <c r="J31" s="5">
        <v>9.1132000000000009</v>
      </c>
      <c r="K31" s="5">
        <v>4.3843000000000005</v>
      </c>
      <c r="L31" s="5">
        <v>0.92769999999999997</v>
      </c>
      <c r="M31" s="5">
        <v>0.14399999999999999</v>
      </c>
      <c r="N31" s="5">
        <v>1.7997999999999998</v>
      </c>
      <c r="O31" s="5">
        <v>0.3009</v>
      </c>
      <c r="P31" s="5">
        <v>0.63020000000000009</v>
      </c>
      <c r="Q31" s="5">
        <v>3.7741000000000002</v>
      </c>
      <c r="R31" s="5">
        <v>2.4116999999999997</v>
      </c>
      <c r="S31" s="5">
        <v>2.1962999999999999</v>
      </c>
      <c r="T31" s="7">
        <v>70.521799999999999</v>
      </c>
    </row>
    <row r="32" spans="1:21" x14ac:dyDescent="0.25">
      <c r="B32" s="10" t="s">
        <v>49</v>
      </c>
      <c r="C32" s="5">
        <v>0.13869999999999999</v>
      </c>
      <c r="D32" s="5">
        <v>0.14849999999999999</v>
      </c>
      <c r="E32" s="5">
        <v>4.3499999999999997E-2</v>
      </c>
      <c r="F32" s="5">
        <v>2.7600000000000003E-2</v>
      </c>
      <c r="G32" s="5">
        <v>0.7209000000000001</v>
      </c>
      <c r="H32" s="5">
        <v>10.7035</v>
      </c>
      <c r="I32" s="5">
        <v>0.5324000000000001</v>
      </c>
      <c r="J32" s="5">
        <v>7.5700000000000003E-2</v>
      </c>
      <c r="K32" s="5">
        <v>2.1589999999999998</v>
      </c>
      <c r="L32" s="5">
        <v>2.4380000000000002</v>
      </c>
      <c r="M32" s="5">
        <v>1.49E-2</v>
      </c>
      <c r="N32" s="5">
        <v>8.8300000000000003E-2</v>
      </c>
      <c r="O32" s="5">
        <v>2.7800000000000002E-2</v>
      </c>
      <c r="P32" s="5">
        <v>1.5099999999999999E-2</v>
      </c>
      <c r="Q32" s="5">
        <v>0.53149999999999997</v>
      </c>
      <c r="R32" s="5">
        <v>1.4394</v>
      </c>
      <c r="S32" s="5">
        <v>0.17580000000000001</v>
      </c>
      <c r="T32" s="7">
        <v>19.2806</v>
      </c>
    </row>
    <row r="33" spans="1:21" x14ac:dyDescent="0.25">
      <c r="B33" s="10" t="s">
        <v>50</v>
      </c>
      <c r="C33" s="5">
        <v>11.348799999999999</v>
      </c>
      <c r="D33" s="5">
        <v>4.3862000000000005</v>
      </c>
      <c r="E33" s="5">
        <v>7.3719999999999999</v>
      </c>
      <c r="F33" s="5">
        <v>1.4943000000000002</v>
      </c>
      <c r="G33" s="5">
        <v>16.901799999999998</v>
      </c>
      <c r="H33" s="5">
        <v>15.848700000000001</v>
      </c>
      <c r="I33" s="5">
        <v>102.99420000000001</v>
      </c>
      <c r="J33" s="5">
        <v>35.832900000000002</v>
      </c>
      <c r="K33" s="5">
        <v>11.633100000000002</v>
      </c>
      <c r="L33" s="5">
        <v>1.8303000000000003</v>
      </c>
      <c r="M33" s="5">
        <v>0.61</v>
      </c>
      <c r="N33" s="5">
        <v>8.2859000000000016</v>
      </c>
      <c r="O33" s="5">
        <v>1.4779</v>
      </c>
      <c r="P33" s="5">
        <v>2.4428000000000001</v>
      </c>
      <c r="Q33" s="5">
        <v>7.3512999999999993</v>
      </c>
      <c r="R33" s="5">
        <v>12.4643</v>
      </c>
      <c r="S33" s="5">
        <v>2.8860999999999999</v>
      </c>
      <c r="T33" s="7">
        <v>245.15960000000004</v>
      </c>
    </row>
    <row r="34" spans="1:21" x14ac:dyDescent="0.25">
      <c r="B34" s="10" t="s">
        <v>51</v>
      </c>
      <c r="C34" s="5">
        <v>0.32039999999999996</v>
      </c>
      <c r="D34" s="5">
        <v>0.73199999999999998</v>
      </c>
      <c r="E34" s="5">
        <v>0.1055</v>
      </c>
      <c r="F34" s="5">
        <v>0.2077</v>
      </c>
      <c r="G34" s="5">
        <v>0.53179999999999994</v>
      </c>
      <c r="H34" s="5">
        <v>0.18780000000000002</v>
      </c>
      <c r="I34" s="5">
        <v>0.61759999999999993</v>
      </c>
      <c r="J34" s="5">
        <v>18.141099999999998</v>
      </c>
      <c r="K34" s="5">
        <v>0.21719999999999998</v>
      </c>
      <c r="L34" s="5">
        <v>0.37819999999999998</v>
      </c>
      <c r="M34" s="5">
        <v>2.6499999999999999E-2</v>
      </c>
      <c r="N34" s="5">
        <v>0.40589999999999998</v>
      </c>
      <c r="O34" s="5">
        <v>0.82250000000000001</v>
      </c>
      <c r="P34" s="5">
        <v>2.6736999999999997</v>
      </c>
      <c r="Q34" s="5">
        <v>1.1807999999999998</v>
      </c>
      <c r="R34" s="5">
        <v>4.7602000000000011</v>
      </c>
      <c r="S34" s="5">
        <v>0.44380000000000003</v>
      </c>
      <c r="T34" s="7">
        <v>31.753</v>
      </c>
    </row>
    <row r="35" spans="1:21" x14ac:dyDescent="0.25">
      <c r="B35" s="10" t="s">
        <v>52</v>
      </c>
      <c r="C35" s="5">
        <v>0.2205</v>
      </c>
      <c r="D35" s="5">
        <v>0.28870000000000007</v>
      </c>
      <c r="E35" s="5">
        <v>0.67500000000000004</v>
      </c>
      <c r="F35" s="5">
        <v>0.2016</v>
      </c>
      <c r="G35" s="5">
        <v>0.50570000000000004</v>
      </c>
      <c r="H35" s="5">
        <v>0.42099999999999999</v>
      </c>
      <c r="I35" s="5">
        <v>1.9922</v>
      </c>
      <c r="J35" s="5">
        <v>0.42669999999999997</v>
      </c>
      <c r="K35" s="5">
        <v>10.6591</v>
      </c>
      <c r="L35" s="5">
        <v>1.3819999999999999</v>
      </c>
      <c r="M35" s="5">
        <v>0.12570000000000001</v>
      </c>
      <c r="N35" s="5">
        <v>0.51139999999999997</v>
      </c>
      <c r="O35" s="5">
        <v>0.22030000000000002</v>
      </c>
      <c r="P35" s="5">
        <v>0.22459999999999999</v>
      </c>
      <c r="Q35" s="5">
        <v>1.0597999999999999</v>
      </c>
      <c r="R35" s="5">
        <v>0.38680000000000009</v>
      </c>
      <c r="S35" s="5">
        <v>0.21790000000000001</v>
      </c>
      <c r="T35" s="7">
        <v>19.518900000000002</v>
      </c>
    </row>
    <row r="36" spans="1:21" x14ac:dyDescent="0.25">
      <c r="B36" s="10" t="s">
        <v>53</v>
      </c>
      <c r="C36" s="5">
        <v>6.1899999999999997E-2</v>
      </c>
      <c r="D36" s="5">
        <v>0.54449999999999998</v>
      </c>
      <c r="E36" s="5">
        <v>1.5482</v>
      </c>
      <c r="F36" s="5">
        <v>0.37169999999999997</v>
      </c>
      <c r="G36" s="5">
        <v>0.71690000000000009</v>
      </c>
      <c r="H36" s="5">
        <v>0.47039999999999998</v>
      </c>
      <c r="I36" s="5">
        <v>3.4785999999999997</v>
      </c>
      <c r="J36" s="5">
        <v>1.2487999999999999</v>
      </c>
      <c r="K36" s="5">
        <v>13.102</v>
      </c>
      <c r="L36" s="5">
        <v>17.3752</v>
      </c>
      <c r="M36" s="5">
        <v>0.50700000000000001</v>
      </c>
      <c r="N36" s="5">
        <v>1.5838000000000001</v>
      </c>
      <c r="O36" s="5">
        <v>1.3699000000000001</v>
      </c>
      <c r="P36" s="5">
        <v>0.38139999999999996</v>
      </c>
      <c r="Q36" s="5">
        <v>3.6753</v>
      </c>
      <c r="R36" s="5">
        <v>4.8643999999999998</v>
      </c>
      <c r="S36" s="5">
        <v>0.72539999999999993</v>
      </c>
      <c r="T36" s="7">
        <v>52.025199999999998</v>
      </c>
    </row>
    <row r="37" spans="1:21" x14ac:dyDescent="0.25">
      <c r="B37" s="10" t="s">
        <v>54</v>
      </c>
      <c r="C37" s="5">
        <v>2.8000000000000001E-2</v>
      </c>
      <c r="D37" s="5">
        <v>0.13250000000000001</v>
      </c>
      <c r="E37" s="5">
        <v>0.22440000000000002</v>
      </c>
      <c r="F37" s="5">
        <v>6.1799999999999994E-2</v>
      </c>
      <c r="G37" s="5">
        <v>0.14849999999999999</v>
      </c>
      <c r="H37" s="5">
        <v>8.7400000000000005E-2</v>
      </c>
      <c r="I37" s="5">
        <v>0.55510000000000004</v>
      </c>
      <c r="J37" s="5">
        <v>0.24330000000000002</v>
      </c>
      <c r="K37" s="5">
        <v>2.3749000000000002</v>
      </c>
      <c r="L37" s="5">
        <v>0.66349999999999998</v>
      </c>
      <c r="M37" s="5">
        <v>1.0216000000000001</v>
      </c>
      <c r="N37" s="5">
        <v>0.39700000000000002</v>
      </c>
      <c r="O37" s="5">
        <v>0.62890000000000001</v>
      </c>
      <c r="P37" s="5">
        <v>0.20430000000000001</v>
      </c>
      <c r="Q37" s="5">
        <v>1.4770999999999999</v>
      </c>
      <c r="R37" s="5">
        <v>2.2450000000000001</v>
      </c>
      <c r="S37" s="5">
        <v>0.28320000000000001</v>
      </c>
      <c r="T37" s="7">
        <v>10.776299999999999</v>
      </c>
    </row>
    <row r="38" spans="1:21" x14ac:dyDescent="0.25">
      <c r="B38" s="10" t="s">
        <v>55</v>
      </c>
      <c r="C38" s="5">
        <v>0.14050000000000001</v>
      </c>
      <c r="D38" s="5">
        <v>0.63079999999999992</v>
      </c>
      <c r="E38" s="5">
        <v>0.67159999999999997</v>
      </c>
      <c r="F38" s="5">
        <v>0.18659999999999999</v>
      </c>
      <c r="G38" s="5">
        <v>0.72950000000000004</v>
      </c>
      <c r="H38" s="5">
        <v>0.27400000000000002</v>
      </c>
      <c r="I38" s="5">
        <v>1.504</v>
      </c>
      <c r="J38" s="5">
        <v>0.83860000000000001</v>
      </c>
      <c r="K38" s="5">
        <v>5.3843999999999994</v>
      </c>
      <c r="L38" s="5">
        <v>1.3593000000000002</v>
      </c>
      <c r="M38" s="5">
        <v>0.40930000000000005</v>
      </c>
      <c r="N38" s="5">
        <v>8.1585000000000001</v>
      </c>
      <c r="O38" s="5">
        <v>10.120299999999999</v>
      </c>
      <c r="P38" s="5">
        <v>0.71010000000000006</v>
      </c>
      <c r="Q38" s="5">
        <v>7.1791999999999998</v>
      </c>
      <c r="R38" s="5">
        <v>4.2868999999999993</v>
      </c>
      <c r="S38" s="5">
        <v>1.1159000000000001</v>
      </c>
      <c r="T38" s="7">
        <v>43.699800000000003</v>
      </c>
    </row>
    <row r="39" spans="1:21" x14ac:dyDescent="0.25">
      <c r="B39" s="10" t="s">
        <v>56</v>
      </c>
      <c r="C39" s="5">
        <v>1.9549000000000001</v>
      </c>
      <c r="D39" s="5">
        <v>0.90760000000000007</v>
      </c>
      <c r="E39" s="5">
        <v>1.4827999999999999</v>
      </c>
      <c r="F39" s="5">
        <v>0.16919999999999999</v>
      </c>
      <c r="G39" s="5">
        <v>0.62979999999999992</v>
      </c>
      <c r="H39" s="5">
        <v>0.32280000000000003</v>
      </c>
      <c r="I39" s="5">
        <v>2.3775999999999997</v>
      </c>
      <c r="J39" s="5">
        <v>1.9782999999999999</v>
      </c>
      <c r="K39" s="5">
        <v>5.9948999999999995</v>
      </c>
      <c r="L39" s="5">
        <v>3.6386999999999996</v>
      </c>
      <c r="M39" s="5">
        <v>0.67849999999999999</v>
      </c>
      <c r="N39" s="5">
        <v>0.9345</v>
      </c>
      <c r="O39" s="5">
        <v>28.090199999999999</v>
      </c>
      <c r="P39" s="5">
        <v>12.936500000000001</v>
      </c>
      <c r="Q39" s="5">
        <v>5.5495000000000001</v>
      </c>
      <c r="R39" s="5">
        <v>6.0615999999999994</v>
      </c>
      <c r="S39" s="5">
        <v>1.1819000000000002</v>
      </c>
      <c r="T39" s="7">
        <v>74.889200000000002</v>
      </c>
    </row>
    <row r="40" spans="1:21" x14ac:dyDescent="0.25">
      <c r="B40" s="10" t="s">
        <v>57</v>
      </c>
      <c r="C40" s="5">
        <v>1.1900000000000001E-2</v>
      </c>
      <c r="D40" s="5">
        <v>0.20960000000000004</v>
      </c>
      <c r="E40" s="5">
        <v>0.36460000000000004</v>
      </c>
      <c r="F40" s="5">
        <v>0.1123</v>
      </c>
      <c r="G40" s="5">
        <v>0.24480000000000002</v>
      </c>
      <c r="H40" s="5">
        <v>0.129</v>
      </c>
      <c r="I40" s="5">
        <v>1.3409</v>
      </c>
      <c r="J40" s="5">
        <v>0.62150000000000005</v>
      </c>
      <c r="K40" s="5">
        <v>7.1154999999999999</v>
      </c>
      <c r="L40" s="5">
        <v>1.6097999999999999</v>
      </c>
      <c r="M40" s="5">
        <v>0.67400000000000004</v>
      </c>
      <c r="N40" s="5">
        <v>1.0534000000000001</v>
      </c>
      <c r="O40" s="5">
        <v>4.3171999999999997</v>
      </c>
      <c r="P40" s="5">
        <v>5.9340999999999999</v>
      </c>
      <c r="Q40" s="5">
        <v>5.9669999999999996</v>
      </c>
      <c r="R40" s="5">
        <v>2.5621999999999998</v>
      </c>
      <c r="S40" s="5">
        <v>0.49</v>
      </c>
      <c r="T40" s="7">
        <v>32.7577</v>
      </c>
    </row>
    <row r="41" spans="1:21" x14ac:dyDescent="0.25">
      <c r="B41" s="10" t="s">
        <v>58</v>
      </c>
      <c r="C41" s="5">
        <v>1.4872000000000001</v>
      </c>
      <c r="D41" s="5">
        <v>3.9438999999999997</v>
      </c>
      <c r="E41" s="5">
        <v>7.1651999999999996</v>
      </c>
      <c r="F41" s="5">
        <v>1.1164000000000001</v>
      </c>
      <c r="G41" s="5">
        <v>4.1020000000000003</v>
      </c>
      <c r="H41" s="5">
        <v>3.3481000000000001</v>
      </c>
      <c r="I41" s="5">
        <v>15.972</v>
      </c>
      <c r="J41" s="5">
        <v>10.643700000000001</v>
      </c>
      <c r="K41" s="5">
        <v>17.5245</v>
      </c>
      <c r="L41" s="5">
        <v>7.7146000000000008</v>
      </c>
      <c r="M41" s="5">
        <v>1.6265000000000001</v>
      </c>
      <c r="N41" s="5">
        <v>5.0057000000000009</v>
      </c>
      <c r="O41" s="5">
        <v>14.0594</v>
      </c>
      <c r="P41" s="5">
        <v>4.8898000000000001</v>
      </c>
      <c r="Q41" s="5">
        <v>39.858899999999998</v>
      </c>
      <c r="R41" s="5">
        <v>14.142100000000001</v>
      </c>
      <c r="S41" s="5">
        <v>3.3541000000000003</v>
      </c>
      <c r="T41" s="7">
        <v>155.95420000000001</v>
      </c>
    </row>
    <row r="42" spans="1:21" x14ac:dyDescent="0.25">
      <c r="B42" s="10" t="s">
        <v>59</v>
      </c>
      <c r="C42" s="5">
        <v>8.0799999999999997E-2</v>
      </c>
      <c r="D42" s="5">
        <v>0.35310000000000002</v>
      </c>
      <c r="E42" s="5">
        <v>0.2412</v>
      </c>
      <c r="F42" s="5">
        <v>0.1014</v>
      </c>
      <c r="G42" s="5">
        <v>0.35899999999999999</v>
      </c>
      <c r="H42" s="5">
        <v>0.22529999999999997</v>
      </c>
      <c r="I42" s="5">
        <v>1.0620000000000001</v>
      </c>
      <c r="J42" s="5">
        <v>0.29569999999999996</v>
      </c>
      <c r="K42" s="5">
        <v>0.78989999999999994</v>
      </c>
      <c r="L42" s="5">
        <v>0.97129999999999994</v>
      </c>
      <c r="M42" s="5">
        <v>8.2200000000000009E-2</v>
      </c>
      <c r="N42" s="5">
        <v>0.28749999999999998</v>
      </c>
      <c r="O42" s="5">
        <v>0.75600000000000001</v>
      </c>
      <c r="P42" s="5">
        <v>4.2700000000000002E-2</v>
      </c>
      <c r="Q42" s="5">
        <v>0.91279999999999994</v>
      </c>
      <c r="R42" s="5">
        <v>2.9876999999999998</v>
      </c>
      <c r="S42" s="5">
        <v>0.1152</v>
      </c>
      <c r="T42" s="7">
        <v>9.6635999999999989</v>
      </c>
    </row>
    <row r="43" spans="1:21" x14ac:dyDescent="0.25">
      <c r="B43" s="10" t="s">
        <v>60</v>
      </c>
      <c r="C43" s="5">
        <v>2.3100000000000002E-2</v>
      </c>
      <c r="D43" s="5">
        <v>0.11409999999999999</v>
      </c>
      <c r="E43" s="5">
        <v>0.48029999999999995</v>
      </c>
      <c r="F43" s="5">
        <v>3.6600000000000001E-2</v>
      </c>
      <c r="G43" s="5">
        <v>0.32180000000000003</v>
      </c>
      <c r="H43" s="5">
        <v>0.59289999999999998</v>
      </c>
      <c r="I43" s="5">
        <v>0.78389999999999993</v>
      </c>
      <c r="J43" s="5">
        <v>0.35860000000000003</v>
      </c>
      <c r="K43" s="5">
        <v>1.9302000000000001</v>
      </c>
      <c r="L43" s="5">
        <v>0.31739999999999996</v>
      </c>
      <c r="M43" s="5">
        <v>0.25259999999999999</v>
      </c>
      <c r="N43" s="5">
        <v>0.32219999999999999</v>
      </c>
      <c r="O43" s="5">
        <v>0.37829999999999997</v>
      </c>
      <c r="P43" s="5">
        <v>0.1095</v>
      </c>
      <c r="Q43" s="5">
        <v>0.9607</v>
      </c>
      <c r="R43" s="5">
        <v>0.48499999999999999</v>
      </c>
      <c r="S43" s="5">
        <v>1.3129</v>
      </c>
      <c r="T43" s="7">
        <v>8.7802000000000007</v>
      </c>
    </row>
    <row r="44" spans="1:21" ht="13.5" customHeight="1" x14ac:dyDescent="0.25">
      <c r="B44" s="11" t="s">
        <v>61</v>
      </c>
      <c r="C44" s="8">
        <v>38.855400000000003</v>
      </c>
      <c r="D44" s="8">
        <v>30.444700000000001</v>
      </c>
      <c r="E44" s="8">
        <v>83.101900000000001</v>
      </c>
      <c r="F44" s="8">
        <v>16.213699999999999</v>
      </c>
      <c r="G44" s="8">
        <v>47.526300000000006</v>
      </c>
      <c r="H44" s="8">
        <v>42.635400000000004</v>
      </c>
      <c r="I44" s="8">
        <v>168.2987</v>
      </c>
      <c r="J44" s="8">
        <v>83.680999999999997</v>
      </c>
      <c r="K44" s="8">
        <v>89.384199999999993</v>
      </c>
      <c r="L44" s="8">
        <v>49.098300000000002</v>
      </c>
      <c r="M44" s="8">
        <v>21.3704</v>
      </c>
      <c r="N44" s="8">
        <v>30.870699999999999</v>
      </c>
      <c r="O44" s="8">
        <v>63.429000000000002</v>
      </c>
      <c r="P44" s="8">
        <v>32.2179</v>
      </c>
      <c r="Q44" s="8">
        <v>84.237200000000001</v>
      </c>
      <c r="R44" s="8">
        <v>72.153899999999993</v>
      </c>
      <c r="S44" s="8">
        <v>16.614000000000001</v>
      </c>
      <c r="T44" s="9">
        <v>970.1327</v>
      </c>
    </row>
    <row r="46" spans="1:21" x14ac:dyDescent="0.25">
      <c r="B46" t="s">
        <v>62</v>
      </c>
      <c r="D46">
        <f t="shared" ref="D46:I46" si="4">SUM(D50:D54)</f>
        <v>7479.4000000000015</v>
      </c>
      <c r="E46">
        <f t="shared" si="4"/>
        <v>38368.800000000003</v>
      </c>
      <c r="F46">
        <f t="shared" si="4"/>
        <v>3376.9</v>
      </c>
      <c r="G46">
        <f t="shared" si="4"/>
        <v>38427.1</v>
      </c>
      <c r="H46">
        <f t="shared" si="4"/>
        <v>35904</v>
      </c>
      <c r="I46">
        <f t="shared" si="4"/>
        <v>122827.1</v>
      </c>
    </row>
    <row r="47" spans="1:21" x14ac:dyDescent="0.25">
      <c r="B47" s="1" t="s">
        <v>43</v>
      </c>
      <c r="C47" s="2" t="s">
        <v>44</v>
      </c>
      <c r="D47" s="3" t="s">
        <v>45</v>
      </c>
      <c r="E47" s="3" t="s">
        <v>46</v>
      </c>
      <c r="F47" s="3" t="s">
        <v>47</v>
      </c>
      <c r="G47" s="3" t="s">
        <v>48</v>
      </c>
      <c r="H47" s="3" t="s">
        <v>49</v>
      </c>
      <c r="I47" s="3" t="s">
        <v>50</v>
      </c>
      <c r="J47" s="3" t="s">
        <v>51</v>
      </c>
      <c r="K47" s="3" t="s">
        <v>52</v>
      </c>
      <c r="L47" s="3" t="s">
        <v>53</v>
      </c>
      <c r="M47" s="3" t="s">
        <v>54</v>
      </c>
      <c r="N47" s="3" t="s">
        <v>55</v>
      </c>
      <c r="O47" s="3" t="s">
        <v>56</v>
      </c>
      <c r="P47" s="3" t="s">
        <v>57</v>
      </c>
      <c r="Q47" s="3" t="s">
        <v>58</v>
      </c>
      <c r="R47" s="3" t="s">
        <v>59</v>
      </c>
      <c r="S47" s="3" t="s">
        <v>60</v>
      </c>
      <c r="T47" s="4" t="s">
        <v>61</v>
      </c>
    </row>
    <row r="48" spans="1:21" x14ac:dyDescent="0.25">
      <c r="A48" s="17">
        <f>SUM(D48:I48)</f>
        <v>32375.3</v>
      </c>
      <c r="B48" s="10" t="s">
        <v>44</v>
      </c>
      <c r="C48" s="5">
        <f t="shared" ref="C48:T48" si="5">C27*1000</f>
        <v>12926.5</v>
      </c>
      <c r="D48" s="5">
        <f t="shared" si="5"/>
        <v>3.8</v>
      </c>
      <c r="E48" s="5">
        <f t="shared" si="5"/>
        <v>29440.3</v>
      </c>
      <c r="F48" s="5">
        <f t="shared" si="5"/>
        <v>0</v>
      </c>
      <c r="G48" s="5">
        <f t="shared" si="5"/>
        <v>0.8</v>
      </c>
      <c r="H48" s="5">
        <f t="shared" si="5"/>
        <v>0</v>
      </c>
      <c r="I48" s="5">
        <f t="shared" si="5"/>
        <v>2930.4</v>
      </c>
      <c r="J48" s="5">
        <f t="shared" si="5"/>
        <v>205.6</v>
      </c>
      <c r="K48" s="5">
        <f t="shared" si="5"/>
        <v>0.6</v>
      </c>
      <c r="L48" s="5">
        <f t="shared" si="5"/>
        <v>0</v>
      </c>
      <c r="M48" s="5">
        <f t="shared" si="5"/>
        <v>903.6</v>
      </c>
      <c r="N48" s="5">
        <f t="shared" si="5"/>
        <v>10.8</v>
      </c>
      <c r="O48" s="5">
        <f t="shared" si="5"/>
        <v>1.6</v>
      </c>
      <c r="P48" s="5">
        <f t="shared" si="5"/>
        <v>0</v>
      </c>
      <c r="Q48" s="5">
        <f t="shared" si="5"/>
        <v>21.3</v>
      </c>
      <c r="R48" s="5">
        <f t="shared" si="5"/>
        <v>467.7</v>
      </c>
      <c r="S48" s="5">
        <f t="shared" si="5"/>
        <v>46</v>
      </c>
      <c r="T48" s="5">
        <f t="shared" si="5"/>
        <v>46958.8</v>
      </c>
      <c r="U48">
        <f>SUM(K48:S48)</f>
        <v>1451.6</v>
      </c>
    </row>
    <row r="49" spans="1:21" x14ac:dyDescent="0.25">
      <c r="A49" s="17">
        <f>SUM(D49:I49)</f>
        <v>42048.700000000004</v>
      </c>
      <c r="B49" s="10" t="s">
        <v>45</v>
      </c>
      <c r="C49" s="5">
        <f t="shared" ref="C49:T49" si="6">C28*1000</f>
        <v>819</v>
      </c>
      <c r="D49" s="5">
        <f t="shared" si="6"/>
        <v>15105.100000000002</v>
      </c>
      <c r="E49" s="5">
        <f t="shared" si="6"/>
        <v>2333.8000000000002</v>
      </c>
      <c r="F49" s="5">
        <f t="shared" si="6"/>
        <v>10271.799999999999</v>
      </c>
      <c r="G49" s="5">
        <f t="shared" si="6"/>
        <v>808.9</v>
      </c>
      <c r="H49" s="5">
        <f t="shared" si="6"/>
        <v>672.8</v>
      </c>
      <c r="I49" s="5">
        <f t="shared" si="6"/>
        <v>12856.300000000001</v>
      </c>
      <c r="J49" s="5">
        <f t="shared" si="6"/>
        <v>1601.5</v>
      </c>
      <c r="K49" s="5">
        <f t="shared" si="6"/>
        <v>2305.9</v>
      </c>
      <c r="L49" s="5">
        <f t="shared" si="6"/>
        <v>862</v>
      </c>
      <c r="M49" s="5">
        <f t="shared" si="6"/>
        <v>731.90000000000009</v>
      </c>
      <c r="N49" s="5">
        <f t="shared" si="6"/>
        <v>1211.8</v>
      </c>
      <c r="O49" s="5">
        <f t="shared" si="6"/>
        <v>468.29999999999995</v>
      </c>
      <c r="P49" s="5">
        <f t="shared" si="6"/>
        <v>759.9</v>
      </c>
      <c r="Q49" s="5">
        <f t="shared" si="6"/>
        <v>1849.4</v>
      </c>
      <c r="R49" s="5">
        <f t="shared" si="6"/>
        <v>6100.2999999999993</v>
      </c>
      <c r="S49" s="5">
        <f t="shared" si="6"/>
        <v>774.09999999999991</v>
      </c>
      <c r="T49" s="5">
        <f t="shared" si="6"/>
        <v>59532.399999999994</v>
      </c>
      <c r="U49">
        <f t="shared" ref="U49:U64" si="7">SUM(K49:S49)</f>
        <v>15063.6</v>
      </c>
    </row>
    <row r="50" spans="1:21" x14ac:dyDescent="0.25">
      <c r="A50" s="17">
        <f t="shared" ref="A50:A65" si="8">SUM(D50:I50)</f>
        <v>33800.699999999997</v>
      </c>
      <c r="B50" s="10" t="s">
        <v>46</v>
      </c>
      <c r="C50" s="5">
        <f t="shared" ref="C50:T50" si="9">C29*1000</f>
        <v>7352.4</v>
      </c>
      <c r="D50" s="5">
        <f t="shared" si="9"/>
        <v>204.2</v>
      </c>
      <c r="E50" s="5">
        <f t="shared" si="9"/>
        <v>29455.8</v>
      </c>
      <c r="F50" s="5">
        <f t="shared" si="9"/>
        <v>72</v>
      </c>
      <c r="G50" s="5">
        <f t="shared" si="9"/>
        <v>167.3</v>
      </c>
      <c r="H50" s="5">
        <f t="shared" si="9"/>
        <v>99.8</v>
      </c>
      <c r="I50" s="5">
        <f t="shared" si="9"/>
        <v>3801.6000000000004</v>
      </c>
      <c r="J50" s="5">
        <f t="shared" si="9"/>
        <v>374.9</v>
      </c>
      <c r="K50" s="5">
        <f t="shared" si="9"/>
        <v>1471.2</v>
      </c>
      <c r="L50" s="5">
        <f t="shared" si="9"/>
        <v>513.79999999999995</v>
      </c>
      <c r="M50" s="5">
        <f t="shared" si="9"/>
        <v>13492.6</v>
      </c>
      <c r="N50" s="5">
        <f t="shared" si="9"/>
        <v>446.70000000000005</v>
      </c>
      <c r="O50" s="5">
        <f t="shared" si="9"/>
        <v>83.5</v>
      </c>
      <c r="P50" s="5">
        <f t="shared" si="9"/>
        <v>207.7</v>
      </c>
      <c r="Q50" s="5">
        <f t="shared" si="9"/>
        <v>1812.1999999999998</v>
      </c>
      <c r="R50" s="5">
        <f t="shared" si="9"/>
        <v>5520.2999999999993</v>
      </c>
      <c r="S50" s="5">
        <f t="shared" si="9"/>
        <v>948.30000000000007</v>
      </c>
      <c r="T50" s="5">
        <f t="shared" si="9"/>
        <v>66024.2</v>
      </c>
      <c r="U50">
        <f t="shared" si="7"/>
        <v>24496.3</v>
      </c>
    </row>
    <row r="51" spans="1:21" x14ac:dyDescent="0.25">
      <c r="A51" s="17">
        <f t="shared" si="8"/>
        <v>6804.4</v>
      </c>
      <c r="B51" s="10" t="s">
        <v>47</v>
      </c>
      <c r="C51" s="5">
        <f t="shared" ref="C51:T51" si="10">C30*1000</f>
        <v>1706.4</v>
      </c>
      <c r="D51" s="5">
        <f t="shared" si="10"/>
        <v>490.7</v>
      </c>
      <c r="E51" s="5">
        <f t="shared" si="10"/>
        <v>480.9</v>
      </c>
      <c r="F51" s="5">
        <f t="shared" si="10"/>
        <v>1313.6</v>
      </c>
      <c r="G51" s="5">
        <f t="shared" si="10"/>
        <v>228</v>
      </c>
      <c r="H51" s="5">
        <f t="shared" si="10"/>
        <v>181</v>
      </c>
      <c r="I51" s="5">
        <f t="shared" si="10"/>
        <v>4110.2</v>
      </c>
      <c r="J51" s="5">
        <f t="shared" si="10"/>
        <v>1681.2</v>
      </c>
      <c r="K51" s="5">
        <f t="shared" si="10"/>
        <v>2337.6999999999998</v>
      </c>
      <c r="L51" s="5">
        <f t="shared" si="10"/>
        <v>7116.8</v>
      </c>
      <c r="M51" s="5">
        <f t="shared" si="10"/>
        <v>69.3</v>
      </c>
      <c r="N51" s="5">
        <f t="shared" si="10"/>
        <v>367.6</v>
      </c>
      <c r="O51" s="5">
        <f t="shared" si="10"/>
        <v>306.2</v>
      </c>
      <c r="P51" s="5">
        <f t="shared" si="10"/>
        <v>55.4</v>
      </c>
      <c r="Q51" s="5">
        <f t="shared" si="10"/>
        <v>1076.4000000000001</v>
      </c>
      <c r="R51" s="5">
        <f t="shared" si="10"/>
        <v>968.3</v>
      </c>
      <c r="S51" s="5">
        <f t="shared" si="10"/>
        <v>347.5</v>
      </c>
      <c r="T51" s="5">
        <f t="shared" si="10"/>
        <v>22837.200000000001</v>
      </c>
      <c r="U51">
        <f t="shared" si="7"/>
        <v>12645.199999999999</v>
      </c>
    </row>
    <row r="52" spans="1:21" x14ac:dyDescent="0.25">
      <c r="A52" s="17">
        <f t="shared" si="8"/>
        <v>44604.599999999991</v>
      </c>
      <c r="B52" s="10" t="s">
        <v>48</v>
      </c>
      <c r="C52" s="5">
        <f t="shared" ref="C52:T52" si="11">C31*1000</f>
        <v>234.6</v>
      </c>
      <c r="D52" s="5">
        <f t="shared" si="11"/>
        <v>2249.8000000000002</v>
      </c>
      <c r="E52" s="5">
        <f t="shared" si="11"/>
        <v>1016.5999999999999</v>
      </c>
      <c r="F52" s="5">
        <f t="shared" si="11"/>
        <v>469.4</v>
      </c>
      <c r="G52" s="5">
        <f t="shared" si="11"/>
        <v>20409.099999999999</v>
      </c>
      <c r="H52" s="5">
        <f t="shared" si="11"/>
        <v>9071</v>
      </c>
      <c r="I52" s="5">
        <f t="shared" si="11"/>
        <v>11388.7</v>
      </c>
      <c r="J52" s="5">
        <f t="shared" si="11"/>
        <v>9113.2000000000007</v>
      </c>
      <c r="K52" s="5">
        <f t="shared" si="11"/>
        <v>4384.3</v>
      </c>
      <c r="L52" s="5">
        <f t="shared" si="11"/>
        <v>927.69999999999993</v>
      </c>
      <c r="M52" s="5">
        <f t="shared" si="11"/>
        <v>144</v>
      </c>
      <c r="N52" s="5">
        <f t="shared" si="11"/>
        <v>1799.8</v>
      </c>
      <c r="O52" s="5">
        <f t="shared" si="11"/>
        <v>300.89999999999998</v>
      </c>
      <c r="P52" s="5">
        <f t="shared" si="11"/>
        <v>630.20000000000005</v>
      </c>
      <c r="Q52" s="5">
        <f t="shared" si="11"/>
        <v>3774.1000000000004</v>
      </c>
      <c r="R52" s="5">
        <f t="shared" si="11"/>
        <v>2411.6999999999998</v>
      </c>
      <c r="S52" s="5">
        <f t="shared" si="11"/>
        <v>2196.2999999999997</v>
      </c>
      <c r="T52" s="5">
        <f t="shared" si="11"/>
        <v>70521.8</v>
      </c>
      <c r="U52">
        <f t="shared" si="7"/>
        <v>16569</v>
      </c>
    </row>
    <row r="53" spans="1:21" x14ac:dyDescent="0.25">
      <c r="A53" s="17">
        <f t="shared" si="8"/>
        <v>12176.4</v>
      </c>
      <c r="B53" s="10" t="s">
        <v>49</v>
      </c>
      <c r="C53" s="5">
        <f t="shared" ref="C53:T53" si="12">C32*1000</f>
        <v>138.69999999999999</v>
      </c>
      <c r="D53" s="5">
        <f t="shared" si="12"/>
        <v>148.5</v>
      </c>
      <c r="E53" s="5">
        <f t="shared" si="12"/>
        <v>43.5</v>
      </c>
      <c r="F53" s="5">
        <f t="shared" si="12"/>
        <v>27.6</v>
      </c>
      <c r="G53" s="5">
        <f t="shared" si="12"/>
        <v>720.90000000000009</v>
      </c>
      <c r="H53" s="5">
        <f t="shared" si="12"/>
        <v>10703.5</v>
      </c>
      <c r="I53" s="5">
        <f t="shared" si="12"/>
        <v>532.40000000000009</v>
      </c>
      <c r="J53" s="5">
        <f t="shared" si="12"/>
        <v>75.7</v>
      </c>
      <c r="K53" s="5">
        <f t="shared" si="12"/>
        <v>2159</v>
      </c>
      <c r="L53" s="5">
        <f t="shared" si="12"/>
        <v>2438</v>
      </c>
      <c r="M53" s="5">
        <f t="shared" si="12"/>
        <v>14.9</v>
      </c>
      <c r="N53" s="5">
        <f t="shared" si="12"/>
        <v>88.3</v>
      </c>
      <c r="O53" s="5">
        <f t="shared" si="12"/>
        <v>27.8</v>
      </c>
      <c r="P53" s="5">
        <f t="shared" si="12"/>
        <v>15.1</v>
      </c>
      <c r="Q53" s="5">
        <f t="shared" si="12"/>
        <v>531.5</v>
      </c>
      <c r="R53" s="5">
        <f t="shared" si="12"/>
        <v>1439.4</v>
      </c>
      <c r="S53" s="5">
        <f t="shared" si="12"/>
        <v>175.8</v>
      </c>
      <c r="T53" s="5">
        <f t="shared" si="12"/>
        <v>19280.599999999999</v>
      </c>
      <c r="U53">
        <f t="shared" si="7"/>
        <v>6889.8</v>
      </c>
    </row>
    <row r="54" spans="1:21" x14ac:dyDescent="0.25">
      <c r="A54" s="17">
        <f t="shared" si="8"/>
        <v>148997.20000000001</v>
      </c>
      <c r="B54" s="10" t="s">
        <v>50</v>
      </c>
      <c r="C54" s="5">
        <f t="shared" ref="C54:T54" si="13">C33*1000</f>
        <v>11348.8</v>
      </c>
      <c r="D54" s="5">
        <f t="shared" si="13"/>
        <v>4386.2000000000007</v>
      </c>
      <c r="E54" s="5">
        <f t="shared" si="13"/>
        <v>7372</v>
      </c>
      <c r="F54" s="5">
        <f t="shared" si="13"/>
        <v>1494.3000000000002</v>
      </c>
      <c r="G54" s="5">
        <f t="shared" si="13"/>
        <v>16901.8</v>
      </c>
      <c r="H54" s="5">
        <f t="shared" si="13"/>
        <v>15848.7</v>
      </c>
      <c r="I54" s="5">
        <f t="shared" si="13"/>
        <v>102994.20000000001</v>
      </c>
      <c r="J54" s="5">
        <f t="shared" si="13"/>
        <v>35832.9</v>
      </c>
      <c r="K54" s="5">
        <f t="shared" si="13"/>
        <v>11633.100000000002</v>
      </c>
      <c r="L54" s="5">
        <f t="shared" si="13"/>
        <v>1830.3000000000002</v>
      </c>
      <c r="M54" s="5">
        <f t="shared" si="13"/>
        <v>610</v>
      </c>
      <c r="N54" s="5">
        <f t="shared" si="13"/>
        <v>8285.9000000000015</v>
      </c>
      <c r="O54" s="5">
        <f t="shared" si="13"/>
        <v>1477.9</v>
      </c>
      <c r="P54" s="5">
        <f t="shared" si="13"/>
        <v>2442.8000000000002</v>
      </c>
      <c r="Q54" s="5">
        <f t="shared" si="13"/>
        <v>7351.2999999999993</v>
      </c>
      <c r="R54" s="5">
        <f t="shared" si="13"/>
        <v>12464.3</v>
      </c>
      <c r="S54" s="5">
        <f t="shared" si="13"/>
        <v>2886.1</v>
      </c>
      <c r="T54" s="5">
        <f t="shared" si="13"/>
        <v>245159.60000000003</v>
      </c>
      <c r="U54">
        <f t="shared" si="7"/>
        <v>48981.700000000004</v>
      </c>
    </row>
    <row r="55" spans="1:21" x14ac:dyDescent="0.25">
      <c r="A55" s="17">
        <f t="shared" si="8"/>
        <v>2382.3999999999996</v>
      </c>
      <c r="B55" s="10" t="s">
        <v>51</v>
      </c>
      <c r="C55" s="5">
        <f t="shared" ref="C55:T55" si="14">C34*1000</f>
        <v>320.39999999999998</v>
      </c>
      <c r="D55" s="5">
        <f t="shared" si="14"/>
        <v>732</v>
      </c>
      <c r="E55" s="5">
        <f t="shared" si="14"/>
        <v>105.5</v>
      </c>
      <c r="F55" s="5">
        <f t="shared" si="14"/>
        <v>207.7</v>
      </c>
      <c r="G55" s="5">
        <f t="shared" si="14"/>
        <v>531.79999999999995</v>
      </c>
      <c r="H55" s="5">
        <f t="shared" si="14"/>
        <v>187.8</v>
      </c>
      <c r="I55" s="5">
        <f t="shared" si="14"/>
        <v>617.59999999999991</v>
      </c>
      <c r="J55" s="5">
        <f t="shared" si="14"/>
        <v>18141.099999999999</v>
      </c>
      <c r="K55" s="5">
        <f t="shared" si="14"/>
        <v>217.2</v>
      </c>
      <c r="L55" s="5">
        <f t="shared" si="14"/>
        <v>378.2</v>
      </c>
      <c r="M55" s="5">
        <f t="shared" si="14"/>
        <v>26.5</v>
      </c>
      <c r="N55" s="5">
        <f t="shared" si="14"/>
        <v>405.9</v>
      </c>
      <c r="O55" s="5">
        <f t="shared" si="14"/>
        <v>822.5</v>
      </c>
      <c r="P55" s="5">
        <f t="shared" si="14"/>
        <v>2673.7</v>
      </c>
      <c r="Q55" s="5">
        <f t="shared" si="14"/>
        <v>1180.8</v>
      </c>
      <c r="R55" s="5">
        <f t="shared" si="14"/>
        <v>4760.2000000000007</v>
      </c>
      <c r="S55" s="5">
        <f t="shared" si="14"/>
        <v>443.8</v>
      </c>
      <c r="T55" s="5">
        <f t="shared" si="14"/>
        <v>31753</v>
      </c>
      <c r="U55">
        <f t="shared" si="7"/>
        <v>10908.8</v>
      </c>
    </row>
    <row r="56" spans="1:21" x14ac:dyDescent="0.25">
      <c r="A56" s="17">
        <f t="shared" si="8"/>
        <v>4084.2</v>
      </c>
      <c r="B56" s="10" t="s">
        <v>52</v>
      </c>
      <c r="C56" s="5">
        <f t="shared" ref="C56:T56" si="15">C35*1000</f>
        <v>220.5</v>
      </c>
      <c r="D56" s="5">
        <f t="shared" si="15"/>
        <v>288.70000000000005</v>
      </c>
      <c r="E56" s="5">
        <f t="shared" si="15"/>
        <v>675</v>
      </c>
      <c r="F56" s="5">
        <f t="shared" si="15"/>
        <v>201.6</v>
      </c>
      <c r="G56" s="5">
        <f t="shared" si="15"/>
        <v>505.70000000000005</v>
      </c>
      <c r="H56" s="5">
        <f t="shared" si="15"/>
        <v>421</v>
      </c>
      <c r="I56" s="5">
        <f t="shared" si="15"/>
        <v>1992.2</v>
      </c>
      <c r="J56" s="5">
        <f t="shared" si="15"/>
        <v>426.7</v>
      </c>
      <c r="K56" s="5">
        <f t="shared" si="15"/>
        <v>10659.1</v>
      </c>
      <c r="L56" s="5">
        <f t="shared" si="15"/>
        <v>1382</v>
      </c>
      <c r="M56" s="5">
        <f t="shared" si="15"/>
        <v>125.7</v>
      </c>
      <c r="N56" s="5">
        <f t="shared" si="15"/>
        <v>511.4</v>
      </c>
      <c r="O56" s="5">
        <f t="shared" si="15"/>
        <v>220.3</v>
      </c>
      <c r="P56" s="5">
        <f t="shared" si="15"/>
        <v>224.6</v>
      </c>
      <c r="Q56" s="5">
        <f t="shared" si="15"/>
        <v>1059.8</v>
      </c>
      <c r="R56" s="5">
        <f t="shared" si="15"/>
        <v>386.80000000000007</v>
      </c>
      <c r="S56" s="5">
        <f t="shared" si="15"/>
        <v>217.9</v>
      </c>
      <c r="T56" s="5">
        <f t="shared" si="15"/>
        <v>19518.900000000001</v>
      </c>
      <c r="U56">
        <f t="shared" si="7"/>
        <v>14787.599999999999</v>
      </c>
    </row>
    <row r="57" spans="1:21" x14ac:dyDescent="0.25">
      <c r="A57" s="17">
        <f t="shared" si="8"/>
        <v>7130.2999999999993</v>
      </c>
      <c r="B57" s="10" t="s">
        <v>53</v>
      </c>
      <c r="C57" s="5">
        <f t="shared" ref="C57:T57" si="16">C36*1000</f>
        <v>61.9</v>
      </c>
      <c r="D57" s="5">
        <f t="shared" si="16"/>
        <v>544.5</v>
      </c>
      <c r="E57" s="5">
        <f t="shared" si="16"/>
        <v>1548.2</v>
      </c>
      <c r="F57" s="5">
        <f t="shared" si="16"/>
        <v>371.7</v>
      </c>
      <c r="G57" s="5">
        <f t="shared" si="16"/>
        <v>716.90000000000009</v>
      </c>
      <c r="H57" s="5">
        <f t="shared" si="16"/>
        <v>470.4</v>
      </c>
      <c r="I57" s="5">
        <f t="shared" si="16"/>
        <v>3478.6</v>
      </c>
      <c r="J57" s="5">
        <f t="shared" si="16"/>
        <v>1248.8</v>
      </c>
      <c r="K57" s="5">
        <f t="shared" si="16"/>
        <v>13102</v>
      </c>
      <c r="L57" s="5">
        <f t="shared" si="16"/>
        <v>17375.2</v>
      </c>
      <c r="M57" s="5">
        <f t="shared" si="16"/>
        <v>507</v>
      </c>
      <c r="N57" s="5">
        <f t="shared" si="16"/>
        <v>1583.8000000000002</v>
      </c>
      <c r="O57" s="5">
        <f t="shared" si="16"/>
        <v>1369.9</v>
      </c>
      <c r="P57" s="5">
        <f t="shared" si="16"/>
        <v>381.4</v>
      </c>
      <c r="Q57" s="5">
        <f t="shared" si="16"/>
        <v>3675.3</v>
      </c>
      <c r="R57" s="5">
        <f t="shared" si="16"/>
        <v>4864.3999999999996</v>
      </c>
      <c r="S57" s="5">
        <f t="shared" si="16"/>
        <v>725.4</v>
      </c>
      <c r="T57" s="5">
        <f t="shared" si="16"/>
        <v>52025.2</v>
      </c>
      <c r="U57">
        <f t="shared" si="7"/>
        <v>43584.400000000009</v>
      </c>
    </row>
    <row r="58" spans="1:21" x14ac:dyDescent="0.25">
      <c r="A58" s="17">
        <f t="shared" si="8"/>
        <v>1209.7</v>
      </c>
      <c r="B58" s="10" t="s">
        <v>54</v>
      </c>
      <c r="C58" s="5">
        <f t="shared" ref="C58:T58" si="17">C37*1000</f>
        <v>28</v>
      </c>
      <c r="D58" s="5">
        <f t="shared" si="17"/>
        <v>132.5</v>
      </c>
      <c r="E58" s="5">
        <f t="shared" si="17"/>
        <v>224.4</v>
      </c>
      <c r="F58" s="5">
        <f t="shared" si="17"/>
        <v>61.8</v>
      </c>
      <c r="G58" s="5">
        <f t="shared" si="17"/>
        <v>148.5</v>
      </c>
      <c r="H58" s="5">
        <f t="shared" si="17"/>
        <v>87.4</v>
      </c>
      <c r="I58" s="5">
        <f t="shared" si="17"/>
        <v>555.1</v>
      </c>
      <c r="J58" s="5">
        <f t="shared" si="17"/>
        <v>243.3</v>
      </c>
      <c r="K58" s="5">
        <f t="shared" si="17"/>
        <v>2374.9</v>
      </c>
      <c r="L58" s="5">
        <f t="shared" si="17"/>
        <v>663.5</v>
      </c>
      <c r="M58" s="5">
        <f t="shared" si="17"/>
        <v>1021.6</v>
      </c>
      <c r="N58" s="5">
        <f t="shared" si="17"/>
        <v>397</v>
      </c>
      <c r="O58" s="5">
        <f t="shared" si="17"/>
        <v>628.9</v>
      </c>
      <c r="P58" s="5">
        <f t="shared" si="17"/>
        <v>204.3</v>
      </c>
      <c r="Q58" s="5">
        <f t="shared" si="17"/>
        <v>1477.1</v>
      </c>
      <c r="R58" s="5">
        <f t="shared" si="17"/>
        <v>2245</v>
      </c>
      <c r="S58" s="5">
        <f t="shared" si="17"/>
        <v>283.2</v>
      </c>
      <c r="T58" s="5">
        <f t="shared" si="17"/>
        <v>10776.3</v>
      </c>
      <c r="U58">
        <f t="shared" si="7"/>
        <v>9295.5</v>
      </c>
    </row>
    <row r="59" spans="1:21" x14ac:dyDescent="0.25">
      <c r="A59" s="17">
        <f t="shared" si="8"/>
        <v>3996.5</v>
      </c>
      <c r="B59" s="10" t="s">
        <v>55</v>
      </c>
      <c r="C59" s="5">
        <f t="shared" ref="C59:T59" si="18">C38*1000</f>
        <v>140.5</v>
      </c>
      <c r="D59" s="5">
        <f t="shared" si="18"/>
        <v>630.79999999999995</v>
      </c>
      <c r="E59" s="5">
        <f t="shared" si="18"/>
        <v>671.6</v>
      </c>
      <c r="F59" s="5">
        <f t="shared" si="18"/>
        <v>186.6</v>
      </c>
      <c r="G59" s="5">
        <f t="shared" si="18"/>
        <v>729.5</v>
      </c>
      <c r="H59" s="5">
        <f t="shared" si="18"/>
        <v>274</v>
      </c>
      <c r="I59" s="5">
        <f t="shared" si="18"/>
        <v>1504</v>
      </c>
      <c r="J59" s="5">
        <f t="shared" si="18"/>
        <v>838.6</v>
      </c>
      <c r="K59" s="5">
        <f t="shared" si="18"/>
        <v>5384.4</v>
      </c>
      <c r="L59" s="5">
        <f t="shared" si="18"/>
        <v>1359.3000000000002</v>
      </c>
      <c r="M59" s="5">
        <f t="shared" si="18"/>
        <v>409.30000000000007</v>
      </c>
      <c r="N59" s="5">
        <f t="shared" si="18"/>
        <v>8158.5</v>
      </c>
      <c r="O59" s="5">
        <f t="shared" si="18"/>
        <v>10120.299999999999</v>
      </c>
      <c r="P59" s="5">
        <f t="shared" si="18"/>
        <v>710.1</v>
      </c>
      <c r="Q59" s="5">
        <f t="shared" si="18"/>
        <v>7179.2</v>
      </c>
      <c r="R59" s="5">
        <f t="shared" si="18"/>
        <v>4286.8999999999996</v>
      </c>
      <c r="S59" s="5">
        <f t="shared" si="18"/>
        <v>1115.9000000000001</v>
      </c>
      <c r="T59" s="5">
        <f t="shared" si="18"/>
        <v>43699.8</v>
      </c>
      <c r="U59">
        <f t="shared" si="7"/>
        <v>38723.9</v>
      </c>
    </row>
    <row r="60" spans="1:21" x14ac:dyDescent="0.25">
      <c r="A60" s="17">
        <f t="shared" si="8"/>
        <v>5889.7999999999993</v>
      </c>
      <c r="B60" s="10" t="s">
        <v>56</v>
      </c>
      <c r="C60" s="5">
        <f t="shared" ref="C60:T60" si="19">C39*1000</f>
        <v>1954.9</v>
      </c>
      <c r="D60" s="5">
        <f t="shared" si="19"/>
        <v>907.6</v>
      </c>
      <c r="E60" s="5">
        <f t="shared" si="19"/>
        <v>1482.8</v>
      </c>
      <c r="F60" s="5">
        <f t="shared" si="19"/>
        <v>169.2</v>
      </c>
      <c r="G60" s="5">
        <f t="shared" si="19"/>
        <v>629.79999999999995</v>
      </c>
      <c r="H60" s="5">
        <f t="shared" si="19"/>
        <v>322.8</v>
      </c>
      <c r="I60" s="5">
        <f t="shared" si="19"/>
        <v>2377.6</v>
      </c>
      <c r="J60" s="5">
        <f t="shared" si="19"/>
        <v>1978.3</v>
      </c>
      <c r="K60" s="5">
        <f t="shared" si="19"/>
        <v>5994.9</v>
      </c>
      <c r="L60" s="5">
        <f t="shared" si="19"/>
        <v>3638.7</v>
      </c>
      <c r="M60" s="5">
        <f t="shared" si="19"/>
        <v>678.5</v>
      </c>
      <c r="N60" s="5">
        <f t="shared" si="19"/>
        <v>934.5</v>
      </c>
      <c r="O60" s="5">
        <f t="shared" si="19"/>
        <v>28090.2</v>
      </c>
      <c r="P60" s="5">
        <f t="shared" si="19"/>
        <v>12936.5</v>
      </c>
      <c r="Q60" s="5">
        <f t="shared" si="19"/>
        <v>5549.5</v>
      </c>
      <c r="R60" s="5">
        <f t="shared" si="19"/>
        <v>6061.5999999999995</v>
      </c>
      <c r="S60" s="5">
        <f t="shared" si="19"/>
        <v>1181.9000000000001</v>
      </c>
      <c r="T60" s="5">
        <f t="shared" si="19"/>
        <v>74889.2</v>
      </c>
      <c r="U60">
        <f t="shared" si="7"/>
        <v>65066.3</v>
      </c>
    </row>
    <row r="61" spans="1:21" x14ac:dyDescent="0.25">
      <c r="A61" s="17">
        <f t="shared" si="8"/>
        <v>2401.1999999999998</v>
      </c>
      <c r="B61" s="10" t="s">
        <v>57</v>
      </c>
      <c r="C61" s="5">
        <f t="shared" ref="C61:T61" si="20">C40*1000</f>
        <v>11.9</v>
      </c>
      <c r="D61" s="5">
        <f t="shared" si="20"/>
        <v>209.60000000000002</v>
      </c>
      <c r="E61" s="5">
        <f t="shared" si="20"/>
        <v>364.6</v>
      </c>
      <c r="F61" s="5">
        <f t="shared" si="20"/>
        <v>112.3</v>
      </c>
      <c r="G61" s="5">
        <f t="shared" si="20"/>
        <v>244.8</v>
      </c>
      <c r="H61" s="5">
        <f t="shared" si="20"/>
        <v>129</v>
      </c>
      <c r="I61" s="5">
        <f t="shared" si="20"/>
        <v>1340.9</v>
      </c>
      <c r="J61" s="5">
        <f t="shared" si="20"/>
        <v>621.5</v>
      </c>
      <c r="K61" s="5">
        <f t="shared" si="20"/>
        <v>7115.5</v>
      </c>
      <c r="L61" s="5">
        <f t="shared" si="20"/>
        <v>1609.8</v>
      </c>
      <c r="M61" s="5">
        <f t="shared" si="20"/>
        <v>674</v>
      </c>
      <c r="N61" s="5">
        <f t="shared" si="20"/>
        <v>1053.4000000000001</v>
      </c>
      <c r="O61" s="5">
        <f t="shared" si="20"/>
        <v>4317.2</v>
      </c>
      <c r="P61" s="5">
        <f t="shared" si="20"/>
        <v>5934.1</v>
      </c>
      <c r="Q61" s="5">
        <f t="shared" si="20"/>
        <v>5967</v>
      </c>
      <c r="R61" s="5">
        <f t="shared" si="20"/>
        <v>2562.1999999999998</v>
      </c>
      <c r="S61" s="5">
        <f t="shared" si="20"/>
        <v>490</v>
      </c>
      <c r="T61" s="5">
        <f t="shared" si="20"/>
        <v>32757.7</v>
      </c>
      <c r="U61">
        <f t="shared" si="7"/>
        <v>29723.200000000001</v>
      </c>
    </row>
    <row r="62" spans="1:21" x14ac:dyDescent="0.25">
      <c r="A62" s="17">
        <f t="shared" si="8"/>
        <v>35647.599999999999</v>
      </c>
      <c r="B62" s="10" t="s">
        <v>58</v>
      </c>
      <c r="C62" s="5">
        <f t="shared" ref="C62:T62" si="21">C41*1000</f>
        <v>1487.2</v>
      </c>
      <c r="D62" s="5">
        <f t="shared" si="21"/>
        <v>3943.8999999999996</v>
      </c>
      <c r="E62" s="5">
        <f t="shared" si="21"/>
        <v>7165.2</v>
      </c>
      <c r="F62" s="5">
        <f t="shared" si="21"/>
        <v>1116.4000000000001</v>
      </c>
      <c r="G62" s="5">
        <f t="shared" si="21"/>
        <v>4102</v>
      </c>
      <c r="H62" s="5">
        <f t="shared" si="21"/>
        <v>3348.1</v>
      </c>
      <c r="I62" s="5">
        <f t="shared" si="21"/>
        <v>15972</v>
      </c>
      <c r="J62" s="5">
        <f t="shared" si="21"/>
        <v>10643.7</v>
      </c>
      <c r="K62" s="5">
        <f t="shared" si="21"/>
        <v>17524.5</v>
      </c>
      <c r="L62" s="5">
        <f t="shared" si="21"/>
        <v>7714.6</v>
      </c>
      <c r="M62" s="5">
        <f t="shared" si="21"/>
        <v>1626.5</v>
      </c>
      <c r="N62" s="5">
        <f t="shared" si="21"/>
        <v>5005.7000000000007</v>
      </c>
      <c r="O62" s="5">
        <f t="shared" si="21"/>
        <v>14059.4</v>
      </c>
      <c r="P62" s="5">
        <f t="shared" si="21"/>
        <v>4889.8</v>
      </c>
      <c r="Q62" s="5">
        <f t="shared" si="21"/>
        <v>39858.9</v>
      </c>
      <c r="R62" s="5">
        <f t="shared" si="21"/>
        <v>14142.1</v>
      </c>
      <c r="S62" s="5">
        <f t="shared" si="21"/>
        <v>3354.1000000000004</v>
      </c>
      <c r="T62" s="5">
        <f t="shared" si="21"/>
        <v>155954.20000000001</v>
      </c>
      <c r="U62">
        <f t="shared" si="7"/>
        <v>108175.6</v>
      </c>
    </row>
    <row r="63" spans="1:21" x14ac:dyDescent="0.25">
      <c r="A63" s="17">
        <f t="shared" si="8"/>
        <v>2342</v>
      </c>
      <c r="B63" s="10" t="s">
        <v>59</v>
      </c>
      <c r="C63" s="5">
        <f t="shared" ref="C63:T63" si="22">C42*1000</f>
        <v>80.8</v>
      </c>
      <c r="D63" s="5">
        <f t="shared" si="22"/>
        <v>353.1</v>
      </c>
      <c r="E63" s="5">
        <f t="shared" si="22"/>
        <v>241.2</v>
      </c>
      <c r="F63" s="5">
        <f t="shared" si="22"/>
        <v>101.4</v>
      </c>
      <c r="G63" s="5">
        <f t="shared" si="22"/>
        <v>359</v>
      </c>
      <c r="H63" s="5">
        <f t="shared" si="22"/>
        <v>225.29999999999998</v>
      </c>
      <c r="I63" s="5">
        <f t="shared" si="22"/>
        <v>1062</v>
      </c>
      <c r="J63" s="5">
        <f t="shared" si="22"/>
        <v>295.7</v>
      </c>
      <c r="K63" s="5">
        <f t="shared" si="22"/>
        <v>789.9</v>
      </c>
      <c r="L63" s="5">
        <f t="shared" si="22"/>
        <v>971.3</v>
      </c>
      <c r="M63" s="5">
        <f t="shared" si="22"/>
        <v>82.2</v>
      </c>
      <c r="N63" s="5">
        <f t="shared" si="22"/>
        <v>287.5</v>
      </c>
      <c r="O63" s="5">
        <f t="shared" si="22"/>
        <v>756</v>
      </c>
      <c r="P63" s="5">
        <f t="shared" si="22"/>
        <v>42.7</v>
      </c>
      <c r="Q63" s="5">
        <f t="shared" si="22"/>
        <v>912.8</v>
      </c>
      <c r="R63" s="5">
        <f t="shared" si="22"/>
        <v>2987.7</v>
      </c>
      <c r="S63" s="5">
        <f t="shared" si="22"/>
        <v>115.2</v>
      </c>
      <c r="T63" s="5">
        <f t="shared" si="22"/>
        <v>9663.5999999999985</v>
      </c>
      <c r="U63">
        <f t="shared" si="7"/>
        <v>6945.2999999999993</v>
      </c>
    </row>
    <row r="64" spans="1:21" x14ac:dyDescent="0.25">
      <c r="A64" s="17">
        <f t="shared" si="8"/>
        <v>2329.6</v>
      </c>
      <c r="B64" s="10" t="s">
        <v>60</v>
      </c>
      <c r="C64" s="5">
        <f t="shared" ref="C64:T64" si="23">C43*1000</f>
        <v>23.1</v>
      </c>
      <c r="D64" s="5">
        <f t="shared" si="23"/>
        <v>114.1</v>
      </c>
      <c r="E64" s="5">
        <f t="shared" si="23"/>
        <v>480.29999999999995</v>
      </c>
      <c r="F64" s="5">
        <f t="shared" si="23"/>
        <v>36.6</v>
      </c>
      <c r="G64" s="5">
        <f t="shared" si="23"/>
        <v>321.8</v>
      </c>
      <c r="H64" s="5">
        <f t="shared" si="23"/>
        <v>592.9</v>
      </c>
      <c r="I64" s="5">
        <f t="shared" si="23"/>
        <v>783.9</v>
      </c>
      <c r="J64" s="5">
        <f t="shared" si="23"/>
        <v>358.6</v>
      </c>
      <c r="K64" s="5">
        <f t="shared" si="23"/>
        <v>1930.2</v>
      </c>
      <c r="L64" s="5">
        <f t="shared" si="23"/>
        <v>317.39999999999998</v>
      </c>
      <c r="M64" s="5">
        <f t="shared" si="23"/>
        <v>252.6</v>
      </c>
      <c r="N64" s="5">
        <f t="shared" si="23"/>
        <v>322.2</v>
      </c>
      <c r="O64" s="5">
        <f t="shared" si="23"/>
        <v>378.29999999999995</v>
      </c>
      <c r="P64" s="5">
        <f t="shared" si="23"/>
        <v>109.5</v>
      </c>
      <c r="Q64" s="5">
        <f t="shared" si="23"/>
        <v>960.7</v>
      </c>
      <c r="R64" s="5">
        <f t="shared" si="23"/>
        <v>485</v>
      </c>
      <c r="S64" s="5">
        <f t="shared" si="23"/>
        <v>1312.8999999999999</v>
      </c>
      <c r="T64" s="5">
        <f t="shared" si="23"/>
        <v>8780.2000000000007</v>
      </c>
      <c r="U64">
        <f t="shared" si="7"/>
        <v>6068.7999999999993</v>
      </c>
    </row>
    <row r="65" spans="1:21" x14ac:dyDescent="0.25">
      <c r="A65" s="17">
        <f t="shared" si="8"/>
        <v>388220.69999999995</v>
      </c>
      <c r="B65" s="11" t="s">
        <v>61</v>
      </c>
      <c r="C65" s="5">
        <f t="shared" ref="C65:T65" si="24">C44*1000</f>
        <v>38855.4</v>
      </c>
      <c r="D65" s="5">
        <f t="shared" si="24"/>
        <v>30444.7</v>
      </c>
      <c r="E65" s="5">
        <f t="shared" si="24"/>
        <v>83101.899999999994</v>
      </c>
      <c r="F65" s="5">
        <f t="shared" si="24"/>
        <v>16213.699999999999</v>
      </c>
      <c r="G65" s="5">
        <f t="shared" si="24"/>
        <v>47526.3</v>
      </c>
      <c r="H65" s="5">
        <f t="shared" si="24"/>
        <v>42635.4</v>
      </c>
      <c r="I65" s="5">
        <f t="shared" si="24"/>
        <v>168298.69999999998</v>
      </c>
      <c r="J65" s="5">
        <f t="shared" si="24"/>
        <v>83681</v>
      </c>
      <c r="K65" s="5">
        <f t="shared" si="24"/>
        <v>89384.2</v>
      </c>
      <c r="L65" s="5">
        <f t="shared" si="24"/>
        <v>49098.3</v>
      </c>
      <c r="M65" s="5">
        <f t="shared" si="24"/>
        <v>21370.400000000001</v>
      </c>
      <c r="N65" s="5">
        <f t="shared" si="24"/>
        <v>30870.7</v>
      </c>
      <c r="O65" s="5">
        <f t="shared" si="24"/>
        <v>63429</v>
      </c>
      <c r="P65" s="5">
        <f t="shared" si="24"/>
        <v>32217.9</v>
      </c>
      <c r="Q65" s="5">
        <f t="shared" si="24"/>
        <v>84237.2</v>
      </c>
      <c r="R65" s="5">
        <f t="shared" si="24"/>
        <v>72153.899999999994</v>
      </c>
      <c r="S65" s="5">
        <f t="shared" si="24"/>
        <v>16614</v>
      </c>
      <c r="T65" s="5">
        <f t="shared" si="24"/>
        <v>970132.7</v>
      </c>
      <c r="U65">
        <f>SUM(K65:S65)</f>
        <v>459375.6</v>
      </c>
    </row>
    <row r="68" spans="1:21" x14ac:dyDescent="0.25">
      <c r="B68" s="1" t="s">
        <v>43</v>
      </c>
      <c r="C68" s="2" t="s">
        <v>44</v>
      </c>
      <c r="D68" s="3" t="s">
        <v>45</v>
      </c>
      <c r="E68" s="3" t="s">
        <v>46</v>
      </c>
      <c r="F68" s="3" t="s">
        <v>47</v>
      </c>
      <c r="G68" s="3" t="s">
        <v>48</v>
      </c>
      <c r="H68" s="3" t="s">
        <v>49</v>
      </c>
      <c r="I68" s="3" t="s">
        <v>50</v>
      </c>
      <c r="J68" s="3" t="s">
        <v>51</v>
      </c>
      <c r="K68" s="3" t="s">
        <v>52</v>
      </c>
      <c r="L68" s="3" t="s">
        <v>53</v>
      </c>
      <c r="M68" s="3" t="s">
        <v>54</v>
      </c>
      <c r="N68" s="3" t="s">
        <v>55</v>
      </c>
      <c r="O68" s="3" t="s">
        <v>56</v>
      </c>
      <c r="P68" s="3" t="s">
        <v>57</v>
      </c>
      <c r="Q68" s="3" t="s">
        <v>58</v>
      </c>
      <c r="R68" s="3" t="s">
        <v>59</v>
      </c>
      <c r="S68" s="3" t="s">
        <v>60</v>
      </c>
      <c r="T68" s="4" t="s">
        <v>61</v>
      </c>
    </row>
    <row r="69" spans="1:21" x14ac:dyDescent="0.25">
      <c r="B69" s="10" t="s">
        <v>44</v>
      </c>
      <c r="C69" s="5">
        <f t="shared" ref="C69:U69" si="25">C48/C6*100</f>
        <v>95.137474931731802</v>
      </c>
      <c r="D69" s="5">
        <f t="shared" si="25"/>
        <v>45.21291697664627</v>
      </c>
      <c r="E69" s="5">
        <f t="shared" si="25"/>
        <v>76.052791530249735</v>
      </c>
      <c r="F69" s="5" t="e">
        <f t="shared" si="25"/>
        <v>#DIV/0!</v>
      </c>
      <c r="G69" s="5">
        <f t="shared" si="25"/>
        <v>84.685275213488438</v>
      </c>
      <c r="H69" s="5" t="e">
        <f t="shared" si="25"/>
        <v>#DIV/0!</v>
      </c>
      <c r="I69" s="5">
        <f t="shared" si="25"/>
        <v>64.071825547774893</v>
      </c>
      <c r="J69" s="5">
        <f t="shared" si="25"/>
        <v>87.234475975753227</v>
      </c>
      <c r="K69" s="5">
        <f t="shared" si="25"/>
        <v>95.451541107159088</v>
      </c>
      <c r="L69" s="5" t="e">
        <f t="shared" si="25"/>
        <v>#DIV/0!</v>
      </c>
      <c r="M69" s="5">
        <f t="shared" si="25"/>
        <v>81.529801087313174</v>
      </c>
      <c r="N69" s="5">
        <f t="shared" si="25"/>
        <v>132.44347331816081</v>
      </c>
      <c r="O69" s="5">
        <f t="shared" si="25"/>
        <v>156.80662053516073</v>
      </c>
      <c r="P69" s="5" t="e">
        <f t="shared" si="25"/>
        <v>#DIV/0!</v>
      </c>
      <c r="Q69" s="5">
        <f t="shared" si="25"/>
        <v>81.565881990153088</v>
      </c>
      <c r="R69" s="5">
        <f t="shared" si="25"/>
        <v>59.813827696461153</v>
      </c>
      <c r="S69" s="5">
        <f t="shared" si="25"/>
        <v>33.149825938392368</v>
      </c>
      <c r="T69" s="5">
        <f t="shared" si="25"/>
        <v>79.347636807914284</v>
      </c>
      <c r="U69" s="5">
        <f t="shared" si="25"/>
        <v>70.298334784518829</v>
      </c>
    </row>
    <row r="70" spans="1:21" x14ac:dyDescent="0.25">
      <c r="B70" s="10" t="s">
        <v>45</v>
      </c>
      <c r="C70" s="5">
        <f t="shared" ref="C70:U70" si="26">C49/C7*100</f>
        <v>69.736287775760104</v>
      </c>
      <c r="D70" s="5">
        <f t="shared" si="26"/>
        <v>52.617885135381293</v>
      </c>
      <c r="E70" s="5">
        <f t="shared" si="26"/>
        <v>55.152544136921719</v>
      </c>
      <c r="F70" s="5">
        <f t="shared" si="26"/>
        <v>19.318718486305464</v>
      </c>
      <c r="G70" s="5">
        <f t="shared" si="26"/>
        <v>76.090698074856491</v>
      </c>
      <c r="H70" s="5">
        <f t="shared" si="26"/>
        <v>60.605359505888565</v>
      </c>
      <c r="I70" s="5">
        <f t="shared" si="26"/>
        <v>60.116696581510794</v>
      </c>
      <c r="J70" s="5">
        <f t="shared" si="26"/>
        <v>68.785389569970164</v>
      </c>
      <c r="K70" s="5">
        <f t="shared" si="26"/>
        <v>81.753598174287504</v>
      </c>
      <c r="L70" s="5">
        <f t="shared" si="26"/>
        <v>65.883358767890897</v>
      </c>
      <c r="M70" s="5">
        <f t="shared" si="26"/>
        <v>67.469017930023711</v>
      </c>
      <c r="N70" s="5">
        <f t="shared" si="26"/>
        <v>83.052739283749204</v>
      </c>
      <c r="O70" s="5">
        <f t="shared" si="26"/>
        <v>124.22399190708309</v>
      </c>
      <c r="P70" s="5">
        <f t="shared" si="26"/>
        <v>77.269447078624907</v>
      </c>
      <c r="Q70" s="5">
        <f t="shared" si="26"/>
        <v>75.98224196478516</v>
      </c>
      <c r="R70" s="5">
        <f t="shared" si="26"/>
        <v>85.083668006191232</v>
      </c>
      <c r="S70" s="5">
        <f t="shared" si="26"/>
        <v>65.739589547861343</v>
      </c>
      <c r="T70" s="5">
        <f t="shared" si="26"/>
        <v>45.105483271658372</v>
      </c>
      <c r="U70" s="5">
        <f t="shared" si="26"/>
        <v>80.06381711356822</v>
      </c>
    </row>
    <row r="71" spans="1:21" x14ac:dyDescent="0.25">
      <c r="B71" s="10" t="s">
        <v>46</v>
      </c>
      <c r="C71" s="5">
        <f t="shared" ref="C71:U71" si="27">C50/C8*100</f>
        <v>64.123441519056342</v>
      </c>
      <c r="D71" s="5">
        <f t="shared" si="27"/>
        <v>58.383520364975453</v>
      </c>
      <c r="E71" s="5">
        <f t="shared" si="27"/>
        <v>80.022346815440329</v>
      </c>
      <c r="F71" s="5">
        <f t="shared" si="27"/>
        <v>35.979977028803376</v>
      </c>
      <c r="G71" s="5">
        <f t="shared" si="27"/>
        <v>75.787526643159353</v>
      </c>
      <c r="H71" s="5">
        <f t="shared" si="27"/>
        <v>72.328845194078568</v>
      </c>
      <c r="I71" s="5">
        <f t="shared" si="27"/>
        <v>67.747025617585194</v>
      </c>
      <c r="J71" s="5">
        <f t="shared" si="27"/>
        <v>60.722472374006188</v>
      </c>
      <c r="K71" s="5">
        <f t="shared" si="27"/>
        <v>67.639349083321136</v>
      </c>
      <c r="L71" s="5">
        <f t="shared" si="27"/>
        <v>55.623181052786151</v>
      </c>
      <c r="M71" s="5">
        <f t="shared" si="27"/>
        <v>64.700043798093773</v>
      </c>
      <c r="N71" s="5">
        <f t="shared" si="27"/>
        <v>84.810698276341853</v>
      </c>
      <c r="O71" s="5">
        <f t="shared" si="27"/>
        <v>116.64608184962717</v>
      </c>
      <c r="P71" s="5">
        <f t="shared" si="27"/>
        <v>73.850781359500857</v>
      </c>
      <c r="Q71" s="5">
        <f t="shared" si="27"/>
        <v>66.733581006910811</v>
      </c>
      <c r="R71" s="5">
        <f t="shared" si="27"/>
        <v>73.909382928213418</v>
      </c>
      <c r="S71" s="5">
        <f t="shared" si="27"/>
        <v>53.732113270439783</v>
      </c>
      <c r="T71" s="5">
        <f t="shared" si="27"/>
        <v>71.613814730519664</v>
      </c>
      <c r="U71" s="5">
        <f t="shared" si="27"/>
        <v>66.598891096353924</v>
      </c>
    </row>
    <row r="72" spans="1:21" x14ac:dyDescent="0.25">
      <c r="B72" s="10" t="s">
        <v>47</v>
      </c>
      <c r="C72" s="5">
        <f t="shared" ref="C72:U72" si="28">C51/C9*100</f>
        <v>33.364967107614902</v>
      </c>
      <c r="D72" s="5">
        <f t="shared" si="28"/>
        <v>21.519947473647385</v>
      </c>
      <c r="E72" s="5">
        <f t="shared" si="28"/>
        <v>32.979168278529293</v>
      </c>
      <c r="F72" s="5">
        <f t="shared" si="28"/>
        <v>15.63112506713655</v>
      </c>
      <c r="G72" s="5">
        <f t="shared" si="28"/>
        <v>36.075563320789769</v>
      </c>
      <c r="H72" s="5">
        <f t="shared" si="28"/>
        <v>29.983021205958345</v>
      </c>
      <c r="I72" s="5">
        <f t="shared" si="28"/>
        <v>31.890150838010033</v>
      </c>
      <c r="J72" s="5">
        <f t="shared" si="28"/>
        <v>40.896576246327847</v>
      </c>
      <c r="K72" s="5">
        <f t="shared" si="28"/>
        <v>40.57578604047918</v>
      </c>
      <c r="L72" s="5">
        <f t="shared" si="28"/>
        <v>39.165558717301387</v>
      </c>
      <c r="M72" s="5">
        <f t="shared" si="28"/>
        <v>34.73802558834349</v>
      </c>
      <c r="N72" s="5">
        <f t="shared" si="28"/>
        <v>46.301402996562757</v>
      </c>
      <c r="O72" s="5">
        <f t="shared" si="28"/>
        <v>67.457732464128924</v>
      </c>
      <c r="P72" s="5">
        <f t="shared" si="28"/>
        <v>37.49255752031744</v>
      </c>
      <c r="Q72" s="5">
        <f t="shared" si="28"/>
        <v>36.436996921177482</v>
      </c>
      <c r="R72" s="5">
        <f t="shared" si="28"/>
        <v>44.884773704489547</v>
      </c>
      <c r="S72" s="5">
        <f t="shared" si="28"/>
        <v>38.989551199084254</v>
      </c>
      <c r="T72" s="5">
        <f t="shared" si="28"/>
        <v>34.074264310781196</v>
      </c>
      <c r="U72" s="5">
        <f t="shared" si="28"/>
        <v>40.105055329611602</v>
      </c>
    </row>
    <row r="73" spans="1:21" x14ac:dyDescent="0.25">
      <c r="B73" s="10" t="s">
        <v>48</v>
      </c>
      <c r="C73" s="5">
        <f t="shared" ref="C73:U73" si="29">C52/C10*100</f>
        <v>60.451608354639482</v>
      </c>
      <c r="D73" s="5">
        <f t="shared" si="29"/>
        <v>82.747357128473482</v>
      </c>
      <c r="E73" s="5">
        <f t="shared" si="29"/>
        <v>83.743724365866711</v>
      </c>
      <c r="F73" s="5">
        <f t="shared" si="29"/>
        <v>56.396428883481498</v>
      </c>
      <c r="G73" s="5">
        <f t="shared" si="29"/>
        <v>143.82493614495579</v>
      </c>
      <c r="H73" s="5">
        <f t="shared" si="29"/>
        <v>95.161517747163757</v>
      </c>
      <c r="I73" s="5">
        <f t="shared" si="29"/>
        <v>105.06528612952697</v>
      </c>
      <c r="J73" s="5">
        <f t="shared" si="29"/>
        <v>89.636275198626265</v>
      </c>
      <c r="K73" s="5">
        <f t="shared" si="29"/>
        <v>117.72702828419881</v>
      </c>
      <c r="L73" s="5">
        <f t="shared" si="29"/>
        <v>98.55546018108484</v>
      </c>
      <c r="M73" s="5">
        <f t="shared" si="29"/>
        <v>105.07073904057272</v>
      </c>
      <c r="N73" s="5">
        <f t="shared" si="29"/>
        <v>160.61912200211628</v>
      </c>
      <c r="O73" s="5">
        <f t="shared" si="29"/>
        <v>296.56442517697195</v>
      </c>
      <c r="P73" s="5">
        <f t="shared" si="29"/>
        <v>123.39706547940675</v>
      </c>
      <c r="Q73" s="5">
        <f t="shared" si="29"/>
        <v>131.12338094034004</v>
      </c>
      <c r="R73" s="5">
        <f t="shared" si="29"/>
        <v>135.19266295706342</v>
      </c>
      <c r="S73" s="5">
        <f t="shared" si="29"/>
        <v>137.25745202745873</v>
      </c>
      <c r="T73" s="5">
        <f t="shared" si="29"/>
        <v>112.51143429565458</v>
      </c>
      <c r="U73" s="5">
        <f t="shared" si="29"/>
        <v>129.47066715719805</v>
      </c>
    </row>
    <row r="74" spans="1:21" x14ac:dyDescent="0.25">
      <c r="B74" s="10" t="s">
        <v>49</v>
      </c>
      <c r="C74" s="5">
        <f t="shared" ref="C74:U74" si="30">C53/C11*100</f>
        <v>62.457224296469803</v>
      </c>
      <c r="D74" s="5">
        <f t="shared" si="30"/>
        <v>113.23354949424933</v>
      </c>
      <c r="E74" s="5">
        <f t="shared" si="30"/>
        <v>101.39850891198175</v>
      </c>
      <c r="F74" s="5">
        <f t="shared" si="30"/>
        <v>101.93568850109911</v>
      </c>
      <c r="G74" s="5">
        <f t="shared" si="30"/>
        <v>170.48996481658037</v>
      </c>
      <c r="H74" s="5">
        <f t="shared" si="30"/>
        <v>111.28189135793893</v>
      </c>
      <c r="I74" s="5">
        <f t="shared" si="30"/>
        <v>173.82692261660156</v>
      </c>
      <c r="J74" s="5">
        <f t="shared" si="30"/>
        <v>120.63434349060806</v>
      </c>
      <c r="K74" s="5">
        <f t="shared" si="30"/>
        <v>169.63434262801866</v>
      </c>
      <c r="L74" s="5">
        <f t="shared" si="30"/>
        <v>69.718832631039675</v>
      </c>
      <c r="M74" s="5">
        <f t="shared" si="30"/>
        <v>198.93178820523127</v>
      </c>
      <c r="N74" s="5">
        <f t="shared" si="30"/>
        <v>172.03557390225328</v>
      </c>
      <c r="O74" s="5">
        <f t="shared" si="30"/>
        <v>257.69058611132874</v>
      </c>
      <c r="P74" s="5">
        <f t="shared" si="30"/>
        <v>184.34484198677322</v>
      </c>
      <c r="Q74" s="5">
        <f t="shared" si="30"/>
        <v>116.81461448854911</v>
      </c>
      <c r="R74" s="5">
        <f t="shared" si="30"/>
        <v>183.36691427326491</v>
      </c>
      <c r="S74" s="5">
        <f t="shared" si="30"/>
        <v>163.33345127981335</v>
      </c>
      <c r="T74" s="5">
        <f t="shared" si="30"/>
        <v>113.2256104611737</v>
      </c>
      <c r="U74" s="5">
        <f t="shared" si="30"/>
        <v>111.21465190915771</v>
      </c>
    </row>
    <row r="75" spans="1:21" x14ac:dyDescent="0.25">
      <c r="B75" s="10" t="s">
        <v>50</v>
      </c>
      <c r="C75" s="5">
        <f t="shared" ref="C75:U75" si="31">C54/C12*100</f>
        <v>69.888495921381022</v>
      </c>
      <c r="D75" s="5">
        <f t="shared" si="31"/>
        <v>60.738555400571812</v>
      </c>
      <c r="E75" s="5">
        <f t="shared" si="31"/>
        <v>86.780519543996775</v>
      </c>
      <c r="F75" s="5">
        <f t="shared" si="31"/>
        <v>36.838373416389153</v>
      </c>
      <c r="G75" s="5">
        <f t="shared" si="31"/>
        <v>95.689158565309469</v>
      </c>
      <c r="H75" s="5">
        <f t="shared" si="31"/>
        <v>86.489023695449347</v>
      </c>
      <c r="I75" s="5">
        <f t="shared" si="31"/>
        <v>85.836646347759142</v>
      </c>
      <c r="J75" s="5">
        <f t="shared" si="31"/>
        <v>76.895934230585809</v>
      </c>
      <c r="K75" s="5">
        <f t="shared" si="31"/>
        <v>96.85789198634069</v>
      </c>
      <c r="L75" s="5">
        <f t="shared" si="31"/>
        <v>77.06706689092313</v>
      </c>
      <c r="M75" s="5">
        <f t="shared" si="31"/>
        <v>86.135057564519855</v>
      </c>
      <c r="N75" s="5">
        <f t="shared" si="31"/>
        <v>104.63883621280796</v>
      </c>
      <c r="O75" s="5">
        <f t="shared" si="31"/>
        <v>132.90706717691043</v>
      </c>
      <c r="P75" s="5">
        <f t="shared" si="31"/>
        <v>96.633093424559362</v>
      </c>
      <c r="Q75" s="5">
        <f t="shared" si="31"/>
        <v>100.59327414398949</v>
      </c>
      <c r="R75" s="5">
        <f t="shared" si="31"/>
        <v>116.05680195554933</v>
      </c>
      <c r="S75" s="5">
        <f t="shared" si="31"/>
        <v>93.785648743540335</v>
      </c>
      <c r="T75" s="5">
        <f t="shared" si="31"/>
        <v>85.611177162336944</v>
      </c>
      <c r="U75" s="5">
        <f t="shared" si="31"/>
        <v>102.52110403151976</v>
      </c>
    </row>
    <row r="76" spans="1:21" x14ac:dyDescent="0.25">
      <c r="B76" s="10" t="s">
        <v>51</v>
      </c>
      <c r="C76" s="5">
        <f t="shared" ref="C76:U76" si="32">C55/C13*100</f>
        <v>65.659723524709705</v>
      </c>
      <c r="D76" s="5">
        <f t="shared" si="32"/>
        <v>71.152899096022836</v>
      </c>
      <c r="E76" s="5">
        <f t="shared" si="32"/>
        <v>60.504478145726836</v>
      </c>
      <c r="F76" s="5">
        <f t="shared" si="32"/>
        <v>56.818643726475216</v>
      </c>
      <c r="G76" s="5">
        <f t="shared" si="32"/>
        <v>76.517465070849781</v>
      </c>
      <c r="H76" s="5">
        <f t="shared" si="32"/>
        <v>60.95640379903481</v>
      </c>
      <c r="I76" s="5">
        <f t="shared" si="32"/>
        <v>67.735049824174212</v>
      </c>
      <c r="J76" s="5">
        <f t="shared" si="32"/>
        <v>56.861656929832883</v>
      </c>
      <c r="K76" s="5">
        <f t="shared" si="32"/>
        <v>65.917752134504298</v>
      </c>
      <c r="L76" s="5">
        <f t="shared" si="32"/>
        <v>52.909312825416301</v>
      </c>
      <c r="M76" s="5">
        <f t="shared" si="32"/>
        <v>64.472970608802854</v>
      </c>
      <c r="N76" s="5">
        <f t="shared" si="32"/>
        <v>73.664528843850945</v>
      </c>
      <c r="O76" s="5">
        <f t="shared" si="32"/>
        <v>86.698329734163565</v>
      </c>
      <c r="P76" s="5">
        <f t="shared" si="32"/>
        <v>82.136621906809609</v>
      </c>
      <c r="Q76" s="5">
        <f t="shared" si="32"/>
        <v>60.085593433201133</v>
      </c>
      <c r="R76" s="5">
        <f t="shared" si="32"/>
        <v>67.782320474848433</v>
      </c>
      <c r="S76" s="5">
        <f t="shared" si="32"/>
        <v>61.563161777289906</v>
      </c>
      <c r="T76" s="5">
        <f t="shared" si="32"/>
        <v>61.746686125698368</v>
      </c>
      <c r="U76" s="5">
        <f t="shared" si="32"/>
        <v>70.156849128722314</v>
      </c>
    </row>
    <row r="77" spans="1:21" x14ac:dyDescent="0.25">
      <c r="B77" s="10" t="s">
        <v>52</v>
      </c>
      <c r="C77" s="5">
        <f t="shared" ref="C77:U77" si="33">C56/C14*100</f>
        <v>85.602373352109069</v>
      </c>
      <c r="D77" s="5">
        <f t="shared" si="33"/>
        <v>86.869207175588144</v>
      </c>
      <c r="E77" s="5">
        <f t="shared" si="33"/>
        <v>88.863789210582638</v>
      </c>
      <c r="F77" s="5">
        <f t="shared" si="33"/>
        <v>37.87776531212895</v>
      </c>
      <c r="G77" s="5">
        <f t="shared" si="33"/>
        <v>114.24915500000739</v>
      </c>
      <c r="H77" s="5">
        <f t="shared" si="33"/>
        <v>87.980015103847592</v>
      </c>
      <c r="I77" s="5">
        <f t="shared" si="33"/>
        <v>102.0936972140365</v>
      </c>
      <c r="J77" s="5">
        <f t="shared" si="33"/>
        <v>96.63046107047748</v>
      </c>
      <c r="K77" s="5">
        <f t="shared" si="33"/>
        <v>85.094262356808869</v>
      </c>
      <c r="L77" s="5">
        <f t="shared" si="33"/>
        <v>76.272467413911556</v>
      </c>
      <c r="M77" s="5">
        <f t="shared" si="33"/>
        <v>98.76513109163632</v>
      </c>
      <c r="N77" s="5">
        <f t="shared" si="33"/>
        <v>106.60962873593111</v>
      </c>
      <c r="O77" s="5">
        <f t="shared" si="33"/>
        <v>122.20035669789533</v>
      </c>
      <c r="P77" s="5">
        <f t="shared" si="33"/>
        <v>133.57439465407356</v>
      </c>
      <c r="Q77" s="5">
        <f t="shared" si="33"/>
        <v>102.77142536689881</v>
      </c>
      <c r="R77" s="5">
        <f t="shared" si="33"/>
        <v>91.207055146150168</v>
      </c>
      <c r="S77" s="5">
        <f t="shared" si="33"/>
        <v>86.606903417142888</v>
      </c>
      <c r="T77" s="5">
        <f t="shared" si="33"/>
        <v>87.937741532018805</v>
      </c>
      <c r="U77" s="5">
        <f t="shared" si="33"/>
        <v>86.983590125605858</v>
      </c>
    </row>
    <row r="78" spans="1:21" x14ac:dyDescent="0.25">
      <c r="B78" s="10" t="s">
        <v>53</v>
      </c>
      <c r="C78" s="5">
        <f t="shared" ref="C78:U78" si="34">C57/C15*100</f>
        <v>90.482541497886345</v>
      </c>
      <c r="D78" s="5">
        <f t="shared" si="34"/>
        <v>63.825321033255868</v>
      </c>
      <c r="E78" s="5">
        <f t="shared" si="34"/>
        <v>64.426480145244412</v>
      </c>
      <c r="F78" s="5">
        <f t="shared" si="34"/>
        <v>36.644027259872708</v>
      </c>
      <c r="G78" s="5">
        <f t="shared" si="34"/>
        <v>85.597688384180472</v>
      </c>
      <c r="H78" s="5">
        <f t="shared" si="34"/>
        <v>65.838684212262294</v>
      </c>
      <c r="I78" s="5">
        <f t="shared" si="34"/>
        <v>72.351982118799967</v>
      </c>
      <c r="J78" s="5">
        <f t="shared" si="34"/>
        <v>65.946010446100431</v>
      </c>
      <c r="K78" s="5">
        <f t="shared" si="34"/>
        <v>72.384607116729327</v>
      </c>
      <c r="L78" s="5">
        <f t="shared" si="34"/>
        <v>57.946795384286453</v>
      </c>
      <c r="M78" s="5">
        <f t="shared" si="34"/>
        <v>72.898318642616076</v>
      </c>
      <c r="N78" s="5">
        <f t="shared" si="34"/>
        <v>84.53423615740931</v>
      </c>
      <c r="O78" s="5">
        <f t="shared" si="34"/>
        <v>129.97184498522614</v>
      </c>
      <c r="P78" s="5">
        <f t="shared" si="34"/>
        <v>79.670790173877151</v>
      </c>
      <c r="Q78" s="5">
        <f t="shared" si="34"/>
        <v>75.593501202650614</v>
      </c>
      <c r="R78" s="5">
        <f t="shared" si="34"/>
        <v>72.181568302331442</v>
      </c>
      <c r="S78" s="5">
        <f t="shared" si="34"/>
        <v>73.933228387189189</v>
      </c>
      <c r="T78" s="5">
        <f t="shared" si="34"/>
        <v>67.249280033674879</v>
      </c>
      <c r="U78" s="5">
        <f t="shared" si="34"/>
        <v>67.29181352142966</v>
      </c>
    </row>
    <row r="79" spans="1:21" x14ac:dyDescent="0.25">
      <c r="B79" s="10" t="s">
        <v>54</v>
      </c>
      <c r="C79" s="5">
        <f t="shared" ref="C79:U79" si="35">C58/C16*100</f>
        <v>56.110276357422684</v>
      </c>
      <c r="D79" s="5">
        <f t="shared" si="35"/>
        <v>53.921047228967197</v>
      </c>
      <c r="E79" s="5">
        <f t="shared" si="35"/>
        <v>54.837017954512781</v>
      </c>
      <c r="F79" s="5">
        <f t="shared" si="35"/>
        <v>26.057175042647383</v>
      </c>
      <c r="G79" s="5">
        <f t="shared" si="35"/>
        <v>70.610687081431962</v>
      </c>
      <c r="H79" s="5">
        <f t="shared" si="35"/>
        <v>53.958362245198686</v>
      </c>
      <c r="I79" s="5">
        <f t="shared" si="35"/>
        <v>59.546164246307896</v>
      </c>
      <c r="J79" s="5">
        <f t="shared" si="35"/>
        <v>55.373394189741745</v>
      </c>
      <c r="K79" s="5">
        <f t="shared" si="35"/>
        <v>59.525059012867153</v>
      </c>
      <c r="L79" s="5">
        <f t="shared" si="35"/>
        <v>51.67638419460642</v>
      </c>
      <c r="M79" s="5">
        <f t="shared" si="35"/>
        <v>60.780937299842655</v>
      </c>
      <c r="N79" s="5">
        <f t="shared" si="35"/>
        <v>65.740459699173286</v>
      </c>
      <c r="O79" s="5">
        <f t="shared" si="35"/>
        <v>90.440559524495896</v>
      </c>
      <c r="P79" s="5">
        <f t="shared" si="35"/>
        <v>61.375685087029595</v>
      </c>
      <c r="Q79" s="5">
        <f t="shared" si="35"/>
        <v>61.66013672355011</v>
      </c>
      <c r="R79" s="5">
        <f t="shared" si="35"/>
        <v>77.07422151959814</v>
      </c>
      <c r="S79" s="5">
        <f t="shared" si="35"/>
        <v>57.672747048082719</v>
      </c>
      <c r="T79" s="5">
        <f t="shared" si="35"/>
        <v>63.12304676502896</v>
      </c>
      <c r="U79" s="5">
        <f t="shared" si="35"/>
        <v>64.614919651991073</v>
      </c>
    </row>
    <row r="80" spans="1:21" x14ac:dyDescent="0.25">
      <c r="B80" s="10" t="s">
        <v>55</v>
      </c>
      <c r="C80" s="5">
        <f t="shared" ref="C80:U80" si="36">C59/C17*100</f>
        <v>71.922803514937826</v>
      </c>
      <c r="D80" s="5">
        <f t="shared" si="36"/>
        <v>74.367986363857739</v>
      </c>
      <c r="E80" s="5">
        <f t="shared" si="36"/>
        <v>86.458449648581933</v>
      </c>
      <c r="F80" s="5">
        <f t="shared" si="36"/>
        <v>56.327592682088557</v>
      </c>
      <c r="G80" s="5">
        <f t="shared" si="36"/>
        <v>114.29241620320948</v>
      </c>
      <c r="H80" s="5">
        <f t="shared" si="36"/>
        <v>85.409910485336979</v>
      </c>
      <c r="I80" s="5">
        <f t="shared" si="36"/>
        <v>99.480240131150936</v>
      </c>
      <c r="J80" s="5">
        <f t="shared" si="36"/>
        <v>93.009152950035073</v>
      </c>
      <c r="K80" s="5">
        <f t="shared" si="36"/>
        <v>117.44676436383945</v>
      </c>
      <c r="L80" s="5">
        <f t="shared" si="36"/>
        <v>103.34909284714709</v>
      </c>
      <c r="M80" s="5">
        <f t="shared" si="36"/>
        <v>121.39381903882138</v>
      </c>
      <c r="N80" s="5">
        <f t="shared" si="36"/>
        <v>127.37398541025753</v>
      </c>
      <c r="O80" s="5">
        <f t="shared" si="36"/>
        <v>183.51870141342008</v>
      </c>
      <c r="P80" s="5">
        <f t="shared" si="36"/>
        <v>100.43656957337221</v>
      </c>
      <c r="Q80" s="5">
        <f t="shared" si="36"/>
        <v>103.3537981167498</v>
      </c>
      <c r="R80" s="5">
        <f t="shared" si="36"/>
        <v>98.837968530657648</v>
      </c>
      <c r="S80" s="5">
        <f t="shared" si="36"/>
        <v>86.8658448727615</v>
      </c>
      <c r="T80" s="5">
        <f t="shared" si="36"/>
        <v>118.24792998867754</v>
      </c>
      <c r="U80" s="5">
        <f t="shared" si="36"/>
        <v>123.1994347635724</v>
      </c>
    </row>
    <row r="81" spans="2:21" x14ac:dyDescent="0.25">
      <c r="B81" s="10" t="s">
        <v>56</v>
      </c>
      <c r="C81" s="5">
        <f t="shared" ref="C81:U81" si="37">C60/C18*100</f>
        <v>109.75511479782105</v>
      </c>
      <c r="D81" s="5">
        <f t="shared" si="37"/>
        <v>72.663991032019865</v>
      </c>
      <c r="E81" s="5">
        <f t="shared" si="37"/>
        <v>65.05148192099395</v>
      </c>
      <c r="F81" s="5">
        <f t="shared" si="37"/>
        <v>34.446312064577448</v>
      </c>
      <c r="G81" s="5">
        <f t="shared" si="37"/>
        <v>104.91057206724916</v>
      </c>
      <c r="H81" s="5">
        <f t="shared" si="37"/>
        <v>75.379459167994696</v>
      </c>
      <c r="I81" s="5">
        <f t="shared" si="37"/>
        <v>82.854277108283384</v>
      </c>
      <c r="J81" s="5">
        <f t="shared" si="37"/>
        <v>73.491030783343675</v>
      </c>
      <c r="K81" s="5">
        <f t="shared" si="37"/>
        <v>76.641724543048412</v>
      </c>
      <c r="L81" s="5">
        <f t="shared" si="37"/>
        <v>85.807773472927451</v>
      </c>
      <c r="M81" s="5">
        <f t="shared" si="37"/>
        <v>87.294277796711285</v>
      </c>
      <c r="N81" s="5">
        <f t="shared" si="37"/>
        <v>87.259183457290817</v>
      </c>
      <c r="O81" s="5">
        <f t="shared" si="37"/>
        <v>89.783563662083537</v>
      </c>
      <c r="P81" s="5">
        <f t="shared" si="37"/>
        <v>52.798762157875657</v>
      </c>
      <c r="Q81" s="5">
        <f t="shared" si="37"/>
        <v>91.104383488209905</v>
      </c>
      <c r="R81" s="5">
        <f t="shared" si="37"/>
        <v>78.208731222576972</v>
      </c>
      <c r="S81" s="5">
        <f t="shared" si="37"/>
        <v>171.86472167357309</v>
      </c>
      <c r="T81" s="5">
        <f t="shared" si="37"/>
        <v>77.509588347714853</v>
      </c>
      <c r="U81" s="5">
        <f t="shared" si="37"/>
        <v>77.249835184217446</v>
      </c>
    </row>
    <row r="82" spans="2:21" x14ac:dyDescent="0.25">
      <c r="B82" s="10" t="s">
        <v>57</v>
      </c>
      <c r="C82" s="5">
        <f t="shared" ref="C82:U82" si="38">C61/C19*100</f>
        <v>70.342751623430033</v>
      </c>
      <c r="D82" s="5">
        <f t="shared" si="38"/>
        <v>58.350633457340386</v>
      </c>
      <c r="E82" s="5">
        <f t="shared" si="38"/>
        <v>60.341893910499891</v>
      </c>
      <c r="F82" s="5">
        <f t="shared" si="38"/>
        <v>38.992008639247253</v>
      </c>
      <c r="G82" s="5">
        <f t="shared" si="38"/>
        <v>76.300903099970441</v>
      </c>
      <c r="H82" s="5">
        <f t="shared" si="38"/>
        <v>54.829276146480431</v>
      </c>
      <c r="I82" s="5">
        <f t="shared" si="38"/>
        <v>66.734556819342657</v>
      </c>
      <c r="J82" s="5">
        <f t="shared" si="38"/>
        <v>65.132647717238029</v>
      </c>
      <c r="K82" s="5">
        <f t="shared" si="38"/>
        <v>66.922796597426128</v>
      </c>
      <c r="L82" s="5">
        <f t="shared" si="38"/>
        <v>58.619859774137325</v>
      </c>
      <c r="M82" s="5">
        <f t="shared" si="38"/>
        <v>66.868003598740529</v>
      </c>
      <c r="N82" s="5">
        <f t="shared" si="38"/>
        <v>74.738759127281057</v>
      </c>
      <c r="O82" s="5">
        <f t="shared" si="38"/>
        <v>109.48479630963675</v>
      </c>
      <c r="P82" s="5">
        <f t="shared" si="38"/>
        <v>75.834241342748783</v>
      </c>
      <c r="Q82" s="5">
        <f t="shared" si="38"/>
        <v>68.784140389005515</v>
      </c>
      <c r="R82" s="5">
        <f t="shared" si="38"/>
        <v>78.223663024068529</v>
      </c>
      <c r="S82" s="5">
        <f t="shared" si="38"/>
        <v>68.533851846678445</v>
      </c>
      <c r="T82" s="5">
        <f t="shared" si="38"/>
        <v>72.76634234407797</v>
      </c>
      <c r="U82" s="5">
        <f t="shared" si="38"/>
        <v>73.883766378712551</v>
      </c>
    </row>
    <row r="83" spans="2:21" x14ac:dyDescent="0.25">
      <c r="B83" s="10" t="s">
        <v>58</v>
      </c>
      <c r="C83" s="5">
        <f t="shared" ref="C83:U83" si="39">C62/C20*100</f>
        <v>66.879850525439082</v>
      </c>
      <c r="D83" s="5">
        <f t="shared" si="39"/>
        <v>58.945017679112098</v>
      </c>
      <c r="E83" s="5">
        <f t="shared" si="39"/>
        <v>67.7553970617559</v>
      </c>
      <c r="F83" s="5">
        <f t="shared" si="39"/>
        <v>38.101689254711516</v>
      </c>
      <c r="G83" s="5">
        <f t="shared" si="39"/>
        <v>77.281487641940743</v>
      </c>
      <c r="H83" s="5">
        <f t="shared" si="39"/>
        <v>65.669296120361011</v>
      </c>
      <c r="I83" s="5">
        <f t="shared" si="39"/>
        <v>70.513054949591407</v>
      </c>
      <c r="J83" s="5">
        <f t="shared" si="39"/>
        <v>63.853261109021922</v>
      </c>
      <c r="K83" s="5">
        <f t="shared" si="39"/>
        <v>71.713643108560348</v>
      </c>
      <c r="L83" s="5">
        <f t="shared" si="39"/>
        <v>61.061417562190776</v>
      </c>
      <c r="M83" s="5">
        <f t="shared" si="39"/>
        <v>69.692224020343843</v>
      </c>
      <c r="N83" s="5">
        <f t="shared" si="39"/>
        <v>80.874747877198288</v>
      </c>
      <c r="O83" s="5">
        <f t="shared" si="39"/>
        <v>109.22396256735991</v>
      </c>
      <c r="P83" s="5">
        <f t="shared" si="39"/>
        <v>68.074585250062455</v>
      </c>
      <c r="Q83" s="5">
        <f t="shared" si="39"/>
        <v>71.651819090485603</v>
      </c>
      <c r="R83" s="5">
        <f t="shared" si="39"/>
        <v>74.455443890240446</v>
      </c>
      <c r="S83" s="5">
        <f t="shared" si="39"/>
        <v>69.815221002711453</v>
      </c>
      <c r="T83" s="5">
        <f t="shared" si="39"/>
        <v>71.794756927300313</v>
      </c>
      <c r="U83" s="5">
        <f t="shared" si="39"/>
        <v>74.564678428078153</v>
      </c>
    </row>
    <row r="84" spans="2:21" x14ac:dyDescent="0.25">
      <c r="B84" s="10" t="s">
        <v>59</v>
      </c>
      <c r="C84" s="5">
        <f t="shared" ref="C84:U84" si="40">C63/C21*100</f>
        <v>79.237568672461194</v>
      </c>
      <c r="D84" s="5">
        <f t="shared" si="40"/>
        <v>46.52765327245411</v>
      </c>
      <c r="E84" s="5">
        <f t="shared" si="40"/>
        <v>53.688768028810983</v>
      </c>
      <c r="F84" s="5">
        <f t="shared" si="40"/>
        <v>28.1357247497454</v>
      </c>
      <c r="G84" s="5">
        <f t="shared" si="40"/>
        <v>66.307554638260285</v>
      </c>
      <c r="H84" s="5">
        <f t="shared" si="40"/>
        <v>55.034882490026796</v>
      </c>
      <c r="I84" s="5">
        <f t="shared" si="40"/>
        <v>59.581607766866263</v>
      </c>
      <c r="J84" s="5">
        <f t="shared" si="40"/>
        <v>55.201199794600186</v>
      </c>
      <c r="K84" s="5">
        <f t="shared" si="40"/>
        <v>33.476696493873668</v>
      </c>
      <c r="L84" s="5">
        <f t="shared" si="40"/>
        <v>51.204887676841956</v>
      </c>
      <c r="M84" s="5">
        <f t="shared" si="40"/>
        <v>64.032530525564653</v>
      </c>
      <c r="N84" s="5">
        <f t="shared" si="40"/>
        <v>63.399098533085642</v>
      </c>
      <c r="O84" s="5">
        <f t="shared" si="40"/>
        <v>82.447992706297896</v>
      </c>
      <c r="P84" s="5">
        <f t="shared" si="40"/>
        <v>60.264285672213255</v>
      </c>
      <c r="Q84" s="5">
        <f t="shared" si="40"/>
        <v>58.702785919720412</v>
      </c>
      <c r="R84" s="5">
        <f t="shared" si="40"/>
        <v>71.030598365806497</v>
      </c>
      <c r="S84" s="5">
        <f t="shared" si="40"/>
        <v>64.803058453077568</v>
      </c>
      <c r="T84" s="5">
        <f t="shared" si="40"/>
        <v>57.850456454325936</v>
      </c>
      <c r="U84" s="5">
        <f t="shared" si="40"/>
        <v>59.033460748674749</v>
      </c>
    </row>
    <row r="85" spans="2:21" x14ac:dyDescent="0.25">
      <c r="B85" s="10" t="s">
        <v>60</v>
      </c>
      <c r="C85" s="5">
        <f t="shared" ref="C85:U85" si="41">C64/C22*100</f>
        <v>70.303390777589129</v>
      </c>
      <c r="D85" s="5">
        <f t="shared" si="41"/>
        <v>63.835212137890608</v>
      </c>
      <c r="E85" s="5">
        <f t="shared" si="41"/>
        <v>73.826704106523167</v>
      </c>
      <c r="F85" s="5">
        <f t="shared" si="41"/>
        <v>37.37032749564208</v>
      </c>
      <c r="G85" s="5">
        <f t="shared" si="41"/>
        <v>96.751674190652935</v>
      </c>
      <c r="H85" s="5">
        <f t="shared" si="41"/>
        <v>79.499116276272474</v>
      </c>
      <c r="I85" s="5">
        <f t="shared" si="41"/>
        <v>85.71100036571724</v>
      </c>
      <c r="J85" s="5">
        <f t="shared" si="41"/>
        <v>68.683137937570052</v>
      </c>
      <c r="K85" s="5">
        <f t="shared" si="41"/>
        <v>90.055858965100242</v>
      </c>
      <c r="L85" s="5">
        <f t="shared" si="41"/>
        <v>75.345542118688087</v>
      </c>
      <c r="M85" s="5">
        <f t="shared" si="41"/>
        <v>96.716328759680124</v>
      </c>
      <c r="N85" s="5">
        <f t="shared" si="41"/>
        <v>90.251655680032968</v>
      </c>
      <c r="O85" s="5">
        <f t="shared" si="41"/>
        <v>78.653816199595312</v>
      </c>
      <c r="P85" s="5">
        <f t="shared" si="41"/>
        <v>82.614243874206423</v>
      </c>
      <c r="Q85" s="5">
        <f t="shared" si="41"/>
        <v>86.11006253679875</v>
      </c>
      <c r="R85" s="5">
        <f t="shared" si="41"/>
        <v>98.982458080269566</v>
      </c>
      <c r="S85" s="5">
        <f t="shared" si="41"/>
        <v>54.427245498031553</v>
      </c>
      <c r="T85" s="5">
        <f t="shared" si="41"/>
        <v>77.774155847670173</v>
      </c>
      <c r="U85" s="5">
        <f t="shared" si="41"/>
        <v>77.664261004938581</v>
      </c>
    </row>
    <row r="86" spans="2:21" x14ac:dyDescent="0.25">
      <c r="B86" s="11" t="s">
        <v>61</v>
      </c>
      <c r="C86" s="5">
        <f t="shared" ref="C86:U86" si="42">C65/C23*100</f>
        <v>72.754269857423324</v>
      </c>
      <c r="D86" s="5">
        <f t="shared" si="42"/>
        <v>56.418922550112249</v>
      </c>
      <c r="E86" s="5">
        <f t="shared" si="42"/>
        <v>75.517681865547601</v>
      </c>
      <c r="F86" s="5">
        <f t="shared" si="42"/>
        <v>22.108184024652974</v>
      </c>
      <c r="G86" s="5">
        <f t="shared" si="42"/>
        <v>107.72085230532184</v>
      </c>
      <c r="H86" s="5">
        <f t="shared" si="42"/>
        <v>88.404088425238029</v>
      </c>
      <c r="I86" s="5">
        <f t="shared" si="42"/>
        <v>77.939172336094458</v>
      </c>
      <c r="J86" s="5">
        <f t="shared" si="42"/>
        <v>69.115525120566659</v>
      </c>
      <c r="K86" s="5">
        <f t="shared" si="42"/>
        <v>77.935818012982878</v>
      </c>
      <c r="L86" s="5">
        <f t="shared" si="42"/>
        <v>58.265855536735522</v>
      </c>
      <c r="M86" s="5">
        <f t="shared" si="42"/>
        <v>67.864471756269168</v>
      </c>
      <c r="N86" s="5">
        <f t="shared" si="42"/>
        <v>98.716995950360584</v>
      </c>
      <c r="O86" s="5">
        <f t="shared" si="42"/>
        <v>105.67903390212865</v>
      </c>
      <c r="P86" s="5">
        <f t="shared" si="42"/>
        <v>65.597919624483424</v>
      </c>
      <c r="Q86" s="5">
        <f t="shared" si="42"/>
        <v>77.255815954094714</v>
      </c>
      <c r="R86" s="5">
        <f t="shared" si="42"/>
        <v>82.898317812328813</v>
      </c>
      <c r="S86" s="5">
        <f t="shared" si="42"/>
        <v>78.059625826863993</v>
      </c>
      <c r="T86" s="5">
        <f t="shared" si="42"/>
        <v>74.151121526381445</v>
      </c>
      <c r="U86" s="5">
        <f t="shared" si="42"/>
        <v>78.097032267347984</v>
      </c>
    </row>
  </sheetData>
  <sheetProtection selectLockedCells="1" selectUnlockedCells="1"/>
  <phoneticPr fontId="9" type="noConversion"/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 alignWithMargins="0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5"/>
  <sheetViews>
    <sheetView topLeftCell="A22" workbookViewId="0">
      <selection activeCell="B46" sqref="B46:T65"/>
    </sheetView>
  </sheetViews>
  <sheetFormatPr baseColWidth="10" defaultColWidth="11.5546875" defaultRowHeight="13.2" x14ac:dyDescent="0.25"/>
  <sheetData>
    <row r="2" spans="2:20" x14ac:dyDescent="0.25">
      <c r="B2" t="s">
        <v>0</v>
      </c>
    </row>
    <row r="3" spans="2:20" x14ac:dyDescent="0.25">
      <c r="B3" t="s">
        <v>39</v>
      </c>
    </row>
    <row r="4" spans="2:20" x14ac:dyDescent="0.25">
      <c r="D4">
        <f t="shared" ref="D4:I4" si="0">SUM(D8:D12)</f>
        <v>13646.800000000001</v>
      </c>
      <c r="E4">
        <f t="shared" si="0"/>
        <v>48547.61</v>
      </c>
      <c r="F4">
        <f t="shared" si="0"/>
        <v>14372.6</v>
      </c>
      <c r="G4">
        <f t="shared" si="0"/>
        <v>50323.91</v>
      </c>
      <c r="H4">
        <f t="shared" si="0"/>
        <v>66763.540000000008</v>
      </c>
      <c r="I4">
        <f t="shared" si="0"/>
        <v>178697.60000000001</v>
      </c>
    </row>
    <row r="5" spans="2:20" x14ac:dyDescent="0.25">
      <c r="B5" t="s">
        <v>2</v>
      </c>
      <c r="C5" t="s">
        <v>3</v>
      </c>
      <c r="D5" t="s">
        <v>9</v>
      </c>
      <c r="E5" t="s">
        <v>4</v>
      </c>
      <c r="F5" t="s">
        <v>5</v>
      </c>
      <c r="G5" t="s">
        <v>6</v>
      </c>
      <c r="H5" t="s">
        <v>7</v>
      </c>
      <c r="I5" t="s">
        <v>8</v>
      </c>
      <c r="J5" t="s">
        <v>10</v>
      </c>
      <c r="K5" t="s">
        <v>11</v>
      </c>
      <c r="L5" t="s">
        <v>12</v>
      </c>
      <c r="M5" t="s">
        <v>13</v>
      </c>
      <c r="N5" t="s">
        <v>14</v>
      </c>
      <c r="O5" t="s">
        <v>15</v>
      </c>
      <c r="P5" t="s">
        <v>16</v>
      </c>
      <c r="Q5" t="s">
        <v>17</v>
      </c>
      <c r="R5" t="s">
        <v>18</v>
      </c>
      <c r="S5" t="s">
        <v>19</v>
      </c>
      <c r="T5" t="s">
        <v>20</v>
      </c>
    </row>
    <row r="6" spans="2:20" x14ac:dyDescent="0.25">
      <c r="B6" t="s">
        <v>21</v>
      </c>
      <c r="C6" s="156">
        <v>15880.05</v>
      </c>
      <c r="D6" s="156">
        <v>10.18</v>
      </c>
      <c r="E6" s="156">
        <v>39121.660000000003</v>
      </c>
      <c r="F6" s="156"/>
      <c r="G6" s="156">
        <v>0.95</v>
      </c>
      <c r="H6" s="156"/>
      <c r="I6" s="156">
        <v>4658.54</v>
      </c>
      <c r="J6" s="156">
        <v>294.61</v>
      </c>
      <c r="K6" s="156">
        <v>0.86</v>
      </c>
      <c r="L6" s="156"/>
      <c r="M6" s="156">
        <v>1304.56</v>
      </c>
      <c r="N6" s="156">
        <v>7.74</v>
      </c>
      <c r="O6" s="156">
        <v>1.33</v>
      </c>
      <c r="P6" s="156"/>
      <c r="Q6" s="156">
        <v>30.77</v>
      </c>
      <c r="R6" s="156">
        <v>793.87</v>
      </c>
      <c r="S6" s="156">
        <v>309.35000000000002</v>
      </c>
      <c r="T6" s="156">
        <v>61778.92</v>
      </c>
    </row>
    <row r="7" spans="2:20" x14ac:dyDescent="0.25">
      <c r="B7" t="s">
        <v>27</v>
      </c>
      <c r="C7" s="156">
        <v>1252.0999999999999</v>
      </c>
      <c r="D7" s="156">
        <v>33594.839999999997</v>
      </c>
      <c r="E7" s="156">
        <v>4934.99</v>
      </c>
      <c r="F7" s="156">
        <v>56519.83</v>
      </c>
      <c r="G7" s="156">
        <v>1559.64</v>
      </c>
      <c r="H7" s="156">
        <v>1637.73</v>
      </c>
      <c r="I7" s="156">
        <v>26477.919999999998</v>
      </c>
      <c r="J7" s="156">
        <v>2978.53</v>
      </c>
      <c r="K7" s="156">
        <v>3312.39</v>
      </c>
      <c r="L7" s="156">
        <v>1484.57</v>
      </c>
      <c r="M7" s="156">
        <v>1454.78</v>
      </c>
      <c r="N7" s="156">
        <v>2540.9699999999998</v>
      </c>
      <c r="O7" s="156">
        <v>564.13</v>
      </c>
      <c r="P7" s="156">
        <v>1361.98</v>
      </c>
      <c r="Q7" s="156">
        <v>3488.24</v>
      </c>
      <c r="R7" s="156">
        <v>8912.17</v>
      </c>
      <c r="S7" s="156">
        <v>1645.61</v>
      </c>
      <c r="T7" s="156">
        <v>146527.70000000001</v>
      </c>
    </row>
    <row r="8" spans="2:20" x14ac:dyDescent="0.25">
      <c r="B8" t="s">
        <v>22</v>
      </c>
      <c r="C8" s="156">
        <v>11572.07</v>
      </c>
      <c r="D8" s="156">
        <v>325.3</v>
      </c>
      <c r="E8" s="156">
        <v>35594.519999999997</v>
      </c>
      <c r="F8" s="156">
        <v>147.63999999999999</v>
      </c>
      <c r="G8" s="156">
        <v>290.35000000000002</v>
      </c>
      <c r="H8" s="156">
        <v>181.67</v>
      </c>
      <c r="I8" s="156">
        <v>5626.42</v>
      </c>
      <c r="J8" s="156">
        <v>619.08000000000004</v>
      </c>
      <c r="K8" s="156">
        <v>2408.64</v>
      </c>
      <c r="L8" s="156">
        <v>953.26</v>
      </c>
      <c r="M8" s="156">
        <v>25782.23</v>
      </c>
      <c r="N8" s="156">
        <v>858.63</v>
      </c>
      <c r="O8" s="156">
        <v>75.430000000000007</v>
      </c>
      <c r="P8" s="156">
        <v>196.93</v>
      </c>
      <c r="Q8" s="156">
        <v>3264.01</v>
      </c>
      <c r="R8" s="156">
        <v>7487.72</v>
      </c>
      <c r="S8" s="156">
        <v>1905.96</v>
      </c>
      <c r="T8" s="156">
        <v>96910.95</v>
      </c>
    </row>
    <row r="9" spans="2:20" x14ac:dyDescent="0.25">
      <c r="B9" t="s">
        <v>23</v>
      </c>
      <c r="C9" s="156">
        <v>5206.1899999999996</v>
      </c>
      <c r="D9" s="156">
        <v>1913.99</v>
      </c>
      <c r="E9" s="156">
        <v>1541.16</v>
      </c>
      <c r="F9" s="156">
        <v>8193.6</v>
      </c>
      <c r="G9" s="156">
        <v>676.01</v>
      </c>
      <c r="H9" s="156">
        <v>694.06</v>
      </c>
      <c r="I9" s="156">
        <v>15357.4</v>
      </c>
      <c r="J9" s="156">
        <v>4463.01</v>
      </c>
      <c r="K9" s="156">
        <v>6739.19</v>
      </c>
      <c r="L9" s="156">
        <v>18127.47</v>
      </c>
      <c r="M9" s="156">
        <v>267.82</v>
      </c>
      <c r="N9" s="156">
        <v>1243.9100000000001</v>
      </c>
      <c r="O9" s="156">
        <v>494.19</v>
      </c>
      <c r="P9" s="156">
        <v>214.22</v>
      </c>
      <c r="Q9" s="156">
        <v>3984.1</v>
      </c>
      <c r="R9" s="156">
        <v>2590.54</v>
      </c>
      <c r="S9" s="156">
        <v>967.63</v>
      </c>
      <c r="T9" s="156">
        <v>71351.8</v>
      </c>
    </row>
    <row r="10" spans="2:20" x14ac:dyDescent="0.25">
      <c r="B10" t="s">
        <v>24</v>
      </c>
      <c r="C10" s="156">
        <v>465.69</v>
      </c>
      <c r="D10" s="156">
        <v>2925.01</v>
      </c>
      <c r="E10" s="156">
        <v>1445.95</v>
      </c>
      <c r="F10" s="156">
        <v>853.27</v>
      </c>
      <c r="G10" s="156">
        <v>24547.06</v>
      </c>
      <c r="H10" s="156">
        <v>15029.84</v>
      </c>
      <c r="I10" s="156">
        <v>14237.34</v>
      </c>
      <c r="J10" s="156">
        <v>12909.79</v>
      </c>
      <c r="K10" s="156">
        <v>4118.55</v>
      </c>
      <c r="L10" s="156">
        <v>1434.06</v>
      </c>
      <c r="M10" s="156">
        <v>226.83</v>
      </c>
      <c r="N10" s="156">
        <v>3097.7</v>
      </c>
      <c r="O10" s="156">
        <v>149.82</v>
      </c>
      <c r="P10" s="156">
        <v>510</v>
      </c>
      <c r="Q10" s="156">
        <v>3977.98</v>
      </c>
      <c r="R10" s="156">
        <v>1935.47</v>
      </c>
      <c r="S10" s="156">
        <v>2186.29</v>
      </c>
      <c r="T10" s="156">
        <v>89749.89</v>
      </c>
    </row>
    <row r="11" spans="2:20" x14ac:dyDescent="0.25">
      <c r="B11" t="s">
        <v>25</v>
      </c>
      <c r="C11" s="156">
        <v>280.89999999999998</v>
      </c>
      <c r="D11" s="156">
        <v>207.47</v>
      </c>
      <c r="E11" s="156">
        <v>59.82</v>
      </c>
      <c r="F11" s="156">
        <v>38.770000000000003</v>
      </c>
      <c r="G11" s="156">
        <v>778.41</v>
      </c>
      <c r="H11" s="156">
        <v>23422.560000000001</v>
      </c>
      <c r="I11" s="156">
        <v>631.79</v>
      </c>
      <c r="J11" s="156">
        <v>96.08</v>
      </c>
      <c r="K11" s="156">
        <v>2064.0500000000002</v>
      </c>
      <c r="L11" s="156">
        <v>4519.82</v>
      </c>
      <c r="M11" s="156">
        <v>13.77</v>
      </c>
      <c r="N11" s="156">
        <v>126.13</v>
      </c>
      <c r="O11" s="156">
        <v>16.329999999999998</v>
      </c>
      <c r="P11" s="156">
        <v>10.58</v>
      </c>
      <c r="Q11" s="156">
        <v>726.22</v>
      </c>
      <c r="R11" s="156">
        <v>1400.51</v>
      </c>
      <c r="S11" s="156">
        <v>150.5</v>
      </c>
      <c r="T11" s="156">
        <v>33445.440000000002</v>
      </c>
    </row>
    <row r="12" spans="2:20" x14ac:dyDescent="0.25">
      <c r="B12" t="s">
        <v>26</v>
      </c>
      <c r="C12" s="156">
        <v>17806.560000000001</v>
      </c>
      <c r="D12" s="156">
        <v>8275.0300000000007</v>
      </c>
      <c r="E12" s="156">
        <v>9906.16</v>
      </c>
      <c r="F12" s="156">
        <v>5139.32</v>
      </c>
      <c r="G12" s="156">
        <v>24032.080000000002</v>
      </c>
      <c r="H12" s="156">
        <v>27435.41</v>
      </c>
      <c r="I12" s="156">
        <v>142844.65</v>
      </c>
      <c r="J12" s="156">
        <v>53658.06</v>
      </c>
      <c r="K12" s="156">
        <v>12175.94</v>
      </c>
      <c r="L12" s="156">
        <v>2818.32</v>
      </c>
      <c r="M12" s="156">
        <v>1187.8599999999999</v>
      </c>
      <c r="N12" s="156">
        <v>11010.89</v>
      </c>
      <c r="O12" s="156">
        <v>1467.94</v>
      </c>
      <c r="P12" s="156">
        <v>2754.94</v>
      </c>
      <c r="Q12" s="156">
        <v>9714.6299999999992</v>
      </c>
      <c r="R12" s="156">
        <v>14615.44</v>
      </c>
      <c r="S12" s="156">
        <v>3584.57</v>
      </c>
      <c r="T12" s="156">
        <v>346782.44</v>
      </c>
    </row>
    <row r="13" spans="2:20" x14ac:dyDescent="0.25">
      <c r="B13" t="s">
        <v>28</v>
      </c>
      <c r="C13" s="156">
        <v>549.28</v>
      </c>
      <c r="D13" s="156">
        <v>1136.97</v>
      </c>
      <c r="E13" s="156">
        <v>180.56</v>
      </c>
      <c r="F13" s="156">
        <v>384.48</v>
      </c>
      <c r="G13" s="156">
        <v>777.81</v>
      </c>
      <c r="H13" s="156">
        <v>362.39</v>
      </c>
      <c r="I13" s="156">
        <v>997.09</v>
      </c>
      <c r="J13" s="156">
        <v>33260.78</v>
      </c>
      <c r="K13" s="156">
        <v>372.99</v>
      </c>
      <c r="L13" s="156">
        <v>647.05999999999995</v>
      </c>
      <c r="M13" s="156">
        <v>50.23</v>
      </c>
      <c r="N13" s="156">
        <v>1100.8800000000001</v>
      </c>
      <c r="O13" s="156">
        <v>1104.25</v>
      </c>
      <c r="P13" s="156">
        <v>3773.31</v>
      </c>
      <c r="Q13" s="156">
        <v>2299.67</v>
      </c>
      <c r="R13" s="156">
        <v>7634.89</v>
      </c>
      <c r="S13" s="156">
        <v>953.98</v>
      </c>
      <c r="T13" s="156">
        <v>55530.75</v>
      </c>
    </row>
    <row r="14" spans="2:20" x14ac:dyDescent="0.25">
      <c r="B14" t="s">
        <v>29</v>
      </c>
      <c r="C14" s="156">
        <v>356.99</v>
      </c>
      <c r="D14" s="156">
        <v>369.05</v>
      </c>
      <c r="E14" s="156">
        <v>970.53</v>
      </c>
      <c r="F14" s="156">
        <v>702.48</v>
      </c>
      <c r="G14" s="156">
        <v>677.4</v>
      </c>
      <c r="H14" s="156">
        <v>911.82</v>
      </c>
      <c r="I14" s="156">
        <v>2426.1</v>
      </c>
      <c r="J14" s="156">
        <v>742.12</v>
      </c>
      <c r="K14" s="156">
        <v>17242.84</v>
      </c>
      <c r="L14" s="156">
        <v>2018.73</v>
      </c>
      <c r="M14" s="156">
        <v>176.22</v>
      </c>
      <c r="N14" s="156">
        <v>887.35</v>
      </c>
      <c r="O14" s="156">
        <v>151.46</v>
      </c>
      <c r="P14" s="156">
        <v>95.73</v>
      </c>
      <c r="Q14" s="156">
        <v>1439.54</v>
      </c>
      <c r="R14" s="156">
        <v>698.15</v>
      </c>
      <c r="S14" s="156">
        <v>370.48</v>
      </c>
      <c r="T14" s="156">
        <v>29769.45</v>
      </c>
    </row>
    <row r="15" spans="2:20" x14ac:dyDescent="0.25">
      <c r="B15" t="s">
        <v>30</v>
      </c>
      <c r="C15" s="156">
        <v>79.67</v>
      </c>
      <c r="D15" s="156">
        <v>1020.38</v>
      </c>
      <c r="E15" s="156">
        <v>2939.72</v>
      </c>
      <c r="F15" s="156">
        <v>1344.97</v>
      </c>
      <c r="G15" s="156">
        <v>1491.68</v>
      </c>
      <c r="H15" s="156">
        <v>1305.3499999999999</v>
      </c>
      <c r="I15" s="156">
        <v>6499.55</v>
      </c>
      <c r="J15" s="156">
        <v>2535.83</v>
      </c>
      <c r="K15" s="156">
        <v>23458.21</v>
      </c>
      <c r="L15" s="156">
        <v>38806.239999999998</v>
      </c>
      <c r="M15" s="156">
        <v>1159.55</v>
      </c>
      <c r="N15" s="156">
        <v>3582.95</v>
      </c>
      <c r="O15" s="156">
        <v>1521.53</v>
      </c>
      <c r="P15" s="156">
        <v>761.45</v>
      </c>
      <c r="Q15" s="156">
        <v>7166.39</v>
      </c>
      <c r="R15" s="156">
        <v>8602.32</v>
      </c>
      <c r="S15" s="156">
        <v>1336.73</v>
      </c>
      <c r="T15" s="156">
        <v>103082.22</v>
      </c>
    </row>
    <row r="16" spans="2:20" x14ac:dyDescent="0.25">
      <c r="B16" t="s">
        <v>31</v>
      </c>
      <c r="C16" s="156">
        <v>49.96</v>
      </c>
      <c r="D16" s="156">
        <v>271.35000000000002</v>
      </c>
      <c r="E16" s="156">
        <v>452.36</v>
      </c>
      <c r="F16" s="156">
        <v>277.97000000000003</v>
      </c>
      <c r="G16" s="156">
        <v>333.87</v>
      </c>
      <c r="H16" s="156">
        <v>258.01</v>
      </c>
      <c r="I16" s="156">
        <v>1161.42</v>
      </c>
      <c r="J16" s="156">
        <v>552.64</v>
      </c>
      <c r="K16" s="156">
        <v>4503.7</v>
      </c>
      <c r="L16" s="156">
        <v>1279.19</v>
      </c>
      <c r="M16" s="156">
        <v>2092.37</v>
      </c>
      <c r="N16" s="156">
        <v>1116.29</v>
      </c>
      <c r="O16" s="156">
        <v>856.71</v>
      </c>
      <c r="P16" s="156">
        <v>432.39</v>
      </c>
      <c r="Q16" s="156">
        <v>3343.74</v>
      </c>
      <c r="R16" s="156">
        <v>4297.93</v>
      </c>
      <c r="S16" s="156">
        <v>623.74</v>
      </c>
      <c r="T16" s="156">
        <v>21764.959999999999</v>
      </c>
    </row>
    <row r="17" spans="2:20" x14ac:dyDescent="0.25">
      <c r="B17" t="s">
        <v>32</v>
      </c>
      <c r="C17" s="156">
        <v>228.84</v>
      </c>
      <c r="D17" s="156">
        <v>960.38</v>
      </c>
      <c r="E17" s="156">
        <v>904.58</v>
      </c>
      <c r="F17" s="156">
        <v>384.46</v>
      </c>
      <c r="G17" s="156">
        <v>1090.8699999999999</v>
      </c>
      <c r="H17" s="156">
        <v>535.23</v>
      </c>
      <c r="I17" s="156">
        <v>1862.06</v>
      </c>
      <c r="J17" s="156">
        <v>1243.27</v>
      </c>
      <c r="K17" s="156">
        <v>5961.19</v>
      </c>
      <c r="L17" s="156">
        <v>1590.63</v>
      </c>
      <c r="M17" s="156">
        <v>544.21</v>
      </c>
      <c r="N17" s="156">
        <v>14355.17</v>
      </c>
      <c r="O17" s="156">
        <v>7907.04</v>
      </c>
      <c r="P17" s="156">
        <v>1018.03</v>
      </c>
      <c r="Q17" s="156">
        <v>9813.89</v>
      </c>
      <c r="R17" s="156">
        <v>5775.57</v>
      </c>
      <c r="S17" s="156">
        <v>1985.35</v>
      </c>
      <c r="T17" s="156">
        <v>55495.7</v>
      </c>
    </row>
    <row r="18" spans="2:20" x14ac:dyDescent="0.25">
      <c r="B18" t="s">
        <v>33</v>
      </c>
      <c r="C18" s="156">
        <v>1664.31</v>
      </c>
      <c r="D18" s="156">
        <v>1547.89</v>
      </c>
      <c r="E18" s="156">
        <v>2892.89</v>
      </c>
      <c r="F18" s="156">
        <v>709.2</v>
      </c>
      <c r="G18" s="156">
        <v>947.62</v>
      </c>
      <c r="H18" s="156">
        <v>773.46</v>
      </c>
      <c r="I18" s="156">
        <v>3684.03</v>
      </c>
      <c r="J18" s="156">
        <v>3812.42</v>
      </c>
      <c r="K18" s="156">
        <v>10156.370000000001</v>
      </c>
      <c r="L18" s="156">
        <v>4932.28</v>
      </c>
      <c r="M18" s="156">
        <v>1182.72</v>
      </c>
      <c r="N18" s="156">
        <v>2532.34</v>
      </c>
      <c r="O18" s="156">
        <v>44273.48</v>
      </c>
      <c r="P18" s="156">
        <v>24338.45</v>
      </c>
      <c r="Q18" s="156">
        <v>9278.16</v>
      </c>
      <c r="R18" s="156">
        <v>7841.7</v>
      </c>
      <c r="S18" s="156">
        <v>1030.58</v>
      </c>
      <c r="T18" s="156">
        <v>115958.93</v>
      </c>
    </row>
    <row r="19" spans="2:20" x14ac:dyDescent="0.25">
      <c r="B19" t="s">
        <v>34</v>
      </c>
      <c r="C19" s="156">
        <v>19.38</v>
      </c>
      <c r="D19" s="156">
        <v>414.95</v>
      </c>
      <c r="E19" s="156">
        <v>754.43</v>
      </c>
      <c r="F19" s="156">
        <v>361.68</v>
      </c>
      <c r="G19" s="156">
        <v>490.31</v>
      </c>
      <c r="H19" s="156">
        <v>443.15</v>
      </c>
      <c r="I19" s="156">
        <v>2381.7800000000002</v>
      </c>
      <c r="J19" s="156">
        <v>991.55</v>
      </c>
      <c r="K19" s="156">
        <v>12851.8</v>
      </c>
      <c r="L19" s="156">
        <v>2741.84</v>
      </c>
      <c r="M19" s="156">
        <v>1368.67</v>
      </c>
      <c r="N19" s="156">
        <v>2825.28</v>
      </c>
      <c r="O19" s="156">
        <v>5014.4399999999996</v>
      </c>
      <c r="P19" s="156">
        <v>9831.3700000000008</v>
      </c>
      <c r="Q19" s="156">
        <v>11286.83</v>
      </c>
      <c r="R19" s="156">
        <v>4289.57</v>
      </c>
      <c r="S19" s="156">
        <v>992.98</v>
      </c>
      <c r="T19" s="156">
        <v>56813.75</v>
      </c>
    </row>
    <row r="20" spans="2:20" x14ac:dyDescent="0.25">
      <c r="B20" t="s">
        <v>35</v>
      </c>
      <c r="C20" s="156">
        <v>2445.42</v>
      </c>
      <c r="D20" s="156">
        <v>7410.07</v>
      </c>
      <c r="E20" s="156">
        <v>12831.91</v>
      </c>
      <c r="F20" s="156">
        <v>3352.21</v>
      </c>
      <c r="G20" s="156">
        <v>8197.64</v>
      </c>
      <c r="H20" s="156">
        <v>8132.61</v>
      </c>
      <c r="I20" s="156">
        <v>28523.87</v>
      </c>
      <c r="J20" s="156">
        <v>22065.03</v>
      </c>
      <c r="K20" s="156">
        <v>30137.54</v>
      </c>
      <c r="L20" s="156">
        <v>14837.65</v>
      </c>
      <c r="M20" s="156">
        <v>3596.7</v>
      </c>
      <c r="N20" s="156">
        <v>12611.51</v>
      </c>
      <c r="O20" s="156">
        <v>17193.28</v>
      </c>
      <c r="P20" s="156">
        <v>9661.7900000000009</v>
      </c>
      <c r="Q20" s="156">
        <v>77531.960000000006</v>
      </c>
      <c r="R20" s="156">
        <v>25509.1</v>
      </c>
      <c r="S20" s="156">
        <v>7161.45</v>
      </c>
      <c r="T20" s="156">
        <v>290165.90000000002</v>
      </c>
    </row>
    <row r="21" spans="2:20" x14ac:dyDescent="0.25">
      <c r="B21" t="s">
        <v>36</v>
      </c>
      <c r="C21" s="156">
        <v>111.93</v>
      </c>
      <c r="D21" s="156">
        <v>817.08</v>
      </c>
      <c r="E21" s="156">
        <v>543.89</v>
      </c>
      <c r="F21" s="156">
        <v>347.6</v>
      </c>
      <c r="G21" s="156">
        <v>807.88</v>
      </c>
      <c r="H21" s="156">
        <v>636.98</v>
      </c>
      <c r="I21" s="156">
        <v>2042.56</v>
      </c>
      <c r="J21" s="156">
        <v>595.25</v>
      </c>
      <c r="K21" s="156">
        <v>2840.71</v>
      </c>
      <c r="L21" s="156">
        <v>2273.66</v>
      </c>
      <c r="M21" s="156">
        <v>190.85</v>
      </c>
      <c r="N21" s="156">
        <v>871.48</v>
      </c>
      <c r="O21" s="156">
        <v>1136.76</v>
      </c>
      <c r="P21" s="156">
        <v>95.93</v>
      </c>
      <c r="Q21" s="156">
        <v>2352.11</v>
      </c>
      <c r="R21" s="156">
        <v>5216.45</v>
      </c>
      <c r="S21" s="156">
        <v>224.42</v>
      </c>
      <c r="T21" s="156">
        <v>20864.77</v>
      </c>
    </row>
    <row r="22" spans="2:20" x14ac:dyDescent="0.25">
      <c r="B22" t="s">
        <v>37</v>
      </c>
      <c r="C22" s="156">
        <v>25.8</v>
      </c>
      <c r="D22" s="156">
        <v>205.1</v>
      </c>
      <c r="E22" s="156">
        <v>713.62</v>
      </c>
      <c r="F22" s="156">
        <v>109.81</v>
      </c>
      <c r="G22" s="156">
        <v>460.98</v>
      </c>
      <c r="H22" s="156">
        <v>1097.42</v>
      </c>
      <c r="I22" s="156">
        <v>1154.23</v>
      </c>
      <c r="J22" s="156">
        <v>578.58000000000004</v>
      </c>
      <c r="K22" s="156">
        <v>1957.94</v>
      </c>
      <c r="L22" s="156">
        <v>465.68</v>
      </c>
      <c r="M22" s="156">
        <v>380.64</v>
      </c>
      <c r="N22" s="156">
        <v>646.9</v>
      </c>
      <c r="O22" s="156">
        <v>587.13</v>
      </c>
      <c r="P22" s="156">
        <v>201.52</v>
      </c>
      <c r="Q22" s="156">
        <v>1658.72</v>
      </c>
      <c r="R22" s="156">
        <v>880.34</v>
      </c>
      <c r="S22" s="156">
        <v>4309.6400000000003</v>
      </c>
      <c r="T22" s="156">
        <v>15498.6</v>
      </c>
    </row>
    <row r="23" spans="2:20" x14ac:dyDescent="0.25">
      <c r="B23" t="s">
        <v>38</v>
      </c>
      <c r="C23" s="156">
        <v>57097.87</v>
      </c>
      <c r="D23" s="156">
        <v>61664.13</v>
      </c>
      <c r="E23" s="156">
        <v>115219.77</v>
      </c>
      <c r="F23" s="156">
        <v>78489.009999999995</v>
      </c>
      <c r="G23" s="156">
        <v>67693.45</v>
      </c>
      <c r="H23" s="156">
        <v>82551.039999999994</v>
      </c>
      <c r="I23" s="156">
        <v>258477.62</v>
      </c>
      <c r="J23" s="156">
        <v>141825.17000000001</v>
      </c>
      <c r="K23" s="156">
        <v>140270.32999999999</v>
      </c>
      <c r="L23" s="156">
        <v>98225.24</v>
      </c>
      <c r="M23" s="156">
        <v>40346.160000000003</v>
      </c>
      <c r="N23" s="156">
        <v>58362.77</v>
      </c>
      <c r="O23" s="156">
        <v>81882.31</v>
      </c>
      <c r="P23" s="156">
        <v>53181.27</v>
      </c>
      <c r="Q23" s="156">
        <v>150127.65</v>
      </c>
      <c r="R23" s="156">
        <v>106179.07</v>
      </c>
      <c r="S23" s="156">
        <v>29304.15</v>
      </c>
      <c r="T23" s="156">
        <v>1608271.15</v>
      </c>
    </row>
    <row r="25" spans="2:20" x14ac:dyDescent="0.25">
      <c r="B25" s="156" t="s">
        <v>62</v>
      </c>
    </row>
    <row r="26" spans="2:20" x14ac:dyDescent="0.25">
      <c r="B26" s="158" t="s">
        <v>43</v>
      </c>
      <c r="C26" s="159" t="s">
        <v>44</v>
      </c>
      <c r="D26" s="160" t="s">
        <v>45</v>
      </c>
      <c r="E26" s="160" t="s">
        <v>46</v>
      </c>
      <c r="F26" s="160" t="s">
        <v>47</v>
      </c>
      <c r="G26" s="160" t="s">
        <v>48</v>
      </c>
      <c r="H26" s="160" t="s">
        <v>49</v>
      </c>
      <c r="I26" s="160" t="s">
        <v>50</v>
      </c>
      <c r="J26" s="160" t="s">
        <v>51</v>
      </c>
      <c r="K26" s="160" t="s">
        <v>52</v>
      </c>
      <c r="L26" s="160" t="s">
        <v>53</v>
      </c>
      <c r="M26" s="160" t="s">
        <v>54</v>
      </c>
      <c r="N26" s="160" t="s">
        <v>55</v>
      </c>
      <c r="O26" s="160" t="s">
        <v>56</v>
      </c>
      <c r="P26" s="160" t="s">
        <v>57</v>
      </c>
      <c r="Q26" s="160" t="s">
        <v>58</v>
      </c>
      <c r="R26" s="160" t="s">
        <v>59</v>
      </c>
      <c r="S26" s="160" t="s">
        <v>60</v>
      </c>
      <c r="T26" s="161" t="s">
        <v>61</v>
      </c>
    </row>
    <row r="27" spans="2:20" x14ac:dyDescent="0.25">
      <c r="B27" s="162" t="s">
        <v>44</v>
      </c>
      <c r="C27" s="12">
        <v>12.8089</v>
      </c>
      <c r="D27" s="12">
        <v>4.3E-3</v>
      </c>
      <c r="E27" s="12">
        <v>29.593900000000001</v>
      </c>
      <c r="F27" s="12">
        <v>0</v>
      </c>
      <c r="G27" s="12">
        <v>8.0000000000000004E-4</v>
      </c>
      <c r="H27" s="12">
        <v>0</v>
      </c>
      <c r="I27" s="12">
        <v>2.5093000000000001</v>
      </c>
      <c r="J27" s="12">
        <v>0.2301</v>
      </c>
      <c r="K27" s="12">
        <v>5.9999999999999995E-4</v>
      </c>
      <c r="L27" s="12">
        <v>0</v>
      </c>
      <c r="M27" s="12">
        <v>1.0657000000000001</v>
      </c>
      <c r="N27" s="12">
        <v>8.5000000000000006E-3</v>
      </c>
      <c r="O27" s="12">
        <v>1.4E-3</v>
      </c>
      <c r="P27" s="12">
        <v>0</v>
      </c>
      <c r="Q27" s="12">
        <v>2.3300000000000001E-2</v>
      </c>
      <c r="R27" s="12">
        <v>0.45649999999999996</v>
      </c>
      <c r="S27" s="12">
        <v>0.10169999999999998</v>
      </c>
      <c r="T27" s="163">
        <v>46.804900000000004</v>
      </c>
    </row>
    <row r="28" spans="2:20" x14ac:dyDescent="0.25">
      <c r="B28" s="162" t="s">
        <v>45</v>
      </c>
      <c r="C28" s="12">
        <v>0.86519999999999997</v>
      </c>
      <c r="D28" s="12">
        <v>19.138500000000001</v>
      </c>
      <c r="E28" s="12">
        <v>2.7755999999999998</v>
      </c>
      <c r="F28" s="12">
        <v>22.7239</v>
      </c>
      <c r="G28" s="12">
        <v>1.0774000000000001</v>
      </c>
      <c r="H28" s="12">
        <v>0.98899999999999999</v>
      </c>
      <c r="I28" s="12">
        <v>16.299299999999999</v>
      </c>
      <c r="J28" s="12">
        <v>2.0790999999999999</v>
      </c>
      <c r="K28" s="12">
        <v>2.7283000000000004</v>
      </c>
      <c r="L28" s="12">
        <v>1.0672000000000001</v>
      </c>
      <c r="M28" s="12">
        <v>0.97689999999999999</v>
      </c>
      <c r="N28" s="12">
        <v>1.8454999999999999</v>
      </c>
      <c r="O28" s="12">
        <v>0.53870000000000007</v>
      </c>
      <c r="P28" s="12">
        <v>0.96690000000000009</v>
      </c>
      <c r="Q28" s="12">
        <v>2.6680999999999995</v>
      </c>
      <c r="R28" s="12">
        <v>6.8016000000000005</v>
      </c>
      <c r="S28" s="12">
        <v>0.95540000000000003</v>
      </c>
      <c r="T28" s="164">
        <v>84.496499999999997</v>
      </c>
    </row>
    <row r="29" spans="2:20" x14ac:dyDescent="0.25">
      <c r="B29" s="162" t="s">
        <v>46</v>
      </c>
      <c r="C29" s="12">
        <v>7.5651999999999999</v>
      </c>
      <c r="D29" s="12">
        <v>0.18980000000000002</v>
      </c>
      <c r="E29" s="12">
        <v>27.055</v>
      </c>
      <c r="F29" s="12">
        <v>6.83E-2</v>
      </c>
      <c r="G29" s="12">
        <v>0.19760000000000003</v>
      </c>
      <c r="H29" s="12">
        <v>0.12759999999999999</v>
      </c>
      <c r="I29" s="12">
        <v>3.7658999999999998</v>
      </c>
      <c r="J29" s="12">
        <v>0.38930000000000003</v>
      </c>
      <c r="K29" s="12">
        <v>1.5760999999999998</v>
      </c>
      <c r="L29" s="12">
        <v>0.5766</v>
      </c>
      <c r="M29" s="12">
        <v>16.4069</v>
      </c>
      <c r="N29" s="12">
        <v>0.65610000000000002</v>
      </c>
      <c r="O29" s="12">
        <v>7.1400000000000005E-2</v>
      </c>
      <c r="P29" s="12">
        <v>0.13</v>
      </c>
      <c r="Q29" s="12">
        <v>2.1238999999999999</v>
      </c>
      <c r="R29" s="12">
        <v>4.7143999999999995</v>
      </c>
      <c r="S29" s="12">
        <v>0.9899</v>
      </c>
      <c r="T29" s="164">
        <v>66.604100000000003</v>
      </c>
    </row>
    <row r="30" spans="2:20" x14ac:dyDescent="0.25">
      <c r="B30" s="162" t="s">
        <v>47</v>
      </c>
      <c r="C30" s="12">
        <v>2.5331999999999999</v>
      </c>
      <c r="D30" s="12">
        <v>0.66839999999999999</v>
      </c>
      <c r="E30" s="12">
        <v>0.7087</v>
      </c>
      <c r="F30" s="12">
        <v>3.367</v>
      </c>
      <c r="G30" s="12">
        <v>0.312</v>
      </c>
      <c r="H30" s="12">
        <v>0.28100000000000003</v>
      </c>
      <c r="I30" s="12">
        <v>7.5949999999999998</v>
      </c>
      <c r="J30" s="12">
        <v>2.6648000000000001</v>
      </c>
      <c r="K30" s="12">
        <v>3.8494999999999999</v>
      </c>
      <c r="L30" s="12">
        <v>11.511700000000001</v>
      </c>
      <c r="M30" s="12">
        <v>0.13619999999999999</v>
      </c>
      <c r="N30" s="12">
        <v>0.7319</v>
      </c>
      <c r="O30" s="12">
        <v>0.36349999999999999</v>
      </c>
      <c r="P30" s="12">
        <v>0.1065</v>
      </c>
      <c r="Q30" s="12">
        <v>2.0022000000000002</v>
      </c>
      <c r="R30" s="12">
        <v>1.5325</v>
      </c>
      <c r="S30" s="12">
        <v>0.48730000000000001</v>
      </c>
      <c r="T30" s="164">
        <v>38.850999999999999</v>
      </c>
    </row>
    <row r="31" spans="2:20" x14ac:dyDescent="0.25">
      <c r="B31" s="162" t="s">
        <v>48</v>
      </c>
      <c r="C31" s="12">
        <v>0.2858</v>
      </c>
      <c r="D31" s="12">
        <v>2.4780000000000002</v>
      </c>
      <c r="E31" s="12">
        <v>1.2639</v>
      </c>
      <c r="F31" s="12">
        <v>0.61060000000000003</v>
      </c>
      <c r="G31" s="12">
        <v>30.844900000000003</v>
      </c>
      <c r="H31" s="12">
        <v>15.5357</v>
      </c>
      <c r="I31" s="12">
        <v>14.331700000000001</v>
      </c>
      <c r="J31" s="12">
        <v>11.718399999999999</v>
      </c>
      <c r="K31" s="12">
        <v>4.6924999999999999</v>
      </c>
      <c r="L31" s="12">
        <v>1.4341999999999999</v>
      </c>
      <c r="M31" s="12">
        <v>0.24109999999999995</v>
      </c>
      <c r="N31" s="12">
        <v>4.3940999999999999</v>
      </c>
      <c r="O31" s="12">
        <v>0.34949999999999998</v>
      </c>
      <c r="P31" s="12">
        <v>0.55070000000000008</v>
      </c>
      <c r="Q31" s="12">
        <v>5.1734999999999998</v>
      </c>
      <c r="R31" s="12">
        <v>2.4456000000000002</v>
      </c>
      <c r="S31" s="12">
        <v>2.5972999999999997</v>
      </c>
      <c r="T31" s="164">
        <v>98.947399999999988</v>
      </c>
    </row>
    <row r="32" spans="2:20" x14ac:dyDescent="0.25">
      <c r="B32" s="162" t="s">
        <v>49</v>
      </c>
      <c r="C32" s="12">
        <v>0.19259999999999999</v>
      </c>
      <c r="D32" s="12">
        <v>0.22629999999999997</v>
      </c>
      <c r="E32" s="12">
        <v>6.0499999999999998E-2</v>
      </c>
      <c r="F32" s="12">
        <v>4.8399999999999999E-2</v>
      </c>
      <c r="G32" s="12">
        <v>1.2484999999999999</v>
      </c>
      <c r="H32" s="12">
        <v>23.066500000000001</v>
      </c>
      <c r="I32" s="12">
        <v>0.86150000000000004</v>
      </c>
      <c r="J32" s="12">
        <v>0.1076</v>
      </c>
      <c r="K32" s="12">
        <v>3.1215999999999999</v>
      </c>
      <c r="L32" s="12">
        <v>4.1146000000000003</v>
      </c>
      <c r="M32" s="12">
        <v>2.5000000000000001E-2</v>
      </c>
      <c r="N32" s="12">
        <v>0.1855</v>
      </c>
      <c r="O32" s="12">
        <v>3.4000000000000002E-2</v>
      </c>
      <c r="P32" s="12">
        <v>1.7600000000000001E-2</v>
      </c>
      <c r="Q32" s="12">
        <v>0.94219999999999993</v>
      </c>
      <c r="R32" s="12">
        <v>1.4946000000000002</v>
      </c>
      <c r="S32" s="12">
        <v>0.21480000000000002</v>
      </c>
      <c r="T32" s="164">
        <v>35.961800000000004</v>
      </c>
    </row>
    <row r="33" spans="2:20" x14ac:dyDescent="0.25">
      <c r="B33" s="162" t="s">
        <v>50</v>
      </c>
      <c r="C33" s="12">
        <v>11.969099999999999</v>
      </c>
      <c r="D33" s="12">
        <v>5.3634000000000004</v>
      </c>
      <c r="E33" s="12">
        <v>8.4258000000000006</v>
      </c>
      <c r="F33" s="12">
        <v>2.7048000000000001</v>
      </c>
      <c r="G33" s="12">
        <v>21.390499999999999</v>
      </c>
      <c r="H33" s="12">
        <v>23.2608</v>
      </c>
      <c r="I33" s="12">
        <v>121.57310000000001</v>
      </c>
      <c r="J33" s="12">
        <v>43.14950000000001</v>
      </c>
      <c r="K33" s="12">
        <v>11.935199999999998</v>
      </c>
      <c r="L33" s="12">
        <v>2.5778000000000003</v>
      </c>
      <c r="M33" s="12">
        <v>1.0712999999999999</v>
      </c>
      <c r="N33" s="12">
        <v>10.5816</v>
      </c>
      <c r="O33" s="12">
        <v>1.7034</v>
      </c>
      <c r="P33" s="12">
        <v>2.4877000000000002</v>
      </c>
      <c r="Q33" s="12">
        <v>9.6780000000000008</v>
      </c>
      <c r="R33" s="12">
        <v>14.842699999999999</v>
      </c>
      <c r="S33" s="12">
        <v>3.1644000000000005</v>
      </c>
      <c r="T33" s="164">
        <v>295.87950000000001</v>
      </c>
    </row>
    <row r="34" spans="2:20" x14ac:dyDescent="0.25">
      <c r="B34" s="162" t="s">
        <v>51</v>
      </c>
      <c r="C34" s="12">
        <v>0.38319999999999999</v>
      </c>
      <c r="D34" s="12">
        <v>0.88009999999999988</v>
      </c>
      <c r="E34" s="12">
        <v>0.114</v>
      </c>
      <c r="F34" s="12">
        <v>0.29780000000000001</v>
      </c>
      <c r="G34" s="12">
        <v>0.59950000000000003</v>
      </c>
      <c r="H34" s="12">
        <v>0.26330000000000003</v>
      </c>
      <c r="I34" s="12">
        <v>0.69220000000000004</v>
      </c>
      <c r="J34" s="12">
        <v>21.171900000000001</v>
      </c>
      <c r="K34" s="12">
        <v>0.255</v>
      </c>
      <c r="L34" s="12">
        <v>0.40250000000000002</v>
      </c>
      <c r="M34" s="12">
        <v>3.5900000000000001E-2</v>
      </c>
      <c r="N34" s="12">
        <v>0.78560000000000019</v>
      </c>
      <c r="O34" s="12">
        <v>0.93079999999999996</v>
      </c>
      <c r="P34" s="12">
        <v>3.036</v>
      </c>
      <c r="Q34" s="12">
        <v>1.5326999999999997</v>
      </c>
      <c r="R34" s="12">
        <v>5.1137999999999995</v>
      </c>
      <c r="S34" s="12">
        <v>0.61760000000000004</v>
      </c>
      <c r="T34" s="164">
        <v>37.112199999999994</v>
      </c>
    </row>
    <row r="35" spans="2:20" x14ac:dyDescent="0.25">
      <c r="B35" s="162" t="s">
        <v>52</v>
      </c>
      <c r="C35" s="12">
        <v>0.23039999999999999</v>
      </c>
      <c r="D35" s="12">
        <v>0.32039999999999996</v>
      </c>
      <c r="E35" s="12">
        <v>0.84410000000000007</v>
      </c>
      <c r="F35" s="12">
        <v>0.33900000000000002</v>
      </c>
      <c r="G35" s="12">
        <v>0.71099999999999997</v>
      </c>
      <c r="H35" s="12">
        <v>0.88570000000000004</v>
      </c>
      <c r="I35" s="12">
        <v>2.4249999999999998</v>
      </c>
      <c r="J35" s="12">
        <v>0.72460000000000002</v>
      </c>
      <c r="K35" s="12">
        <v>14.2369</v>
      </c>
      <c r="L35" s="12">
        <v>1.597</v>
      </c>
      <c r="M35" s="12">
        <v>0.17030000000000001</v>
      </c>
      <c r="N35" s="12">
        <v>0.83310000000000006</v>
      </c>
      <c r="O35" s="12">
        <v>0.1298</v>
      </c>
      <c r="P35" s="12">
        <v>0.12140000000000001</v>
      </c>
      <c r="Q35" s="12">
        <v>1.4457000000000002</v>
      </c>
      <c r="R35" s="12">
        <v>0.48760000000000003</v>
      </c>
      <c r="S35" s="12">
        <v>0.27660000000000001</v>
      </c>
      <c r="T35" s="164">
        <v>25.778500000000001</v>
      </c>
    </row>
    <row r="36" spans="2:20" x14ac:dyDescent="0.25">
      <c r="B36" s="162" t="s">
        <v>53</v>
      </c>
      <c r="C36" s="12">
        <v>7.1499999999999994E-2</v>
      </c>
      <c r="D36" s="12">
        <v>0.69799999999999995</v>
      </c>
      <c r="E36" s="12">
        <v>2.0268000000000002</v>
      </c>
      <c r="F36" s="12">
        <v>0.67479999999999996</v>
      </c>
      <c r="G36" s="12">
        <v>1.2173</v>
      </c>
      <c r="H36" s="12">
        <v>0.9758</v>
      </c>
      <c r="I36" s="12">
        <v>4.9314999999999998</v>
      </c>
      <c r="J36" s="12">
        <v>1.8332999999999999</v>
      </c>
      <c r="K36" s="12">
        <v>18.1586</v>
      </c>
      <c r="L36" s="12">
        <v>27.4544</v>
      </c>
      <c r="M36" s="12">
        <v>0.89460000000000006</v>
      </c>
      <c r="N36" s="12">
        <v>2.8737000000000004</v>
      </c>
      <c r="O36" s="12">
        <v>1.6875</v>
      </c>
      <c r="P36" s="12">
        <v>0.60099999999999998</v>
      </c>
      <c r="Q36" s="12">
        <v>5.7105999999999995</v>
      </c>
      <c r="R36" s="12">
        <v>6.4423999999999984</v>
      </c>
      <c r="S36" s="12">
        <v>0.98029999999999995</v>
      </c>
      <c r="T36" s="164">
        <v>77.231800000000007</v>
      </c>
    </row>
    <row r="37" spans="2:20" x14ac:dyDescent="0.25">
      <c r="B37" s="162" t="s">
        <v>54</v>
      </c>
      <c r="C37" s="12">
        <v>3.3799999999999997E-2</v>
      </c>
      <c r="D37" s="12">
        <v>0.17730000000000001</v>
      </c>
      <c r="E37" s="12">
        <v>0.29910000000000003</v>
      </c>
      <c r="F37" s="12">
        <v>0.10979999999999999</v>
      </c>
      <c r="G37" s="12">
        <v>0.25889999999999996</v>
      </c>
      <c r="H37" s="12">
        <v>0.18490000000000001</v>
      </c>
      <c r="I37" s="12">
        <v>0.83050000000000002</v>
      </c>
      <c r="J37" s="12">
        <v>0.38539999999999996</v>
      </c>
      <c r="K37" s="12">
        <v>3.3214999999999999</v>
      </c>
      <c r="L37" s="12">
        <v>0.90660000000000007</v>
      </c>
      <c r="M37" s="12">
        <v>1.5794999999999999</v>
      </c>
      <c r="N37" s="12">
        <v>0.81929999999999992</v>
      </c>
      <c r="O37" s="12">
        <v>0.78129999999999999</v>
      </c>
      <c r="P37" s="12">
        <v>0.30349999999999999</v>
      </c>
      <c r="Q37" s="12">
        <v>2.4746999999999999</v>
      </c>
      <c r="R37" s="12">
        <v>2.7998000000000003</v>
      </c>
      <c r="S37" s="12">
        <v>0.40229999999999994</v>
      </c>
      <c r="T37" s="164">
        <v>15.668100000000001</v>
      </c>
    </row>
    <row r="38" spans="2:20" x14ac:dyDescent="0.25">
      <c r="B38" s="162" t="s">
        <v>55</v>
      </c>
      <c r="C38" s="12">
        <v>0.1691</v>
      </c>
      <c r="D38" s="12">
        <v>0.76200000000000001</v>
      </c>
      <c r="E38" s="12">
        <v>0.83</v>
      </c>
      <c r="F38" s="12">
        <v>0.29430000000000001</v>
      </c>
      <c r="G38" s="12">
        <v>1.1728000000000001</v>
      </c>
      <c r="H38" s="12">
        <v>0.54430000000000001</v>
      </c>
      <c r="I38" s="12">
        <v>1.9013</v>
      </c>
      <c r="J38" s="12">
        <v>1.2060999999999999</v>
      </c>
      <c r="K38" s="12">
        <v>6.6967000000000008</v>
      </c>
      <c r="L38" s="12">
        <v>1.5833999999999999</v>
      </c>
      <c r="M38" s="12">
        <v>0.62239999999999995</v>
      </c>
      <c r="N38" s="12">
        <v>16.747499999999999</v>
      </c>
      <c r="O38" s="12">
        <v>11.571399999999999</v>
      </c>
      <c r="P38" s="12">
        <v>1.0337000000000001</v>
      </c>
      <c r="Q38" s="12">
        <v>10.120199999999999</v>
      </c>
      <c r="R38" s="12">
        <v>5.4977000000000009</v>
      </c>
      <c r="S38" s="12">
        <v>1.6897</v>
      </c>
      <c r="T38" s="164">
        <v>62.442699999999995</v>
      </c>
    </row>
    <row r="39" spans="2:20" x14ac:dyDescent="0.25">
      <c r="B39" s="162" t="s">
        <v>56</v>
      </c>
      <c r="C39" s="12">
        <v>1.8862000000000001</v>
      </c>
      <c r="D39" s="12">
        <v>1.2129000000000001</v>
      </c>
      <c r="E39" s="12">
        <v>2.1179000000000001</v>
      </c>
      <c r="F39" s="12">
        <v>0.3629</v>
      </c>
      <c r="G39" s="12">
        <v>0.94959999999999989</v>
      </c>
      <c r="H39" s="12">
        <v>0.6966</v>
      </c>
      <c r="I39" s="12">
        <v>3.2808999999999999</v>
      </c>
      <c r="J39" s="12">
        <v>3.2884000000000002</v>
      </c>
      <c r="K39" s="12">
        <v>8.9860000000000007</v>
      </c>
      <c r="L39" s="12">
        <v>4.9085000000000001</v>
      </c>
      <c r="M39" s="12">
        <v>1.0985</v>
      </c>
      <c r="N39" s="12">
        <v>2.2343999999999999</v>
      </c>
      <c r="O39" s="12">
        <v>39.053899999999999</v>
      </c>
      <c r="P39" s="12">
        <v>10.980399999999999</v>
      </c>
      <c r="Q39" s="12">
        <v>8.9481999999999999</v>
      </c>
      <c r="R39" s="12">
        <v>6.0968</v>
      </c>
      <c r="S39" s="12">
        <v>1.5954999999999999</v>
      </c>
      <c r="T39" s="164">
        <v>97.697299999999998</v>
      </c>
    </row>
    <row r="40" spans="2:20" x14ac:dyDescent="0.25">
      <c r="B40" s="162" t="s">
        <v>57</v>
      </c>
      <c r="C40" s="12">
        <v>1.4199999999999999E-2</v>
      </c>
      <c r="D40" s="12">
        <v>0.27300000000000002</v>
      </c>
      <c r="E40" s="12">
        <v>0.50829999999999997</v>
      </c>
      <c r="F40" s="12">
        <v>0.19540000000000002</v>
      </c>
      <c r="G40" s="12">
        <v>0.37939999999999996</v>
      </c>
      <c r="H40" s="12">
        <v>0.32289999999999996</v>
      </c>
      <c r="I40" s="12">
        <v>1.7558000000000002</v>
      </c>
      <c r="J40" s="12">
        <v>0.72899999999999998</v>
      </c>
      <c r="K40" s="12">
        <v>9.6310000000000002</v>
      </c>
      <c r="L40" s="12">
        <v>1.9636</v>
      </c>
      <c r="M40" s="12">
        <v>1.0449999999999999</v>
      </c>
      <c r="N40" s="12">
        <v>2.1614</v>
      </c>
      <c r="O40" s="12">
        <v>4.8721999999999994</v>
      </c>
      <c r="P40" s="12">
        <v>7.2213000000000003</v>
      </c>
      <c r="Q40" s="12">
        <v>8.5405999999999995</v>
      </c>
      <c r="R40" s="12">
        <v>3.0563999999999996</v>
      </c>
      <c r="S40" s="12">
        <v>0.69529999999999992</v>
      </c>
      <c r="T40" s="164">
        <v>43.365000000000002</v>
      </c>
    </row>
    <row r="41" spans="2:20" x14ac:dyDescent="0.25">
      <c r="B41" s="162" t="s">
        <v>58</v>
      </c>
      <c r="C41" s="12">
        <v>1.8310999999999999</v>
      </c>
      <c r="D41" s="12">
        <v>4.9885999999999999</v>
      </c>
      <c r="E41" s="12">
        <v>9.7904</v>
      </c>
      <c r="F41" s="12">
        <v>1.8240000000000001</v>
      </c>
      <c r="G41" s="12">
        <v>6.5906000000000002</v>
      </c>
      <c r="H41" s="12">
        <v>6.5048999999999992</v>
      </c>
      <c r="I41" s="12">
        <v>22.408999999999999</v>
      </c>
      <c r="J41" s="12">
        <v>16.2408</v>
      </c>
      <c r="K41" s="12">
        <v>24.127599999999997</v>
      </c>
      <c r="L41" s="12">
        <v>11.396100000000001</v>
      </c>
      <c r="M41" s="12">
        <v>2.8818999999999999</v>
      </c>
      <c r="N41" s="12">
        <v>10.4719</v>
      </c>
      <c r="O41" s="12">
        <v>17.327599999999997</v>
      </c>
      <c r="P41" s="12">
        <v>7.0228999999999999</v>
      </c>
      <c r="Q41" s="12">
        <v>62.035299999999999</v>
      </c>
      <c r="R41" s="12">
        <v>19.491499999999998</v>
      </c>
      <c r="S41" s="12">
        <v>5.1766999999999994</v>
      </c>
      <c r="T41" s="164">
        <v>230.11160000000001</v>
      </c>
    </row>
    <row r="42" spans="2:20" x14ac:dyDescent="0.25">
      <c r="B42" s="162" t="s">
        <v>59</v>
      </c>
      <c r="C42" s="12">
        <v>9.4299999999999995E-2</v>
      </c>
      <c r="D42" s="12">
        <v>0.42299999999999999</v>
      </c>
      <c r="E42" s="12">
        <v>0.32330000000000003</v>
      </c>
      <c r="F42" s="12">
        <v>0.1391</v>
      </c>
      <c r="G42" s="12">
        <v>0.53149999999999997</v>
      </c>
      <c r="H42" s="12">
        <v>0.40279999999999994</v>
      </c>
      <c r="I42" s="12">
        <v>1.3075999999999997</v>
      </c>
      <c r="J42" s="12">
        <v>0.37340000000000001</v>
      </c>
      <c r="K42" s="12">
        <v>1.0572999999999999</v>
      </c>
      <c r="L42" s="12">
        <v>1.4586000000000001</v>
      </c>
      <c r="M42" s="12">
        <v>0.13780000000000001</v>
      </c>
      <c r="N42" s="12">
        <v>0.58960000000000001</v>
      </c>
      <c r="O42" s="12">
        <v>0.79330000000000001</v>
      </c>
      <c r="P42" s="12">
        <v>6.1399999999999996E-2</v>
      </c>
      <c r="Q42" s="12">
        <v>1.5592999999999999</v>
      </c>
      <c r="R42" s="12">
        <v>3.9258000000000002</v>
      </c>
      <c r="S42" s="12">
        <v>0.15529999999999999</v>
      </c>
      <c r="T42" s="164">
        <v>13.333</v>
      </c>
    </row>
    <row r="43" spans="2:20" x14ac:dyDescent="0.25">
      <c r="B43" s="162" t="s">
        <v>60</v>
      </c>
      <c r="C43" s="12">
        <v>2.1999999999999999E-2</v>
      </c>
      <c r="D43" s="12">
        <v>0.15369999999999998</v>
      </c>
      <c r="E43" s="12">
        <v>0.60950000000000004</v>
      </c>
      <c r="F43" s="12">
        <v>0.06</v>
      </c>
      <c r="G43" s="12">
        <v>0.47249999999999998</v>
      </c>
      <c r="H43" s="12">
        <v>1.0058</v>
      </c>
      <c r="I43" s="12">
        <v>1.0966</v>
      </c>
      <c r="J43" s="12">
        <v>0.48130000000000001</v>
      </c>
      <c r="K43" s="12">
        <v>1.9713000000000003</v>
      </c>
      <c r="L43" s="12">
        <v>0.43939999999999996</v>
      </c>
      <c r="M43" s="12">
        <v>0.40760000000000002</v>
      </c>
      <c r="N43" s="12">
        <v>0.60420000000000007</v>
      </c>
      <c r="O43" s="12">
        <v>0.42149999999999999</v>
      </c>
      <c r="P43" s="12">
        <v>0.18009999999999998</v>
      </c>
      <c r="Q43" s="12">
        <v>1.5896000000000001</v>
      </c>
      <c r="R43" s="12">
        <v>0.75149999999999983</v>
      </c>
      <c r="S43" s="12">
        <v>2.3884000000000003</v>
      </c>
      <c r="T43" s="164">
        <v>12.6548</v>
      </c>
    </row>
    <row r="44" spans="2:20" ht="13.5" customHeight="1" x14ac:dyDescent="0.25">
      <c r="B44" s="165" t="s">
        <v>61</v>
      </c>
      <c r="C44" s="166">
        <v>40.955800000000004</v>
      </c>
      <c r="D44" s="166">
        <v>37.958300000000001</v>
      </c>
      <c r="E44" s="166">
        <v>87.346600000000009</v>
      </c>
      <c r="F44" s="166">
        <v>33.820399999999999</v>
      </c>
      <c r="G44" s="166">
        <v>67.954800000000006</v>
      </c>
      <c r="H44" s="166">
        <v>75.047800000000009</v>
      </c>
      <c r="I44" s="166">
        <v>207.56729999999999</v>
      </c>
      <c r="J44" s="166">
        <v>106.7727</v>
      </c>
      <c r="K44" s="166">
        <v>116.3454</v>
      </c>
      <c r="L44" s="166">
        <v>73.391800000000003</v>
      </c>
      <c r="M44" s="166">
        <v>28.796900000000001</v>
      </c>
      <c r="N44" s="166">
        <v>56.523600000000002</v>
      </c>
      <c r="O44" s="166">
        <v>80.631500000000003</v>
      </c>
      <c r="P44" s="166">
        <v>34.820900000000002</v>
      </c>
      <c r="Q44" s="166">
        <v>126.56769999999999</v>
      </c>
      <c r="R44" s="166">
        <v>85.950400000000002</v>
      </c>
      <c r="S44" s="166">
        <v>22.488599999999998</v>
      </c>
      <c r="T44" s="167">
        <v>1282.9404</v>
      </c>
    </row>
    <row r="46" spans="2:20" x14ac:dyDescent="0.25">
      <c r="B46" s="156" t="s">
        <v>62</v>
      </c>
      <c r="C46" s="156"/>
      <c r="D46" s="156">
        <f t="shared" ref="D46:I46" si="1">SUM(D50:D54)</f>
        <v>8925.9000000000015</v>
      </c>
      <c r="E46" s="156">
        <f t="shared" si="1"/>
        <v>37513.9</v>
      </c>
      <c r="F46" s="156">
        <f t="shared" si="1"/>
        <v>6799.1</v>
      </c>
      <c r="G46" s="156">
        <f t="shared" si="1"/>
        <v>53993.5</v>
      </c>
      <c r="H46" s="156">
        <f t="shared" si="1"/>
        <v>62271.600000000006</v>
      </c>
      <c r="I46" s="156">
        <f t="shared" si="1"/>
        <v>148127.20000000001</v>
      </c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</row>
    <row r="47" spans="2:20" x14ac:dyDescent="0.25">
      <c r="B47" s="158" t="s">
        <v>43</v>
      </c>
      <c r="C47" s="159" t="s">
        <v>44</v>
      </c>
      <c r="D47" s="160" t="s">
        <v>45</v>
      </c>
      <c r="E47" s="160" t="s">
        <v>46</v>
      </c>
      <c r="F47" s="160" t="s">
        <v>47</v>
      </c>
      <c r="G47" s="160" t="s">
        <v>48</v>
      </c>
      <c r="H47" s="160" t="s">
        <v>49</v>
      </c>
      <c r="I47" s="160" t="s">
        <v>50</v>
      </c>
      <c r="J47" s="160" t="s">
        <v>51</v>
      </c>
      <c r="K47" s="160" t="s">
        <v>52</v>
      </c>
      <c r="L47" s="160" t="s">
        <v>53</v>
      </c>
      <c r="M47" s="160" t="s">
        <v>54</v>
      </c>
      <c r="N47" s="160" t="s">
        <v>55</v>
      </c>
      <c r="O47" s="160" t="s">
        <v>56</v>
      </c>
      <c r="P47" s="160" t="s">
        <v>57</v>
      </c>
      <c r="Q47" s="160" t="s">
        <v>58</v>
      </c>
      <c r="R47" s="160" t="s">
        <v>59</v>
      </c>
      <c r="S47" s="160" t="s">
        <v>60</v>
      </c>
      <c r="T47" s="161" t="s">
        <v>61</v>
      </c>
    </row>
    <row r="48" spans="2:20" x14ac:dyDescent="0.25">
      <c r="B48" s="162" t="s">
        <v>44</v>
      </c>
      <c r="C48" s="12">
        <f t="shared" ref="C48:C65" si="2">C27*1000</f>
        <v>12808.9</v>
      </c>
      <c r="D48" s="12">
        <f t="shared" ref="D48:T63" si="3">D27*1000</f>
        <v>4.3</v>
      </c>
      <c r="E48" s="12">
        <f t="shared" si="3"/>
        <v>29593.9</v>
      </c>
      <c r="F48" s="12">
        <f t="shared" si="3"/>
        <v>0</v>
      </c>
      <c r="G48" s="12">
        <f t="shared" si="3"/>
        <v>0.8</v>
      </c>
      <c r="H48" s="12">
        <f t="shared" si="3"/>
        <v>0</v>
      </c>
      <c r="I48" s="12">
        <f t="shared" si="3"/>
        <v>2509.3000000000002</v>
      </c>
      <c r="J48" s="12">
        <f t="shared" si="3"/>
        <v>230.1</v>
      </c>
      <c r="K48" s="12">
        <f t="shared" si="3"/>
        <v>0.6</v>
      </c>
      <c r="L48" s="12">
        <f t="shared" si="3"/>
        <v>0</v>
      </c>
      <c r="M48" s="12">
        <f t="shared" si="3"/>
        <v>1065.7</v>
      </c>
      <c r="N48" s="12">
        <f t="shared" si="3"/>
        <v>8.5</v>
      </c>
      <c r="O48" s="12">
        <f t="shared" si="3"/>
        <v>1.4</v>
      </c>
      <c r="P48" s="12">
        <f t="shared" si="3"/>
        <v>0</v>
      </c>
      <c r="Q48" s="12">
        <f t="shared" si="3"/>
        <v>23.3</v>
      </c>
      <c r="R48" s="12">
        <f t="shared" si="3"/>
        <v>456.49999999999994</v>
      </c>
      <c r="S48" s="12">
        <f t="shared" si="3"/>
        <v>101.69999999999999</v>
      </c>
      <c r="T48" s="12">
        <f t="shared" si="3"/>
        <v>46804.9</v>
      </c>
    </row>
    <row r="49" spans="2:20" x14ac:dyDescent="0.25">
      <c r="B49" s="162" t="s">
        <v>45</v>
      </c>
      <c r="C49" s="12">
        <f t="shared" si="2"/>
        <v>865.19999999999993</v>
      </c>
      <c r="D49" s="12">
        <f t="shared" ref="D49:R49" si="4">D28*1000</f>
        <v>19138.5</v>
      </c>
      <c r="E49" s="12">
        <f t="shared" si="4"/>
        <v>2775.6</v>
      </c>
      <c r="F49" s="12">
        <f t="shared" si="4"/>
        <v>22723.9</v>
      </c>
      <c r="G49" s="12">
        <f t="shared" si="4"/>
        <v>1077.4000000000001</v>
      </c>
      <c r="H49" s="12">
        <f t="shared" si="4"/>
        <v>989</v>
      </c>
      <c r="I49" s="12">
        <f t="shared" si="4"/>
        <v>16299.3</v>
      </c>
      <c r="J49" s="12">
        <f t="shared" si="4"/>
        <v>2079.1</v>
      </c>
      <c r="K49" s="12">
        <f t="shared" si="4"/>
        <v>2728.3</v>
      </c>
      <c r="L49" s="12">
        <f t="shared" si="4"/>
        <v>1067.2</v>
      </c>
      <c r="M49" s="12">
        <f t="shared" si="4"/>
        <v>976.9</v>
      </c>
      <c r="N49" s="12">
        <f t="shared" si="4"/>
        <v>1845.5</v>
      </c>
      <c r="O49" s="12">
        <f t="shared" si="4"/>
        <v>538.70000000000005</v>
      </c>
      <c r="P49" s="12">
        <f t="shared" si="4"/>
        <v>966.90000000000009</v>
      </c>
      <c r="Q49" s="12">
        <f t="shared" si="4"/>
        <v>2668.0999999999995</v>
      </c>
      <c r="R49" s="12">
        <f t="shared" si="4"/>
        <v>6801.6</v>
      </c>
      <c r="S49" s="12">
        <f t="shared" si="3"/>
        <v>955.4</v>
      </c>
      <c r="T49" s="12">
        <f t="shared" si="3"/>
        <v>84496.5</v>
      </c>
    </row>
    <row r="50" spans="2:20" x14ac:dyDescent="0.25">
      <c r="B50" s="162" t="s">
        <v>46</v>
      </c>
      <c r="C50" s="12">
        <f t="shared" si="2"/>
        <v>7565.2</v>
      </c>
      <c r="D50" s="12">
        <f t="shared" si="3"/>
        <v>189.8</v>
      </c>
      <c r="E50" s="12">
        <f t="shared" si="3"/>
        <v>27055</v>
      </c>
      <c r="F50" s="12">
        <f t="shared" si="3"/>
        <v>68.3</v>
      </c>
      <c r="G50" s="12">
        <f t="shared" si="3"/>
        <v>197.60000000000002</v>
      </c>
      <c r="H50" s="12">
        <f t="shared" si="3"/>
        <v>127.6</v>
      </c>
      <c r="I50" s="12">
        <f t="shared" si="3"/>
        <v>3765.8999999999996</v>
      </c>
      <c r="J50" s="12">
        <f t="shared" si="3"/>
        <v>389.3</v>
      </c>
      <c r="K50" s="12">
        <f t="shared" si="3"/>
        <v>1576.1</v>
      </c>
      <c r="L50" s="12">
        <f t="shared" si="3"/>
        <v>576.6</v>
      </c>
      <c r="M50" s="12">
        <f t="shared" si="3"/>
        <v>16406.900000000001</v>
      </c>
      <c r="N50" s="12">
        <f t="shared" si="3"/>
        <v>656.1</v>
      </c>
      <c r="O50" s="12">
        <f t="shared" si="3"/>
        <v>71.400000000000006</v>
      </c>
      <c r="P50" s="12">
        <f t="shared" si="3"/>
        <v>130</v>
      </c>
      <c r="Q50" s="12">
        <f t="shared" si="3"/>
        <v>2123.9</v>
      </c>
      <c r="R50" s="12">
        <f t="shared" si="3"/>
        <v>4714.3999999999996</v>
      </c>
      <c r="S50" s="12">
        <f t="shared" si="3"/>
        <v>989.9</v>
      </c>
      <c r="T50" s="12">
        <f t="shared" si="3"/>
        <v>66604.100000000006</v>
      </c>
    </row>
    <row r="51" spans="2:20" x14ac:dyDescent="0.25">
      <c r="B51" s="162" t="s">
        <v>47</v>
      </c>
      <c r="C51" s="12">
        <f t="shared" si="2"/>
        <v>2533.1999999999998</v>
      </c>
      <c r="D51" s="12">
        <f t="shared" si="3"/>
        <v>668.4</v>
      </c>
      <c r="E51" s="12">
        <f t="shared" si="3"/>
        <v>708.7</v>
      </c>
      <c r="F51" s="12">
        <f t="shared" si="3"/>
        <v>3367</v>
      </c>
      <c r="G51" s="12">
        <f t="shared" si="3"/>
        <v>312</v>
      </c>
      <c r="H51" s="12">
        <f t="shared" si="3"/>
        <v>281</v>
      </c>
      <c r="I51" s="12">
        <f t="shared" si="3"/>
        <v>7595</v>
      </c>
      <c r="J51" s="12">
        <f t="shared" si="3"/>
        <v>2664.8</v>
      </c>
      <c r="K51" s="12">
        <f t="shared" si="3"/>
        <v>3849.5</v>
      </c>
      <c r="L51" s="12">
        <f t="shared" si="3"/>
        <v>11511.7</v>
      </c>
      <c r="M51" s="12">
        <f t="shared" si="3"/>
        <v>136.19999999999999</v>
      </c>
      <c r="N51" s="12">
        <f t="shared" si="3"/>
        <v>731.9</v>
      </c>
      <c r="O51" s="12">
        <f t="shared" si="3"/>
        <v>363.5</v>
      </c>
      <c r="P51" s="12">
        <f t="shared" si="3"/>
        <v>106.5</v>
      </c>
      <c r="Q51" s="12">
        <f t="shared" si="3"/>
        <v>2002.2000000000003</v>
      </c>
      <c r="R51" s="12">
        <f t="shared" si="3"/>
        <v>1532.5</v>
      </c>
      <c r="S51" s="12">
        <f t="shared" si="3"/>
        <v>487.3</v>
      </c>
      <c r="T51" s="12">
        <f t="shared" si="3"/>
        <v>38851</v>
      </c>
    </row>
    <row r="52" spans="2:20" x14ac:dyDescent="0.25">
      <c r="B52" s="162" t="s">
        <v>48</v>
      </c>
      <c r="C52" s="12">
        <f t="shared" si="2"/>
        <v>285.8</v>
      </c>
      <c r="D52" s="12">
        <f t="shared" si="3"/>
        <v>2478</v>
      </c>
      <c r="E52" s="12">
        <f t="shared" si="3"/>
        <v>1263.9000000000001</v>
      </c>
      <c r="F52" s="12">
        <f t="shared" si="3"/>
        <v>610.6</v>
      </c>
      <c r="G52" s="12">
        <f t="shared" si="3"/>
        <v>30844.9</v>
      </c>
      <c r="H52" s="12">
        <f t="shared" si="3"/>
        <v>15535.7</v>
      </c>
      <c r="I52" s="12">
        <f t="shared" si="3"/>
        <v>14331.7</v>
      </c>
      <c r="J52" s="12">
        <f t="shared" si="3"/>
        <v>11718.4</v>
      </c>
      <c r="K52" s="12">
        <f t="shared" si="3"/>
        <v>4692.5</v>
      </c>
      <c r="L52" s="12">
        <f t="shared" si="3"/>
        <v>1434.1999999999998</v>
      </c>
      <c r="M52" s="12">
        <f t="shared" si="3"/>
        <v>241.09999999999997</v>
      </c>
      <c r="N52" s="12">
        <f t="shared" si="3"/>
        <v>4394.0999999999995</v>
      </c>
      <c r="O52" s="12">
        <f t="shared" si="3"/>
        <v>349.5</v>
      </c>
      <c r="P52" s="12">
        <f t="shared" si="3"/>
        <v>550.70000000000005</v>
      </c>
      <c r="Q52" s="12">
        <f t="shared" si="3"/>
        <v>5173.5</v>
      </c>
      <c r="R52" s="12">
        <f t="shared" si="3"/>
        <v>2445.6000000000004</v>
      </c>
      <c r="S52" s="12">
        <f t="shared" si="3"/>
        <v>2597.2999999999997</v>
      </c>
      <c r="T52" s="12">
        <f t="shared" si="3"/>
        <v>98947.4</v>
      </c>
    </row>
    <row r="53" spans="2:20" x14ac:dyDescent="0.25">
      <c r="B53" s="162" t="s">
        <v>49</v>
      </c>
      <c r="C53" s="12">
        <f t="shared" si="2"/>
        <v>192.6</v>
      </c>
      <c r="D53" s="12">
        <f t="shared" si="3"/>
        <v>226.29999999999998</v>
      </c>
      <c r="E53" s="12">
        <f t="shared" si="3"/>
        <v>60.5</v>
      </c>
      <c r="F53" s="12">
        <f t="shared" si="3"/>
        <v>48.4</v>
      </c>
      <c r="G53" s="12">
        <f t="shared" si="3"/>
        <v>1248.5</v>
      </c>
      <c r="H53" s="12">
        <f t="shared" si="3"/>
        <v>23066.5</v>
      </c>
      <c r="I53" s="12">
        <f t="shared" si="3"/>
        <v>861.5</v>
      </c>
      <c r="J53" s="12">
        <f t="shared" si="3"/>
        <v>107.6</v>
      </c>
      <c r="K53" s="12">
        <f t="shared" si="3"/>
        <v>3121.6</v>
      </c>
      <c r="L53" s="12">
        <f t="shared" si="3"/>
        <v>4114.6000000000004</v>
      </c>
      <c r="M53" s="12">
        <f t="shared" si="3"/>
        <v>25</v>
      </c>
      <c r="N53" s="12">
        <f t="shared" si="3"/>
        <v>185.5</v>
      </c>
      <c r="O53" s="12">
        <f t="shared" si="3"/>
        <v>34</v>
      </c>
      <c r="P53" s="12">
        <f t="shared" si="3"/>
        <v>17.600000000000001</v>
      </c>
      <c r="Q53" s="12">
        <f t="shared" si="3"/>
        <v>942.19999999999993</v>
      </c>
      <c r="R53" s="12">
        <f t="shared" si="3"/>
        <v>1494.6000000000001</v>
      </c>
      <c r="S53" s="12">
        <f t="shared" si="3"/>
        <v>214.8</v>
      </c>
      <c r="T53" s="12">
        <f t="shared" si="3"/>
        <v>35961.800000000003</v>
      </c>
    </row>
    <row r="54" spans="2:20" x14ac:dyDescent="0.25">
      <c r="B54" s="162" t="s">
        <v>50</v>
      </c>
      <c r="C54" s="12">
        <f t="shared" si="2"/>
        <v>11969.099999999999</v>
      </c>
      <c r="D54" s="12">
        <f t="shared" si="3"/>
        <v>5363.4000000000005</v>
      </c>
      <c r="E54" s="12">
        <f t="shared" si="3"/>
        <v>8425.8000000000011</v>
      </c>
      <c r="F54" s="12">
        <f t="shared" si="3"/>
        <v>2704.8</v>
      </c>
      <c r="G54" s="12">
        <f t="shared" si="3"/>
        <v>21390.5</v>
      </c>
      <c r="H54" s="12">
        <f t="shared" si="3"/>
        <v>23260.799999999999</v>
      </c>
      <c r="I54" s="12">
        <f t="shared" si="3"/>
        <v>121573.1</v>
      </c>
      <c r="J54" s="12">
        <f t="shared" si="3"/>
        <v>43149.500000000007</v>
      </c>
      <c r="K54" s="12">
        <f t="shared" si="3"/>
        <v>11935.199999999999</v>
      </c>
      <c r="L54" s="12">
        <f t="shared" si="3"/>
        <v>2577.8000000000002</v>
      </c>
      <c r="M54" s="12">
        <f t="shared" si="3"/>
        <v>1071.3</v>
      </c>
      <c r="N54" s="12">
        <f t="shared" si="3"/>
        <v>10581.6</v>
      </c>
      <c r="O54" s="12">
        <f t="shared" si="3"/>
        <v>1703.4</v>
      </c>
      <c r="P54" s="12">
        <f t="shared" si="3"/>
        <v>2487.7000000000003</v>
      </c>
      <c r="Q54" s="12">
        <f t="shared" si="3"/>
        <v>9678</v>
      </c>
      <c r="R54" s="12">
        <f t="shared" si="3"/>
        <v>14842.699999999999</v>
      </c>
      <c r="S54" s="12">
        <f t="shared" si="3"/>
        <v>3164.4000000000005</v>
      </c>
      <c r="T54" s="12">
        <f t="shared" si="3"/>
        <v>295879.5</v>
      </c>
    </row>
    <row r="55" spans="2:20" x14ac:dyDescent="0.25">
      <c r="B55" s="162" t="s">
        <v>51</v>
      </c>
      <c r="C55" s="12">
        <f t="shared" si="2"/>
        <v>383.2</v>
      </c>
      <c r="D55" s="12">
        <f t="shared" si="3"/>
        <v>880.09999999999991</v>
      </c>
      <c r="E55" s="12">
        <f t="shared" si="3"/>
        <v>114</v>
      </c>
      <c r="F55" s="12">
        <f t="shared" si="3"/>
        <v>297.8</v>
      </c>
      <c r="G55" s="12">
        <f t="shared" si="3"/>
        <v>599.5</v>
      </c>
      <c r="H55" s="12">
        <f t="shared" si="3"/>
        <v>263.3</v>
      </c>
      <c r="I55" s="12">
        <f t="shared" si="3"/>
        <v>692.2</v>
      </c>
      <c r="J55" s="12">
        <f t="shared" si="3"/>
        <v>21171.9</v>
      </c>
      <c r="K55" s="12">
        <f t="shared" si="3"/>
        <v>255</v>
      </c>
      <c r="L55" s="12">
        <f t="shared" si="3"/>
        <v>402.5</v>
      </c>
      <c r="M55" s="12">
        <f t="shared" si="3"/>
        <v>35.9</v>
      </c>
      <c r="N55" s="12">
        <f t="shared" si="3"/>
        <v>785.60000000000014</v>
      </c>
      <c r="O55" s="12">
        <f t="shared" si="3"/>
        <v>930.8</v>
      </c>
      <c r="P55" s="12">
        <f t="shared" si="3"/>
        <v>3036</v>
      </c>
      <c r="Q55" s="12">
        <f t="shared" si="3"/>
        <v>1532.6999999999998</v>
      </c>
      <c r="R55" s="12">
        <f t="shared" si="3"/>
        <v>5113.7999999999993</v>
      </c>
      <c r="S55" s="12">
        <f t="shared" si="3"/>
        <v>617.6</v>
      </c>
      <c r="T55" s="12">
        <f t="shared" si="3"/>
        <v>37112.199999999997</v>
      </c>
    </row>
    <row r="56" spans="2:20" x14ac:dyDescent="0.25">
      <c r="B56" s="162" t="s">
        <v>52</v>
      </c>
      <c r="C56" s="12">
        <f t="shared" si="2"/>
        <v>230.4</v>
      </c>
      <c r="D56" s="12">
        <f t="shared" si="3"/>
        <v>320.39999999999998</v>
      </c>
      <c r="E56" s="12">
        <f t="shared" si="3"/>
        <v>844.1</v>
      </c>
      <c r="F56" s="12">
        <f t="shared" si="3"/>
        <v>339</v>
      </c>
      <c r="G56" s="12">
        <f t="shared" si="3"/>
        <v>711</v>
      </c>
      <c r="H56" s="12">
        <f t="shared" si="3"/>
        <v>885.7</v>
      </c>
      <c r="I56" s="12">
        <f t="shared" si="3"/>
        <v>2425</v>
      </c>
      <c r="J56" s="12">
        <f t="shared" si="3"/>
        <v>724.6</v>
      </c>
      <c r="K56" s="12">
        <f t="shared" si="3"/>
        <v>14236.9</v>
      </c>
      <c r="L56" s="12">
        <f t="shared" si="3"/>
        <v>1597</v>
      </c>
      <c r="M56" s="12">
        <f t="shared" si="3"/>
        <v>170.3</v>
      </c>
      <c r="N56" s="12">
        <f t="shared" si="3"/>
        <v>833.1</v>
      </c>
      <c r="O56" s="12">
        <f t="shared" si="3"/>
        <v>129.80000000000001</v>
      </c>
      <c r="P56" s="12">
        <f t="shared" si="3"/>
        <v>121.4</v>
      </c>
      <c r="Q56" s="12">
        <f t="shared" si="3"/>
        <v>1445.7000000000003</v>
      </c>
      <c r="R56" s="12">
        <f t="shared" si="3"/>
        <v>487.6</v>
      </c>
      <c r="S56" s="12">
        <f t="shared" si="3"/>
        <v>276.60000000000002</v>
      </c>
      <c r="T56" s="12">
        <f t="shared" si="3"/>
        <v>25778.5</v>
      </c>
    </row>
    <row r="57" spans="2:20" x14ac:dyDescent="0.25">
      <c r="B57" s="162" t="s">
        <v>53</v>
      </c>
      <c r="C57" s="12">
        <f t="shared" si="2"/>
        <v>71.5</v>
      </c>
      <c r="D57" s="12">
        <f t="shared" si="3"/>
        <v>698</v>
      </c>
      <c r="E57" s="12">
        <f t="shared" si="3"/>
        <v>2026.8000000000002</v>
      </c>
      <c r="F57" s="12">
        <f t="shared" si="3"/>
        <v>674.8</v>
      </c>
      <c r="G57" s="12">
        <f t="shared" si="3"/>
        <v>1217.3</v>
      </c>
      <c r="H57" s="12">
        <f t="shared" si="3"/>
        <v>975.8</v>
      </c>
      <c r="I57" s="12">
        <f t="shared" si="3"/>
        <v>4931.5</v>
      </c>
      <c r="J57" s="12">
        <f t="shared" si="3"/>
        <v>1833.3</v>
      </c>
      <c r="K57" s="12">
        <f t="shared" si="3"/>
        <v>18158.599999999999</v>
      </c>
      <c r="L57" s="12">
        <f t="shared" si="3"/>
        <v>27454.400000000001</v>
      </c>
      <c r="M57" s="12">
        <f t="shared" si="3"/>
        <v>894.6</v>
      </c>
      <c r="N57" s="12">
        <f t="shared" si="3"/>
        <v>2873.7000000000003</v>
      </c>
      <c r="O57" s="12">
        <f t="shared" si="3"/>
        <v>1687.5</v>
      </c>
      <c r="P57" s="12">
        <f t="shared" si="3"/>
        <v>601</v>
      </c>
      <c r="Q57" s="12">
        <f t="shared" si="3"/>
        <v>5710.5999999999995</v>
      </c>
      <c r="R57" s="12">
        <f t="shared" si="3"/>
        <v>6442.3999999999987</v>
      </c>
      <c r="S57" s="12">
        <f t="shared" si="3"/>
        <v>980.3</v>
      </c>
      <c r="T57" s="12">
        <f t="shared" si="3"/>
        <v>77231.8</v>
      </c>
    </row>
    <row r="58" spans="2:20" x14ac:dyDescent="0.25">
      <c r="B58" s="162" t="s">
        <v>54</v>
      </c>
      <c r="C58" s="12">
        <f t="shared" si="2"/>
        <v>33.799999999999997</v>
      </c>
      <c r="D58" s="12">
        <f t="shared" si="3"/>
        <v>177.3</v>
      </c>
      <c r="E58" s="12">
        <f t="shared" si="3"/>
        <v>299.10000000000002</v>
      </c>
      <c r="F58" s="12">
        <f t="shared" si="3"/>
        <v>109.8</v>
      </c>
      <c r="G58" s="12">
        <f t="shared" si="3"/>
        <v>258.89999999999998</v>
      </c>
      <c r="H58" s="12">
        <f t="shared" si="3"/>
        <v>184.9</v>
      </c>
      <c r="I58" s="12">
        <f t="shared" si="3"/>
        <v>830.5</v>
      </c>
      <c r="J58" s="12">
        <f t="shared" si="3"/>
        <v>385.4</v>
      </c>
      <c r="K58" s="12">
        <f t="shared" si="3"/>
        <v>3321.5</v>
      </c>
      <c r="L58" s="12">
        <f t="shared" si="3"/>
        <v>906.6</v>
      </c>
      <c r="M58" s="12">
        <f t="shared" si="3"/>
        <v>1579.5</v>
      </c>
      <c r="N58" s="12">
        <f t="shared" si="3"/>
        <v>819.3</v>
      </c>
      <c r="O58" s="12">
        <f t="shared" si="3"/>
        <v>781.3</v>
      </c>
      <c r="P58" s="12">
        <f t="shared" si="3"/>
        <v>303.5</v>
      </c>
      <c r="Q58" s="12">
        <f t="shared" si="3"/>
        <v>2474.6999999999998</v>
      </c>
      <c r="R58" s="12">
        <f t="shared" si="3"/>
        <v>2799.8</v>
      </c>
      <c r="S58" s="12">
        <f t="shared" si="3"/>
        <v>402.29999999999995</v>
      </c>
      <c r="T58" s="12">
        <f t="shared" si="3"/>
        <v>15668.1</v>
      </c>
    </row>
    <row r="59" spans="2:20" x14ac:dyDescent="0.25">
      <c r="B59" s="162" t="s">
        <v>55</v>
      </c>
      <c r="C59" s="12">
        <f t="shared" si="2"/>
        <v>169.1</v>
      </c>
      <c r="D59" s="12">
        <f t="shared" si="3"/>
        <v>762</v>
      </c>
      <c r="E59" s="12">
        <f t="shared" si="3"/>
        <v>830</v>
      </c>
      <c r="F59" s="12">
        <f t="shared" si="3"/>
        <v>294.3</v>
      </c>
      <c r="G59" s="12">
        <f t="shared" si="3"/>
        <v>1172.8</v>
      </c>
      <c r="H59" s="12">
        <f t="shared" si="3"/>
        <v>544.29999999999995</v>
      </c>
      <c r="I59" s="12">
        <f t="shared" si="3"/>
        <v>1901.3</v>
      </c>
      <c r="J59" s="12">
        <f t="shared" si="3"/>
        <v>1206.0999999999999</v>
      </c>
      <c r="K59" s="12">
        <f t="shared" si="3"/>
        <v>6696.7000000000007</v>
      </c>
      <c r="L59" s="12">
        <f t="shared" si="3"/>
        <v>1583.3999999999999</v>
      </c>
      <c r="M59" s="12">
        <f t="shared" si="3"/>
        <v>622.4</v>
      </c>
      <c r="N59" s="12">
        <f t="shared" si="3"/>
        <v>16747.5</v>
      </c>
      <c r="O59" s="12">
        <f t="shared" si="3"/>
        <v>11571.4</v>
      </c>
      <c r="P59" s="12">
        <f t="shared" si="3"/>
        <v>1033.7</v>
      </c>
      <c r="Q59" s="12">
        <f t="shared" si="3"/>
        <v>10120.199999999999</v>
      </c>
      <c r="R59" s="12">
        <f t="shared" si="3"/>
        <v>5497.7000000000007</v>
      </c>
      <c r="S59" s="12">
        <f t="shared" si="3"/>
        <v>1689.7</v>
      </c>
      <c r="T59" s="12">
        <f t="shared" si="3"/>
        <v>62442.7</v>
      </c>
    </row>
    <row r="60" spans="2:20" x14ac:dyDescent="0.25">
      <c r="B60" s="162" t="s">
        <v>56</v>
      </c>
      <c r="C60" s="12">
        <f t="shared" si="2"/>
        <v>1886.2</v>
      </c>
      <c r="D60" s="12">
        <f t="shared" si="3"/>
        <v>1212.9000000000001</v>
      </c>
      <c r="E60" s="12">
        <f t="shared" si="3"/>
        <v>2117.9</v>
      </c>
      <c r="F60" s="12">
        <f t="shared" si="3"/>
        <v>362.9</v>
      </c>
      <c r="G60" s="12">
        <f t="shared" si="3"/>
        <v>949.59999999999991</v>
      </c>
      <c r="H60" s="12">
        <f t="shared" si="3"/>
        <v>696.6</v>
      </c>
      <c r="I60" s="12">
        <f t="shared" si="3"/>
        <v>3280.9</v>
      </c>
      <c r="J60" s="12">
        <f t="shared" si="3"/>
        <v>3288.4</v>
      </c>
      <c r="K60" s="12">
        <f t="shared" si="3"/>
        <v>8986</v>
      </c>
      <c r="L60" s="12">
        <f t="shared" si="3"/>
        <v>4908.5</v>
      </c>
      <c r="M60" s="12">
        <f t="shared" si="3"/>
        <v>1098.5</v>
      </c>
      <c r="N60" s="12">
        <f t="shared" si="3"/>
        <v>2234.4</v>
      </c>
      <c r="O60" s="12">
        <f t="shared" si="3"/>
        <v>39053.9</v>
      </c>
      <c r="P60" s="12">
        <f t="shared" si="3"/>
        <v>10980.4</v>
      </c>
      <c r="Q60" s="12">
        <f t="shared" si="3"/>
        <v>8948.2000000000007</v>
      </c>
      <c r="R60" s="12">
        <f t="shared" si="3"/>
        <v>6096.8</v>
      </c>
      <c r="S60" s="12">
        <f t="shared" si="3"/>
        <v>1595.5</v>
      </c>
      <c r="T60" s="12">
        <f t="shared" si="3"/>
        <v>97697.3</v>
      </c>
    </row>
    <row r="61" spans="2:20" x14ac:dyDescent="0.25">
      <c r="B61" s="162" t="s">
        <v>57</v>
      </c>
      <c r="C61" s="12">
        <f t="shared" si="2"/>
        <v>14.2</v>
      </c>
      <c r="D61" s="12">
        <f t="shared" si="3"/>
        <v>273</v>
      </c>
      <c r="E61" s="12">
        <f t="shared" si="3"/>
        <v>508.29999999999995</v>
      </c>
      <c r="F61" s="12">
        <f t="shared" si="3"/>
        <v>195.4</v>
      </c>
      <c r="G61" s="12">
        <f t="shared" si="3"/>
        <v>379.4</v>
      </c>
      <c r="H61" s="12">
        <f t="shared" si="3"/>
        <v>322.89999999999998</v>
      </c>
      <c r="I61" s="12">
        <f t="shared" si="3"/>
        <v>1755.8000000000002</v>
      </c>
      <c r="J61" s="12">
        <f t="shared" si="3"/>
        <v>729</v>
      </c>
      <c r="K61" s="12">
        <f t="shared" si="3"/>
        <v>9631</v>
      </c>
      <c r="L61" s="12">
        <f t="shared" si="3"/>
        <v>1963.6</v>
      </c>
      <c r="M61" s="12">
        <f t="shared" si="3"/>
        <v>1045</v>
      </c>
      <c r="N61" s="12">
        <f t="shared" si="3"/>
        <v>2161.4</v>
      </c>
      <c r="O61" s="12">
        <f t="shared" si="3"/>
        <v>4872.2</v>
      </c>
      <c r="P61" s="12">
        <f t="shared" si="3"/>
        <v>7221.3</v>
      </c>
      <c r="Q61" s="12">
        <f t="shared" si="3"/>
        <v>8540.6</v>
      </c>
      <c r="R61" s="12">
        <f t="shared" si="3"/>
        <v>3056.3999999999996</v>
      </c>
      <c r="S61" s="12">
        <f t="shared" si="3"/>
        <v>695.3</v>
      </c>
      <c r="T61" s="12">
        <f t="shared" si="3"/>
        <v>43365</v>
      </c>
    </row>
    <row r="62" spans="2:20" x14ac:dyDescent="0.25">
      <c r="B62" s="162" t="s">
        <v>58</v>
      </c>
      <c r="C62" s="12">
        <f t="shared" si="2"/>
        <v>1831.1</v>
      </c>
      <c r="D62" s="12">
        <f t="shared" si="3"/>
        <v>4988.6000000000004</v>
      </c>
      <c r="E62" s="12">
        <f t="shared" si="3"/>
        <v>9790.4</v>
      </c>
      <c r="F62" s="12">
        <f t="shared" si="3"/>
        <v>1824</v>
      </c>
      <c r="G62" s="12">
        <f t="shared" si="3"/>
        <v>6590.6</v>
      </c>
      <c r="H62" s="12">
        <f t="shared" si="3"/>
        <v>6504.9</v>
      </c>
      <c r="I62" s="12">
        <f t="shared" si="3"/>
        <v>22409</v>
      </c>
      <c r="J62" s="12">
        <f t="shared" si="3"/>
        <v>16240.8</v>
      </c>
      <c r="K62" s="12">
        <f t="shared" si="3"/>
        <v>24127.599999999999</v>
      </c>
      <c r="L62" s="12">
        <f t="shared" si="3"/>
        <v>11396.1</v>
      </c>
      <c r="M62" s="12">
        <f t="shared" si="3"/>
        <v>2881.9</v>
      </c>
      <c r="N62" s="12">
        <f t="shared" si="3"/>
        <v>10471.9</v>
      </c>
      <c r="O62" s="12">
        <f t="shared" si="3"/>
        <v>17327.599999999999</v>
      </c>
      <c r="P62" s="12">
        <f t="shared" si="3"/>
        <v>7022.9</v>
      </c>
      <c r="Q62" s="12">
        <f t="shared" si="3"/>
        <v>62035.3</v>
      </c>
      <c r="R62" s="12">
        <f t="shared" si="3"/>
        <v>19491.5</v>
      </c>
      <c r="S62" s="12">
        <f t="shared" si="3"/>
        <v>5176.7</v>
      </c>
      <c r="T62" s="12">
        <f t="shared" si="3"/>
        <v>230111.6</v>
      </c>
    </row>
    <row r="63" spans="2:20" x14ac:dyDescent="0.25">
      <c r="B63" s="162" t="s">
        <v>59</v>
      </c>
      <c r="C63" s="12">
        <f t="shared" si="2"/>
        <v>94.3</v>
      </c>
      <c r="D63" s="12">
        <f t="shared" si="3"/>
        <v>423</v>
      </c>
      <c r="E63" s="12">
        <f t="shared" si="3"/>
        <v>323.3</v>
      </c>
      <c r="F63" s="12">
        <f t="shared" si="3"/>
        <v>139.1</v>
      </c>
      <c r="G63" s="12">
        <f t="shared" si="3"/>
        <v>531.5</v>
      </c>
      <c r="H63" s="12">
        <f t="shared" si="3"/>
        <v>402.79999999999995</v>
      </c>
      <c r="I63" s="12">
        <f t="shared" si="3"/>
        <v>1307.5999999999997</v>
      </c>
      <c r="J63" s="12">
        <f t="shared" si="3"/>
        <v>373.40000000000003</v>
      </c>
      <c r="K63" s="12">
        <f t="shared" si="3"/>
        <v>1057.3</v>
      </c>
      <c r="L63" s="12">
        <f t="shared" si="3"/>
        <v>1458.6000000000001</v>
      </c>
      <c r="M63" s="12">
        <f t="shared" si="3"/>
        <v>137.80000000000001</v>
      </c>
      <c r="N63" s="12">
        <f t="shared" si="3"/>
        <v>589.6</v>
      </c>
      <c r="O63" s="12">
        <f t="shared" si="3"/>
        <v>793.3</v>
      </c>
      <c r="P63" s="12">
        <f t="shared" si="3"/>
        <v>61.4</v>
      </c>
      <c r="Q63" s="12">
        <f t="shared" si="3"/>
        <v>1559.3</v>
      </c>
      <c r="R63" s="12">
        <f t="shared" si="3"/>
        <v>3925.8</v>
      </c>
      <c r="S63" s="12">
        <f t="shared" ref="S63:T65" si="5">S42*1000</f>
        <v>155.29999999999998</v>
      </c>
      <c r="T63" s="12">
        <f t="shared" si="5"/>
        <v>13333</v>
      </c>
    </row>
    <row r="64" spans="2:20" x14ac:dyDescent="0.25">
      <c r="B64" s="162" t="s">
        <v>60</v>
      </c>
      <c r="C64" s="12">
        <f t="shared" si="2"/>
        <v>22</v>
      </c>
      <c r="D64" s="12">
        <f t="shared" ref="D64:R64" si="6">D43*1000</f>
        <v>153.69999999999999</v>
      </c>
      <c r="E64" s="12">
        <f t="shared" si="6"/>
        <v>609.5</v>
      </c>
      <c r="F64" s="12">
        <f t="shared" si="6"/>
        <v>60</v>
      </c>
      <c r="G64" s="12">
        <f t="shared" si="6"/>
        <v>472.5</v>
      </c>
      <c r="H64" s="12">
        <f t="shared" si="6"/>
        <v>1005.8000000000001</v>
      </c>
      <c r="I64" s="12">
        <f t="shared" si="6"/>
        <v>1096.5999999999999</v>
      </c>
      <c r="J64" s="12">
        <f t="shared" si="6"/>
        <v>481.3</v>
      </c>
      <c r="K64" s="12">
        <f t="shared" si="6"/>
        <v>1971.3000000000002</v>
      </c>
      <c r="L64" s="12">
        <f t="shared" si="6"/>
        <v>439.4</v>
      </c>
      <c r="M64" s="12">
        <f t="shared" si="6"/>
        <v>407.6</v>
      </c>
      <c r="N64" s="12">
        <f t="shared" si="6"/>
        <v>604.20000000000005</v>
      </c>
      <c r="O64" s="12">
        <f t="shared" si="6"/>
        <v>421.5</v>
      </c>
      <c r="P64" s="12">
        <f t="shared" si="6"/>
        <v>180.1</v>
      </c>
      <c r="Q64" s="12">
        <f t="shared" si="6"/>
        <v>1589.6000000000001</v>
      </c>
      <c r="R64" s="12">
        <f t="shared" si="6"/>
        <v>751.49999999999989</v>
      </c>
      <c r="S64" s="12">
        <f t="shared" si="5"/>
        <v>2388.4</v>
      </c>
      <c r="T64" s="12">
        <f t="shared" si="5"/>
        <v>12654.8</v>
      </c>
    </row>
    <row r="65" spans="2:20" x14ac:dyDescent="0.25">
      <c r="B65" s="165" t="s">
        <v>61</v>
      </c>
      <c r="C65" s="12">
        <f t="shared" si="2"/>
        <v>40955.800000000003</v>
      </c>
      <c r="D65" s="12">
        <f t="shared" ref="D65:R65" si="7">D44*1000</f>
        <v>37958.300000000003</v>
      </c>
      <c r="E65" s="12">
        <f t="shared" si="7"/>
        <v>87346.6</v>
      </c>
      <c r="F65" s="12">
        <f t="shared" si="7"/>
        <v>33820.400000000001</v>
      </c>
      <c r="G65" s="12">
        <f t="shared" si="7"/>
        <v>67954.8</v>
      </c>
      <c r="H65" s="12">
        <f t="shared" si="7"/>
        <v>75047.8</v>
      </c>
      <c r="I65" s="12">
        <f t="shared" si="7"/>
        <v>207567.3</v>
      </c>
      <c r="J65" s="12">
        <f t="shared" si="7"/>
        <v>106772.7</v>
      </c>
      <c r="K65" s="12">
        <f t="shared" si="7"/>
        <v>116345.4</v>
      </c>
      <c r="L65" s="12">
        <f t="shared" si="7"/>
        <v>73391.8</v>
      </c>
      <c r="M65" s="12">
        <f t="shared" si="7"/>
        <v>28796.9</v>
      </c>
      <c r="N65" s="12">
        <f t="shared" si="7"/>
        <v>56523.6</v>
      </c>
      <c r="O65" s="12">
        <f t="shared" si="7"/>
        <v>80631.5</v>
      </c>
      <c r="P65" s="12">
        <f t="shared" si="7"/>
        <v>34820.9</v>
      </c>
      <c r="Q65" s="12">
        <f t="shared" si="7"/>
        <v>126567.69999999998</v>
      </c>
      <c r="R65" s="12">
        <f t="shared" si="7"/>
        <v>85950.400000000009</v>
      </c>
      <c r="S65" s="12">
        <f t="shared" si="5"/>
        <v>22488.6</v>
      </c>
      <c r="T65" s="12">
        <f t="shared" si="5"/>
        <v>1282940.3999999999</v>
      </c>
    </row>
  </sheetData>
  <sheetProtection selectLockedCells="1" selectUnlockedCells="1"/>
  <phoneticPr fontId="9" type="noConversion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37"/>
  <sheetViews>
    <sheetView topLeftCell="A81" workbookViewId="0">
      <selection activeCell="D109" sqref="D109"/>
    </sheetView>
  </sheetViews>
  <sheetFormatPr baseColWidth="10" defaultColWidth="11.5546875" defaultRowHeight="13.2" x14ac:dyDescent="0.25"/>
  <cols>
    <col min="4" max="4" width="36.5546875" customWidth="1"/>
    <col min="5" max="12" width="30.6640625" customWidth="1"/>
  </cols>
  <sheetData>
    <row r="2" spans="1:21" x14ac:dyDescent="0.25">
      <c r="B2" t="s">
        <v>0</v>
      </c>
    </row>
    <row r="3" spans="1:21" x14ac:dyDescent="0.25">
      <c r="B3" t="s">
        <v>1</v>
      </c>
    </row>
    <row r="4" spans="1:21" x14ac:dyDescent="0.25">
      <c r="D4">
        <f t="shared" ref="D4:I4" si="0">SUM(D8:D12)</f>
        <v>13704.380768809857</v>
      </c>
      <c r="E4">
        <f t="shared" si="0"/>
        <v>48309.04952553421</v>
      </c>
      <c r="F4">
        <f t="shared" si="0"/>
        <v>14303.663091834398</v>
      </c>
      <c r="G4">
        <f t="shared" si="0"/>
        <v>50723.208463263254</v>
      </c>
      <c r="H4">
        <f t="shared" si="0"/>
        <v>66516.453223371296</v>
      </c>
      <c r="I4">
        <f t="shared" si="0"/>
        <v>177264.86724692231</v>
      </c>
    </row>
    <row r="5" spans="1:21" x14ac:dyDescent="0.25">
      <c r="B5" t="s">
        <v>2</v>
      </c>
      <c r="C5" t="s">
        <v>3</v>
      </c>
      <c r="D5" t="s">
        <v>9</v>
      </c>
      <c r="E5" t="s">
        <v>4</v>
      </c>
      <c r="F5" t="s">
        <v>5</v>
      </c>
      <c r="G5" t="s">
        <v>6</v>
      </c>
      <c r="H5" t="s">
        <v>7</v>
      </c>
      <c r="I5" t="s">
        <v>8</v>
      </c>
      <c r="J5" t="s">
        <v>10</v>
      </c>
      <c r="K5" t="s">
        <v>11</v>
      </c>
      <c r="L5" t="s">
        <v>12</v>
      </c>
      <c r="M5" t="s">
        <v>13</v>
      </c>
      <c r="N5" t="s">
        <v>14</v>
      </c>
      <c r="O5" t="s">
        <v>15</v>
      </c>
      <c r="P5" t="s">
        <v>16</v>
      </c>
      <c r="Q5" t="s">
        <v>17</v>
      </c>
      <c r="R5" t="s">
        <v>18</v>
      </c>
      <c r="S5" t="s">
        <v>19</v>
      </c>
      <c r="T5" t="s">
        <v>20</v>
      </c>
      <c r="U5" t="s">
        <v>82</v>
      </c>
    </row>
    <row r="6" spans="1:21" x14ac:dyDescent="0.25">
      <c r="A6" s="17">
        <f t="shared" ref="A6:A23" si="1">SUM(D6:I6)</f>
        <v>43561.788163501195</v>
      </c>
      <c r="B6" t="s">
        <v>21</v>
      </c>
      <c r="C6">
        <f>'2000'!C6/SUM('2000'!C$6:C$22)*'2000'!C$23</f>
        <v>15634.362301625624</v>
      </c>
      <c r="D6">
        <f>'2000'!D6/SUM('2000'!D$6:D$22)*'2000'!D$23</f>
        <v>10.222953089844092</v>
      </c>
      <c r="E6">
        <f>'2000'!E6/SUM('2000'!E$6:E$22)*'2000'!E$23</f>
        <v>38929.418162111608</v>
      </c>
      <c r="F6">
        <f>'2000'!F6/SUM('2000'!F$6:F$22)*'2000'!F$23</f>
        <v>0</v>
      </c>
      <c r="G6">
        <f>'2000'!G6/SUM('2000'!G$6:G$22)*'2000'!G$23</f>
        <v>0.95753783917227586</v>
      </c>
      <c r="H6">
        <f>'2000'!H6/SUM('2000'!H$6:H$22)*'2000'!H$23</f>
        <v>0</v>
      </c>
      <c r="I6">
        <f>'2000'!I6/SUM('2000'!I$6:I$22)*'2000'!I$23</f>
        <v>4621.1895104605628</v>
      </c>
      <c r="J6">
        <f>'2000'!J6/SUM('2000'!J$6:J$22)*'2000'!J$23</f>
        <v>295.50289376557282</v>
      </c>
      <c r="K6">
        <f>'2000'!K6/SUM('2000'!K$6:K$22)*'2000'!K$23</f>
        <v>0.8598002977985274</v>
      </c>
      <c r="L6">
        <f>'2000'!L6/SUM('2000'!L$6:L$22)*'2000'!L$23</f>
        <v>0</v>
      </c>
      <c r="M6">
        <f>'2000'!M6/SUM('2000'!M$6:M$22)*'2000'!M$23</f>
        <v>1284.3819825715027</v>
      </c>
      <c r="N6">
        <f>'2000'!N6/SUM('2000'!N$6:N$22)*'2000'!N$23</f>
        <v>7.6027825411689625</v>
      </c>
      <c r="O6">
        <f>'2000'!O6/SUM('2000'!O$6:O$22)*'2000'!O$23</f>
        <v>1.3197981258009883</v>
      </c>
      <c r="P6">
        <f>'2000'!P6/SUM('2000'!P$6:P$22)*'2000'!P$23</f>
        <v>0</v>
      </c>
      <c r="Q6">
        <f>'2000'!Q6/SUM('2000'!Q$6:Q$22)*'2000'!Q$23</f>
        <v>30.520088342815555</v>
      </c>
      <c r="R6">
        <f>'2000'!R6/SUM('2000'!R$6:R$22)*'2000'!R$23</f>
        <v>777.019047637879</v>
      </c>
      <c r="S6">
        <f>'2000'!S6/SUM('2000'!S$6:S$22)*'2000'!S$23</f>
        <v>304.82395333643149</v>
      </c>
      <c r="T6">
        <f t="shared" ref="T6:T22" si="2">SUM(C6:S6)</f>
        <v>61898.180811745784</v>
      </c>
      <c r="U6">
        <f t="shared" ref="U6:U23" si="3">SUM(K6:S6)</f>
        <v>2406.5274528533973</v>
      </c>
    </row>
    <row r="7" spans="1:21" x14ac:dyDescent="0.25">
      <c r="A7" s="17">
        <f t="shared" si="1"/>
        <v>124365.37963764794</v>
      </c>
      <c r="B7" t="s">
        <v>27</v>
      </c>
      <c r="C7">
        <f>'2000'!C7/SUM('2000'!C$6:C$22)*'2000'!C$23</f>
        <v>1232.7281738952613</v>
      </c>
      <c r="D7">
        <f>'2000'!D7/SUM('2000'!D$6:D$22)*'2000'!D$23</f>
        <v>33736.588740748317</v>
      </c>
      <c r="E7">
        <f>'2000'!E7/SUM('2000'!E$6:E$22)*'2000'!E$23</f>
        <v>4910.7397113476054</v>
      </c>
      <c r="F7">
        <f>'2000'!F7/SUM('2000'!F$6:F$22)*'2000'!F$23</f>
        <v>56248.737620733518</v>
      </c>
      <c r="G7">
        <f>'2000'!G7/SUM('2000'!G$6:G$22)*'2000'!G$23</f>
        <v>1572.0150689333141</v>
      </c>
      <c r="H7">
        <f>'2000'!H7/SUM('2000'!H$6:H$22)*'2000'!H$23</f>
        <v>1631.6688860044251</v>
      </c>
      <c r="I7">
        <f>'2000'!I7/SUM('2000'!I$6:I$22)*'2000'!I$23</f>
        <v>26265.629609880765</v>
      </c>
      <c r="J7">
        <f>'2000'!J7/SUM('2000'!J$6:J$22)*'2000'!J$23</f>
        <v>2987.5572253744672</v>
      </c>
      <c r="K7">
        <f>'2000'!K7/SUM('2000'!K$6:K$22)*'2000'!K$23</f>
        <v>3311.6208237498417</v>
      </c>
      <c r="L7">
        <f>'2000'!L7/SUM('2000'!L$6:L$22)*'2000'!L$23</f>
        <v>1473.987329552496</v>
      </c>
      <c r="M7">
        <f>'2000'!M7/SUM('2000'!M$6:M$22)*'2000'!M$23</f>
        <v>1432.2784851638644</v>
      </c>
      <c r="N7">
        <f>'2000'!N7/SUM('2000'!N$6:N$22)*'2000'!N$23</f>
        <v>2495.922784707247</v>
      </c>
      <c r="O7">
        <f>'2000'!O7/SUM('2000'!O$6:O$22)*'2000'!O$23</f>
        <v>559.80279451737704</v>
      </c>
      <c r="P7">
        <f>'2000'!P7/SUM('2000'!P$6:P$22)*'2000'!P$23</f>
        <v>1310.7787728792357</v>
      </c>
      <c r="Q7">
        <f>'2000'!Q7/SUM('2000'!Q$6:Q$22)*'2000'!Q$23</f>
        <v>3459.9087735113071</v>
      </c>
      <c r="R7">
        <f>'2000'!R7/SUM('2000'!R$6:R$22)*'2000'!R$23</f>
        <v>8722.9972738444267</v>
      </c>
      <c r="S7">
        <f>'2000'!S7/SUM('2000'!S$6:S$22)*'2000'!S$23</f>
        <v>1621.5333630191205</v>
      </c>
      <c r="T7">
        <f t="shared" si="2"/>
        <v>152974.49543786258</v>
      </c>
      <c r="U7">
        <f t="shared" si="3"/>
        <v>24388.830400944917</v>
      </c>
    </row>
    <row r="8" spans="1:21" x14ac:dyDescent="0.25">
      <c r="A8" s="17">
        <f t="shared" si="1"/>
        <v>41948.175616933717</v>
      </c>
      <c r="B8" t="s">
        <v>22</v>
      </c>
      <c r="C8">
        <f>'2000'!C8/SUM('2000'!C$6:C$22)*'2000'!C$23</f>
        <v>11393.03307985635</v>
      </c>
      <c r="D8">
        <f>'2000'!D8/SUM('2000'!D$6:D$22)*'2000'!D$23</f>
        <v>326.672557969183</v>
      </c>
      <c r="E8">
        <f>'2000'!E8/SUM('2000'!E$6:E$22)*'2000'!E$23</f>
        <v>35419.610347813577</v>
      </c>
      <c r="F8">
        <f>'2000'!F8/SUM('2000'!F$6:F$22)*'2000'!F$23</f>
        <v>146.93185776257812</v>
      </c>
      <c r="G8">
        <f>'2000'!G8/SUM('2000'!G$6:G$22)*'2000'!G$23</f>
        <v>292.653801688074</v>
      </c>
      <c r="H8">
        <f>'2000'!H8/SUM('2000'!H$6:H$22)*'2000'!H$23</f>
        <v>180.99765316653165</v>
      </c>
      <c r="I8">
        <f>'2000'!I8/SUM('2000'!I$6:I$22)*'2000'!I$23</f>
        <v>5581.3093985337728</v>
      </c>
      <c r="J8">
        <f>'2000'!J8/SUM('2000'!J$6:J$22)*'2000'!J$23</f>
        <v>620.95628618305841</v>
      </c>
      <c r="K8">
        <f>'2000'!K8/SUM('2000'!K$6:K$22)*'2000'!K$23</f>
        <v>2408.0806852202845</v>
      </c>
      <c r="L8">
        <f>'2000'!L8/SUM('2000'!L$6:L$22)*'2000'!L$23</f>
        <v>946.46474182370127</v>
      </c>
      <c r="M8">
        <f>'2000'!M8/SUM('2000'!M$6:M$22)*'2000'!M$23</f>
        <v>25383.448582291712</v>
      </c>
      <c r="N8">
        <f>'2000'!N8/SUM('2000'!N$6:N$22)*'2000'!N$23</f>
        <v>843.40790353022032</v>
      </c>
      <c r="O8">
        <f>'2000'!O8/SUM('2000'!O$6:O$22)*'2000'!O$23</f>
        <v>74.85140799185605</v>
      </c>
      <c r="P8">
        <f>'2000'!P8/SUM('2000'!P$6:P$22)*'2000'!P$23</f>
        <v>189.52676525580983</v>
      </c>
      <c r="Q8">
        <f>'2000'!Q8/SUM('2000'!Q$6:Q$22)*'2000'!Q$23</f>
        <v>3237.4999529357624</v>
      </c>
      <c r="R8">
        <f>'2000'!R8/SUM('2000'!R$6:R$22)*'2000'!R$23</f>
        <v>7328.7831299571708</v>
      </c>
      <c r="S8">
        <f>'2000'!S8/SUM('2000'!S$6:S$22)*'2000'!S$23</f>
        <v>1878.0742269310001</v>
      </c>
      <c r="T8">
        <f t="shared" si="2"/>
        <v>96252.302378910652</v>
      </c>
      <c r="U8">
        <f t="shared" si="3"/>
        <v>42290.13739593752</v>
      </c>
    </row>
    <row r="9" spans="1:21" x14ac:dyDescent="0.25">
      <c r="A9" s="17">
        <f t="shared" si="1"/>
        <v>28217.087855334601</v>
      </c>
      <c r="B9" t="s">
        <v>23</v>
      </c>
      <c r="C9">
        <f>'2000'!C9/SUM('2000'!C$6:C$22)*'2000'!C$23</f>
        <v>5125.6425937638924</v>
      </c>
      <c r="D9">
        <f>'2000'!D9/SUM('2000'!D$6:D$22)*'2000'!D$23</f>
        <v>1922.0658137947635</v>
      </c>
      <c r="E9">
        <f>'2000'!E9/SUM('2000'!E$6:E$22)*'2000'!E$23</f>
        <v>1533.5868185225249</v>
      </c>
      <c r="F9">
        <f>'2000'!F9/SUM('2000'!F$6:F$22)*'2000'!F$23</f>
        <v>8154.3001203160402</v>
      </c>
      <c r="G9">
        <f>'2000'!G9/SUM('2000'!G$6:G$22)*'2000'!G$23</f>
        <v>681.37384700931602</v>
      </c>
      <c r="H9">
        <f>'2000'!H9/SUM('2000'!H$6:H$22)*'2000'!H$23</f>
        <v>691.49133680168961</v>
      </c>
      <c r="I9">
        <f>'2000'!I9/SUM('2000'!I$6:I$22)*'2000'!I$23</f>
        <v>15234.269918890266</v>
      </c>
      <c r="J9">
        <f>'2000'!J9/SUM('2000'!J$6:J$22)*'2000'!J$23</f>
        <v>4476.5363358497316</v>
      </c>
      <c r="K9">
        <f>'2000'!K9/SUM('2000'!K$6:K$22)*'2000'!K$23</f>
        <v>6737.6250801405322</v>
      </c>
      <c r="L9">
        <f>'2000'!L9/SUM('2000'!L$6:L$22)*'2000'!L$23</f>
        <v>17998.249389953311</v>
      </c>
      <c r="M9">
        <f>'2000'!M9/SUM('2000'!M$6:M$22)*'2000'!M$23</f>
        <v>263.67754842421959</v>
      </c>
      <c r="N9">
        <f>'2000'!N9/SUM('2000'!N$6:N$22)*'2000'!N$23</f>
        <v>1221.8575233572976</v>
      </c>
      <c r="O9">
        <f>'2000'!O9/SUM('2000'!O$6:O$22)*'2000'!O$23</f>
        <v>490.39927502976724</v>
      </c>
      <c r="P9">
        <f>'2000'!P9/SUM('2000'!P$6:P$22)*'2000'!P$23</f>
        <v>206.16677831259628</v>
      </c>
      <c r="Q9">
        <f>'2000'!Q9/SUM('2000'!Q$6:Q$22)*'2000'!Q$23</f>
        <v>3951.7414353789877</v>
      </c>
      <c r="R9">
        <f>'2000'!R9/SUM('2000'!R$6:R$22)*'2000'!R$23</f>
        <v>2535.5523242695035</v>
      </c>
      <c r="S9">
        <f>'2000'!S9/SUM('2000'!S$6:S$22)*'2000'!S$23</f>
        <v>953.47277183426911</v>
      </c>
      <c r="T9">
        <f t="shared" si="2"/>
        <v>72178.008911648707</v>
      </c>
      <c r="U9">
        <f t="shared" si="3"/>
        <v>34358.742126700483</v>
      </c>
    </row>
    <row r="10" spans="1:21" x14ac:dyDescent="0.25">
      <c r="A10" s="17">
        <f t="shared" si="1"/>
        <v>59064.609880583157</v>
      </c>
      <c r="B10" t="s">
        <v>24</v>
      </c>
      <c r="C10">
        <f>'2000'!C10/SUM('2000'!C$6:C$22)*'2000'!C$23</f>
        <v>458.4850916869932</v>
      </c>
      <c r="D10">
        <f>'2000'!D10/SUM('2000'!D$6:D$22)*'2000'!D$23</f>
        <v>2937.3516716429144</v>
      </c>
      <c r="E10">
        <f>'2000'!E10/SUM('2000'!E$6:E$22)*'2000'!E$23</f>
        <v>1438.8446755967225</v>
      </c>
      <c r="F10">
        <f>'2000'!F10/SUM('2000'!F$6:F$22)*'2000'!F$23</f>
        <v>849.17736570763361</v>
      </c>
      <c r="G10">
        <f>'2000'!G10/SUM('2000'!G$6:G$22)*'2000'!G$23</f>
        <v>24741.830305718115</v>
      </c>
      <c r="H10">
        <f>'2000'!H10/SUM('2000'!H$6:H$22)*'2000'!H$23</f>
        <v>14974.215706877658</v>
      </c>
      <c r="I10">
        <f>'2000'!I10/SUM('2000'!I$6:I$22)*'2000'!I$23</f>
        <v>14123.190155040118</v>
      </c>
      <c r="J10">
        <f>'2000'!J10/SUM('2000'!J$6:J$22)*'2000'!J$23</f>
        <v>12948.916543585943</v>
      </c>
      <c r="K10">
        <f>'2000'!K10/SUM('2000'!K$6:K$22)*'2000'!K$23</f>
        <v>4117.5936238350296</v>
      </c>
      <c r="L10">
        <f>'2000'!L10/SUM('2000'!L$6:L$22)*'2000'!L$23</f>
        <v>1423.837387134357</v>
      </c>
      <c r="M10">
        <f>'2000'!M10/SUM('2000'!M$6:M$22)*'2000'!M$23</f>
        <v>223.3215529425201</v>
      </c>
      <c r="N10">
        <f>'2000'!N10/SUM('2000'!N$6:N$22)*'2000'!N$23</f>
        <v>3042.7828782660322</v>
      </c>
      <c r="O10">
        <f>'2000'!O10/SUM('2000'!O$6:O$22)*'2000'!O$23</f>
        <v>148.67079338910079</v>
      </c>
      <c r="P10">
        <f>'2000'!P10/SUM('2000'!P$6:P$22)*'2000'!P$23</f>
        <v>490.82745280283865</v>
      </c>
      <c r="Q10">
        <f>'2000'!Q10/SUM('2000'!Q$6:Q$22)*'2000'!Q$23</f>
        <v>3945.671141564947</v>
      </c>
      <c r="R10">
        <f>'2000'!R10/SUM('2000'!R$6:R$22)*'2000'!R$23</f>
        <v>1894.3870610196705</v>
      </c>
      <c r="S10">
        <f>'2000'!S10/SUM('2000'!S$6:S$22)*'2000'!S$23</f>
        <v>2154.3027668980335</v>
      </c>
      <c r="T10">
        <f t="shared" si="2"/>
        <v>89913.40617370863</v>
      </c>
      <c r="U10">
        <f t="shared" si="3"/>
        <v>17441.394657852528</v>
      </c>
    </row>
    <row r="11" spans="1:21" x14ac:dyDescent="0.25">
      <c r="A11" s="17">
        <f t="shared" si="1"/>
        <v>25053.641253700782</v>
      </c>
      <c r="B11" t="s">
        <v>25</v>
      </c>
      <c r="C11">
        <f>'2000'!C11/SUM('2000'!C$6:C$22)*'2000'!C$23</f>
        <v>276.5540644095351</v>
      </c>
      <c r="D11">
        <f>'2000'!D11/SUM('2000'!D$6:D$22)*'2000'!D$23</f>
        <v>208.34539072199937</v>
      </c>
      <c r="E11">
        <f>'2000'!E11/SUM('2000'!E$6:E$22)*'2000'!E$23</f>
        <v>59.526047577161002</v>
      </c>
      <c r="F11">
        <f>'2000'!F11/SUM('2000'!F$6:F$22)*'2000'!F$23</f>
        <v>38.584043114705729</v>
      </c>
      <c r="G11">
        <f>'2000'!G11/SUM('2000'!G$6:G$22)*'2000'!G$23</f>
        <v>784.58634672641176</v>
      </c>
      <c r="H11">
        <f>'2000'!H11/SUM('2000'!H$6:H$22)*'2000'!H$23</f>
        <v>23335.874889372368</v>
      </c>
      <c r="I11">
        <f>'2000'!I11/SUM('2000'!I$6:I$22)*'2000'!I$23</f>
        <v>626.72453618813609</v>
      </c>
      <c r="J11">
        <f>'2000'!J11/SUM('2000'!J$6:J$22)*'2000'!J$23</f>
        <v>96.371195930200059</v>
      </c>
      <c r="K11">
        <f>'2000'!K11/SUM('2000'!K$6:K$22)*'2000'!K$23</f>
        <v>2063.5707031058728</v>
      </c>
      <c r="L11">
        <f>'2000'!L11/SUM('2000'!L$6:L$22)*'2000'!L$23</f>
        <v>4487.600727387703</v>
      </c>
      <c r="M11">
        <f>'2000'!M11/SUM('2000'!M$6:M$22)*'2000'!M$23</f>
        <v>13.557015315516031</v>
      </c>
      <c r="N11">
        <f>'2000'!N11/SUM('2000'!N$6:N$22)*'2000'!N$23</f>
        <v>123.89392272837739</v>
      </c>
      <c r="O11">
        <f>'2000'!O11/SUM('2000'!O$6:O$22)*'2000'!O$23</f>
        <v>16.204739394233183</v>
      </c>
      <c r="P11">
        <f>'2000'!P11/SUM('2000'!P$6:P$22)*'2000'!P$23</f>
        <v>10.182263628733399</v>
      </c>
      <c r="Q11">
        <f>'2000'!Q11/SUM('2000'!Q$6:Q$22)*'2000'!Q$23</f>
        <v>720.32169503800822</v>
      </c>
      <c r="R11">
        <f>'2000'!R11/SUM('2000'!R$6:R$22)*'2000'!R$23</f>
        <v>1370.7823024013073</v>
      </c>
      <c r="S11">
        <f>'2000'!S11/SUM('2000'!S$6:S$22)*'2000'!S$23</f>
        <v>148.29806037540951</v>
      </c>
      <c r="T11">
        <f t="shared" si="2"/>
        <v>34380.977943415681</v>
      </c>
      <c r="U11">
        <f t="shared" si="3"/>
        <v>8954.4114293751609</v>
      </c>
    </row>
    <row r="12" spans="1:21" x14ac:dyDescent="0.25">
      <c r="A12" s="17">
        <f t="shared" si="1"/>
        <v>216538.10771318307</v>
      </c>
      <c r="B12" t="s">
        <v>26</v>
      </c>
      <c r="C12">
        <f>'2000'!C12/SUM('2000'!C$6:C$22)*'2000'!C$23</f>
        <v>17531.066362236568</v>
      </c>
      <c r="D12">
        <f>'2000'!D12/SUM('2000'!D$6:D$22)*'2000'!D$23</f>
        <v>8309.9453346809969</v>
      </c>
      <c r="E12">
        <f>'2000'!E12/SUM('2000'!E$6:E$22)*'2000'!E$23</f>
        <v>9857.4816360242257</v>
      </c>
      <c r="F12">
        <f>'2000'!F12/SUM('2000'!F$6:F$22)*'2000'!F$23</f>
        <v>5114.6697049334389</v>
      </c>
      <c r="G12">
        <f>'2000'!G12/SUM('2000'!G$6:G$22)*'2000'!G$23</f>
        <v>24222.764162121337</v>
      </c>
      <c r="H12">
        <f>'2000'!H12/SUM('2000'!H$6:H$22)*'2000'!H$23</f>
        <v>27333.873637153047</v>
      </c>
      <c r="I12">
        <f>'2000'!I12/SUM('2000'!I$6:I$22)*'2000'!I$23</f>
        <v>141699.37323827003</v>
      </c>
      <c r="J12">
        <f>'2000'!J12/SUM('2000'!J$6:J$22)*'2000'!J$23</f>
        <v>53820.684986411645</v>
      </c>
      <c r="K12">
        <f>'2000'!K12/SUM('2000'!K$6:K$22)*'2000'!K$23</f>
        <v>12173.112602298839</v>
      </c>
      <c r="L12">
        <f>'2000'!L12/SUM('2000'!L$6:L$22)*'2000'!L$23</f>
        <v>2798.2297706570866</v>
      </c>
      <c r="M12">
        <f>'2000'!M12/SUM('2000'!M$6:M$22)*'2000'!M$23</f>
        <v>1169.4870161720314</v>
      </c>
      <c r="N12">
        <f>'2000'!N12/SUM('2000'!N$6:N$22)*'2000'!N$23</f>
        <v>10815.685045830995</v>
      </c>
      <c r="O12">
        <f>'2000'!O12/SUM('2000'!O$6:O$22)*'2000'!O$23</f>
        <v>1456.680045705491</v>
      </c>
      <c r="P12">
        <f>'2000'!P12/SUM('2000'!P$6:P$22)*'2000'!P$23</f>
        <v>2651.3729074993184</v>
      </c>
      <c r="Q12">
        <f>'2000'!Q12/SUM('2000'!Q$6:Q$22)*'2000'!Q$23</f>
        <v>9635.7284958650052</v>
      </c>
      <c r="R12">
        <f>'2000'!R12/SUM('2000'!R$6:R$22)*'2000'!R$23</f>
        <v>14305.207741328632</v>
      </c>
      <c r="S12">
        <f>'2000'!S12/SUM('2000'!S$6:S$22)*'2000'!S$23</f>
        <v>3532.1247726237984</v>
      </c>
      <c r="T12">
        <f t="shared" si="2"/>
        <v>346427.48745981249</v>
      </c>
      <c r="U12">
        <f t="shared" si="3"/>
        <v>58537.6283979812</v>
      </c>
    </row>
    <row r="13" spans="1:21" x14ac:dyDescent="0.25">
      <c r="A13" s="17">
        <f t="shared" si="1"/>
        <v>3838.2020003332518</v>
      </c>
      <c r="B13" t="s">
        <v>28</v>
      </c>
      <c r="C13">
        <f>'2000'!C13/SUM('2000'!C$6:C$22)*'2000'!C$23</f>
        <v>540.78183160864876</v>
      </c>
      <c r="D13">
        <f>'2000'!D13/SUM('2000'!D$6:D$22)*'2000'!D$23</f>
        <v>1141.7672863025577</v>
      </c>
      <c r="E13">
        <f>'2000'!E13/SUM('2000'!E$6:E$22)*'2000'!E$23</f>
        <v>179.67273738769958</v>
      </c>
      <c r="F13">
        <f>'2000'!F13/SUM('2000'!F$6:F$22)*'2000'!F$23</f>
        <v>382.63587559303738</v>
      </c>
      <c r="G13">
        <f>'2000'!G13/SUM('2000'!G$6:G$22)*'2000'!G$23</f>
        <v>783.98158598588202</v>
      </c>
      <c r="H13">
        <f>'2000'!H13/SUM('2000'!H$6:H$22)*'2000'!H$23</f>
        <v>361.04882221070847</v>
      </c>
      <c r="I13">
        <f>'2000'!I13/SUM('2000'!I$6:I$22)*'2000'!I$23</f>
        <v>989.0956928533667</v>
      </c>
      <c r="J13">
        <f>'2000'!J13/SUM('2000'!J$6:J$22)*'2000'!J$23</f>
        <v>33361.585617935882</v>
      </c>
      <c r="K13">
        <f>'2000'!K13/SUM('2000'!K$6:K$22)*'2000'!K$23</f>
        <v>372.90338729752642</v>
      </c>
      <c r="L13">
        <f>'2000'!L13/SUM('2000'!L$6:L$22)*'2000'!L$23</f>
        <v>642.44747062128295</v>
      </c>
      <c r="M13">
        <f>'2000'!M13/SUM('2000'!M$6:M$22)*'2000'!M$23</f>
        <v>49.45307765420263</v>
      </c>
      <c r="N13">
        <f>'2000'!N13/SUM('2000'!N$6:N$22)*'2000'!N$23</f>
        <v>1081.3632098090552</v>
      </c>
      <c r="O13">
        <f>'2000'!O13/SUM('2000'!O$6:O$22)*'2000'!O$23</f>
        <v>1095.7797597110837</v>
      </c>
      <c r="P13">
        <f>'2000'!P13/SUM('2000'!P$6:P$22)*'2000'!P$23</f>
        <v>3631.4590900695671</v>
      </c>
      <c r="Q13">
        <f>'2000'!Q13/SUM('2000'!Q$6:Q$22)*'2000'!Q$23</f>
        <v>2280.9922508717141</v>
      </c>
      <c r="R13">
        <f>'2000'!R13/SUM('2000'!R$6:R$22)*'2000'!R$23</f>
        <v>7472.8292499023337</v>
      </c>
      <c r="S13">
        <f>'2000'!S13/SUM('2000'!S$6:S$22)*'2000'!S$23</f>
        <v>940.02248263742968</v>
      </c>
      <c r="T13">
        <f t="shared" si="2"/>
        <v>55307.819428451985</v>
      </c>
      <c r="U13">
        <f t="shared" si="3"/>
        <v>17567.249978574193</v>
      </c>
    </row>
    <row r="14" spans="1:21" x14ac:dyDescent="0.25">
      <c r="A14" s="17">
        <f t="shared" si="1"/>
        <v>6033.3473437949197</v>
      </c>
      <c r="B14" t="s">
        <v>29</v>
      </c>
      <c r="C14">
        <f>'2000'!C14/SUM('2000'!C$6:C$22)*'2000'!C$23</f>
        <v>351.46684034731197</v>
      </c>
      <c r="D14">
        <f>'2000'!D14/SUM('2000'!D$6:D$22)*'2000'!D$23</f>
        <v>370.60715499086075</v>
      </c>
      <c r="E14">
        <f>'2000'!E14/SUM('2000'!E$6:E$22)*'2000'!E$23</f>
        <v>965.76086517990734</v>
      </c>
      <c r="F14">
        <f>'2000'!F14/SUM('2000'!F$6:F$22)*'2000'!F$23</f>
        <v>699.11061664221006</v>
      </c>
      <c r="G14">
        <f>'2000'!G14/SUM('2000'!G$6:G$22)*'2000'!G$23</f>
        <v>682.77487605821022</v>
      </c>
      <c r="H14">
        <f>'2000'!H14/SUM('2000'!H$6:H$22)*'2000'!H$23</f>
        <v>908.44542362694392</v>
      </c>
      <c r="I14">
        <f>'2000'!I14/SUM('2000'!I$6:I$22)*'2000'!I$23</f>
        <v>2406.6484072967869</v>
      </c>
      <c r="J14">
        <f>'2000'!J14/SUM('2000'!J$6:J$22)*'2000'!J$23</f>
        <v>744.36919154579596</v>
      </c>
      <c r="K14">
        <f>'2000'!K14/SUM('2000'!K$6:K$22)*'2000'!K$23</f>
        <v>17238.836008014372</v>
      </c>
      <c r="L14">
        <f>'2000'!L14/SUM('2000'!L$6:L$22)*'2000'!L$23</f>
        <v>2004.3396012229198</v>
      </c>
      <c r="M14">
        <f>'2000'!M14/SUM('2000'!M$6:M$22)*'2000'!M$23</f>
        <v>173.49435286130975</v>
      </c>
      <c r="N14">
        <f>'2000'!N14/SUM('2000'!N$6:N$22)*'2000'!N$23</f>
        <v>871.6187452075294</v>
      </c>
      <c r="O14">
        <f>'2000'!O14/SUM('2000'!O$6:O$22)*'2000'!O$23</f>
        <v>150.29821363444938</v>
      </c>
      <c r="P14">
        <f>'2000'!P14/SUM('2000'!P$6:P$22)*'2000'!P$23</f>
        <v>92.13120011140343</v>
      </c>
      <c r="Q14">
        <f>'2000'!Q14/SUM('2000'!Q$6:Q$22)*'2000'!Q$23</f>
        <v>1427.8481629189698</v>
      </c>
      <c r="R14">
        <f>'2000'!R14/SUM('2000'!R$6:R$22)*'2000'!R$23</f>
        <v>683.33083264059007</v>
      </c>
      <c r="S14">
        <f>'2000'!S14/SUM('2000'!S$6:S$22)*'2000'!S$23</f>
        <v>365.05957081648984</v>
      </c>
      <c r="T14">
        <f t="shared" si="2"/>
        <v>30136.140063116061</v>
      </c>
      <c r="U14">
        <f t="shared" si="3"/>
        <v>23006.956687428035</v>
      </c>
    </row>
    <row r="15" spans="1:21" x14ac:dyDescent="0.25">
      <c r="A15" s="17">
        <f t="shared" si="1"/>
        <v>14539.952479892178</v>
      </c>
      <c r="B15" t="s">
        <v>30</v>
      </c>
      <c r="C15">
        <f>'2000'!C15/SUM('2000'!C$6:C$22)*'2000'!C$23</f>
        <v>78.437388079414944</v>
      </c>
      <c r="D15">
        <f>'2000'!D15/SUM('2000'!D$6:D$22)*'2000'!D$23</f>
        <v>1024.6853510623885</v>
      </c>
      <c r="E15">
        <f>'2000'!E15/SUM('2000'!E$6:E$22)*'2000'!E$23</f>
        <v>2925.2743661573336</v>
      </c>
      <c r="F15">
        <f>'2000'!F15/SUM('2000'!F$6:F$22)*'2000'!F$23</f>
        <v>1338.5189700280055</v>
      </c>
      <c r="G15">
        <f>'2000'!G15/SUM('2000'!G$6:G$22)*'2000'!G$23</f>
        <v>1503.5158357226321</v>
      </c>
      <c r="H15">
        <f>'2000'!H15/SUM('2000'!H$6:H$22)*'2000'!H$23</f>
        <v>1300.518999069368</v>
      </c>
      <c r="I15">
        <f>'2000'!I15/SUM('2000'!I$6:I$22)*'2000'!I$23</f>
        <v>6447.4389578524497</v>
      </c>
      <c r="J15">
        <f>'2000'!J15/SUM('2000'!J$6:J$22)*'2000'!J$23</f>
        <v>2543.5155055753457</v>
      </c>
      <c r="K15">
        <f>'2000'!K15/SUM('2000'!K$6:K$22)*'2000'!K$23</f>
        <v>23452.762725372551</v>
      </c>
      <c r="L15">
        <f>'2000'!L15/SUM('2000'!L$6:L$22)*'2000'!L$23</f>
        <v>38529.611987021999</v>
      </c>
      <c r="M15">
        <f>'2000'!M15/SUM('2000'!M$6:M$22)*'2000'!M$23</f>
        <v>1141.6148953599572</v>
      </c>
      <c r="N15">
        <f>'2000'!N15/SUM('2000'!N$6:N$22)*'2000'!N$23</f>
        <v>3519.4301945583111</v>
      </c>
      <c r="O15">
        <f>'2000'!O15/SUM('2000'!O$6:O$22)*'2000'!O$23</f>
        <v>1509.8589792105095</v>
      </c>
      <c r="P15">
        <f>'2000'!P15/SUM('2000'!P$6:P$22)*'2000'!P$23</f>
        <v>732.82463517004214</v>
      </c>
      <c r="Q15">
        <f>'2000'!Q15/SUM('2000'!Q$6:Q$22)*'2000'!Q$23</f>
        <v>7108.185112091971</v>
      </c>
      <c r="R15">
        <f>'2000'!R15/SUM('2000'!R$6:R$22)*'2000'!R$23</f>
        <v>8419.7242544450346</v>
      </c>
      <c r="S15">
        <f>'2000'!S15/SUM('2000'!S$6:S$22)*'2000'!S$23</f>
        <v>1317.1725331934961</v>
      </c>
      <c r="T15">
        <f t="shared" si="2"/>
        <v>102893.09068997081</v>
      </c>
      <c r="U15">
        <f t="shared" si="3"/>
        <v>85731.185316423871</v>
      </c>
    </row>
    <row r="16" spans="1:21" x14ac:dyDescent="0.25">
      <c r="A16" s="17">
        <f t="shared" si="1"/>
        <v>2744.9511839935822</v>
      </c>
      <c r="B16" t="s">
        <v>31</v>
      </c>
      <c r="C16">
        <f>'2000'!C16/SUM('2000'!C$6:C$22)*'2000'!C$23</f>
        <v>49.187045417943658</v>
      </c>
      <c r="D16">
        <f>'2000'!D16/SUM('2000'!D$6:D$22)*'2000'!D$23</f>
        <v>272.49492347045134</v>
      </c>
      <c r="E16">
        <f>'2000'!E16/SUM('2000'!E$6:E$22)*'2000'!E$23</f>
        <v>450.1371260783107</v>
      </c>
      <c r="F16">
        <f>'2000'!F16/SUM('2000'!F$6:F$22)*'2000'!F$23</f>
        <v>276.63674141332871</v>
      </c>
      <c r="G16">
        <f>'2000'!G16/SUM('2000'!G$6:G$22)*'2000'!G$23</f>
        <v>336.51911406783978</v>
      </c>
      <c r="H16">
        <f>'2000'!H16/SUM('2000'!H$6:H$22)*'2000'!H$23</f>
        <v>257.05512464081482</v>
      </c>
      <c r="I16">
        <f>'2000'!I16/SUM('2000'!I$6:I$22)*'2000'!I$23</f>
        <v>1152.1081543228368</v>
      </c>
      <c r="J16">
        <f>'2000'!J16/SUM('2000'!J$6:J$22)*'2000'!J$23</f>
        <v>554.31492213640468</v>
      </c>
      <c r="K16">
        <f>'2000'!K16/SUM('2000'!K$6:K$22)*'2000'!K$23</f>
        <v>4502.6541874363111</v>
      </c>
      <c r="L16">
        <f>'2000'!L16/SUM('2000'!L$6:L$22)*'2000'!L$23</f>
        <v>1270.0713688746623</v>
      </c>
      <c r="M16">
        <f>'2000'!M16/SUM('2000'!M$6:M$22)*'2000'!M$23</f>
        <v>2060.0066910476598</v>
      </c>
      <c r="N16">
        <f>'2000'!N16/SUM('2000'!N$6:N$22)*'2000'!N$23</f>
        <v>1096.5000158761627</v>
      </c>
      <c r="O16">
        <f>'2000'!O16/SUM('2000'!O$6:O$22)*'2000'!O$23</f>
        <v>850.1385356052366</v>
      </c>
      <c r="P16">
        <f>'2000'!P16/SUM('2000'!P$6:P$22)*'2000'!P$23</f>
        <v>416.13506336748901</v>
      </c>
      <c r="Q16">
        <f>'2000'!Q16/SUM('2000'!Q$6:Q$22)*'2000'!Q$23</f>
        <v>3316.5823917909024</v>
      </c>
      <c r="R16">
        <f>'2000'!R16/SUM('2000'!R$6:R$22)*'2000'!R$23</f>
        <v>4206.7006882918731</v>
      </c>
      <c r="S16">
        <f>'2000'!S16/SUM('2000'!S$6:S$22)*'2000'!S$23</f>
        <v>614.61416729938821</v>
      </c>
      <c r="T16">
        <f t="shared" si="2"/>
        <v>21681.856261137615</v>
      </c>
      <c r="U16">
        <f t="shared" si="3"/>
        <v>18333.403109589683</v>
      </c>
    </row>
    <row r="17" spans="1:21" x14ac:dyDescent="0.25">
      <c r="A17" s="17">
        <f t="shared" si="1"/>
        <v>5727.0885134031278</v>
      </c>
      <c r="B17" t="s">
        <v>32</v>
      </c>
      <c r="C17">
        <f>'2000'!C17/SUM('2000'!C$6:C$22)*'2000'!C$23</f>
        <v>225.29950907610544</v>
      </c>
      <c r="D17">
        <f>'2000'!D17/SUM('2000'!D$6:D$22)*'2000'!D$23</f>
        <v>964.43218943265902</v>
      </c>
      <c r="E17">
        <f>'2000'!E17/SUM('2000'!E$6:E$22)*'2000'!E$23</f>
        <v>900.1349401094667</v>
      </c>
      <c r="F17">
        <f>'2000'!F17/SUM('2000'!F$6:F$22)*'2000'!F$23</f>
        <v>382.61597152127325</v>
      </c>
      <c r="G17">
        <f>'2000'!G17/SUM('2000'!G$6:G$22)*'2000'!G$23</f>
        <v>1099.5255817030111</v>
      </c>
      <c r="H17">
        <f>'2000'!H17/SUM('2000'!H$6:H$22)*'2000'!H$23</f>
        <v>533.2491545347209</v>
      </c>
      <c r="I17">
        <f>'2000'!I17/SUM('2000'!I$6:I$22)*'2000'!I$23</f>
        <v>1847.1306761019969</v>
      </c>
      <c r="J17">
        <f>'2000'!J17/SUM('2000'!J$6:J$22)*'2000'!J$23</f>
        <v>1247.0380595768092</v>
      </c>
      <c r="K17">
        <f>'2000'!K17/SUM('2000'!K$6:K$22)*'2000'!K$23</f>
        <v>5959.8057409693056</v>
      </c>
      <c r="L17">
        <f>'2000'!L17/SUM('2000'!L$6:L$22)*'2000'!L$23</f>
        <v>1579.291287043445</v>
      </c>
      <c r="M17">
        <f>'2000'!M17/SUM('2000'!M$6:M$22)*'2000'!M$23</f>
        <v>535.79254211016553</v>
      </c>
      <c r="N17">
        <f>'2000'!N17/SUM('2000'!N$6:N$22)*'2000'!N$23</f>
        <v>14100.676466603674</v>
      </c>
      <c r="O17">
        <f>'2000'!O17/SUM('2000'!O$6:O$22)*'2000'!O$23</f>
        <v>7846.3884004762758</v>
      </c>
      <c r="P17">
        <f>'2000'!P17/SUM('2000'!P$6:P$22)*'2000'!P$23</f>
        <v>979.75896426838017</v>
      </c>
      <c r="Q17">
        <f>'2000'!Q17/SUM('2000'!Q$6:Q$22)*'2000'!Q$23</f>
        <v>9734.1823135090726</v>
      </c>
      <c r="R17">
        <f>'2000'!R17/SUM('2000'!R$6:R$22)*'2000'!R$23</f>
        <v>5652.9758033001681</v>
      </c>
      <c r="S17">
        <f>'2000'!S17/SUM('2000'!S$6:S$22)*'2000'!S$23</f>
        <v>1956.3026854904936</v>
      </c>
      <c r="T17">
        <f t="shared" si="2"/>
        <v>55544.600285827029</v>
      </c>
      <c r="U17">
        <f t="shared" si="3"/>
        <v>48345.174203770985</v>
      </c>
    </row>
    <row r="18" spans="1:21" x14ac:dyDescent="0.25">
      <c r="A18" s="17">
        <f t="shared" si="1"/>
        <v>10519.123194737331</v>
      </c>
      <c r="B18" t="s">
        <v>33</v>
      </c>
      <c r="C18">
        <f>'2000'!C18/SUM('2000'!C$6:C$22)*'2000'!C$23</f>
        <v>1638.5606797345438</v>
      </c>
      <c r="D18">
        <f>'2000'!D18/SUM('2000'!D$6:D$22)*'2000'!D$23</f>
        <v>1554.4211059173647</v>
      </c>
      <c r="E18">
        <f>'2000'!E18/SUM('2000'!E$6:E$22)*'2000'!E$23</f>
        <v>2878.6744863840399</v>
      </c>
      <c r="F18">
        <f>'2000'!F18/SUM('2000'!F$6:F$22)*'2000'!F$23</f>
        <v>705.79838475494728</v>
      </c>
      <c r="G18">
        <f>'2000'!G18/SUM('2000'!G$6:G$22)*'2000'!G$23</f>
        <v>955.13895490150753</v>
      </c>
      <c r="H18">
        <f>'2000'!H18/SUM('2000'!H$6:H$22)*'2000'!H$23</f>
        <v>770.59748344903164</v>
      </c>
      <c r="I18">
        <f>'2000'!I18/SUM('2000'!I$6:I$22)*'2000'!I$23</f>
        <v>3654.4927793304405</v>
      </c>
      <c r="J18">
        <f>'2000'!J18/SUM('2000'!J$6:J$22)*'2000'!J$23</f>
        <v>3823.9745502520122</v>
      </c>
      <c r="K18">
        <f>'2000'!K18/SUM('2000'!K$6:K$22)*'2000'!K$23</f>
        <v>10154.011570409337</v>
      </c>
      <c r="L18">
        <f>'2000'!L18/SUM('2000'!L$6:L$22)*'2000'!L$23</f>
        <v>4897.1205303927636</v>
      </c>
      <c r="M18">
        <f>'2000'!M18/SUM('2000'!M$6:M$22)*'2000'!M$23</f>
        <v>1164.4265180804009</v>
      </c>
      <c r="N18">
        <f>'2000'!N18/SUM('2000'!N$6:N$22)*'2000'!N$23</f>
        <v>2487.445780401009</v>
      </c>
      <c r="O18">
        <f>'2000'!O18/SUM('2000'!O$6:O$22)*'2000'!O$23</f>
        <v>43933.876636607172</v>
      </c>
      <c r="P18">
        <f>'2000'!P18/SUM('2000'!P$6:P$22)*'2000'!P$23</f>
        <v>23423.489056214214</v>
      </c>
      <c r="Q18">
        <f>'2000'!Q18/SUM('2000'!Q$6:Q$22)*'2000'!Q$23</f>
        <v>9202.8034728234506</v>
      </c>
      <c r="R18">
        <f>'2000'!R18/SUM('2000'!R$6:R$22)*'2000'!R$23</f>
        <v>7675.2494310931961</v>
      </c>
      <c r="S18">
        <f>'2000'!S18/SUM('2000'!S$6:S$22)*'2000'!S$23</f>
        <v>1015.5017612072394</v>
      </c>
      <c r="T18">
        <f t="shared" si="2"/>
        <v>119935.58318195266</v>
      </c>
      <c r="U18">
        <f t="shared" si="3"/>
        <v>103953.92475722879</v>
      </c>
    </row>
    <row r="19" spans="1:21" x14ac:dyDescent="0.25">
      <c r="A19" s="17">
        <f t="shared" si="1"/>
        <v>4825.7629094064068</v>
      </c>
      <c r="B19" t="s">
        <v>34</v>
      </c>
      <c r="C19">
        <f>'2000'!C19/SUM('2000'!C$6:C$22)*'2000'!C$23</f>
        <v>19.080162934342436</v>
      </c>
      <c r="D19">
        <f>'2000'!D19/SUM('2000'!D$6:D$22)*'2000'!D$23</f>
        <v>416.70082363760372</v>
      </c>
      <c r="E19">
        <f>'2000'!E19/SUM('2000'!E$6:E$22)*'2000'!E$23</f>
        <v>750.72276953590051</v>
      </c>
      <c r="F19">
        <f>'2000'!F19/SUM('2000'!F$6:F$22)*'2000'!F$23</f>
        <v>359.94523378196465</v>
      </c>
      <c r="G19">
        <f>'2000'!G19/SUM('2000'!G$6:G$22)*'2000'!G$23</f>
        <v>494.20039781532483</v>
      </c>
      <c r="H19">
        <f>'2000'!H19/SUM('2000'!H$6:H$22)*'2000'!H$23</f>
        <v>441.50993560163204</v>
      </c>
      <c r="I19">
        <f>'2000'!I19/SUM('2000'!I$6:I$22)*'2000'!I$23</f>
        <v>2362.6837490339808</v>
      </c>
      <c r="J19">
        <f>'2000'!J19/SUM('2000'!J$6:J$22)*'2000'!J$23</f>
        <v>994.55515533503183</v>
      </c>
      <c r="K19">
        <f>'2000'!K19/SUM('2000'!K$6:K$22)*'2000'!K$23</f>
        <v>12848.815659589665</v>
      </c>
      <c r="L19">
        <f>'2000'!L19/SUM('2000'!L$6:L$22)*'2000'!L$23</f>
        <v>2722.2949538655744</v>
      </c>
      <c r="M19">
        <f>'2000'!M19/SUM('2000'!M$6:M$22)*'2000'!M$23</f>
        <v>1347.5003741385133</v>
      </c>
      <c r="N19">
        <f>'2000'!N19/SUM('2000'!N$6:N$22)*'2000'!N$23</f>
        <v>2775.1924364229772</v>
      </c>
      <c r="O19">
        <f>'2000'!O19/SUM('2000'!O$6:O$22)*'2000'!O$23</f>
        <v>4975.9763262718097</v>
      </c>
      <c r="P19">
        <f>'2000'!P19/SUM('2000'!P$6:P$22)*'2000'!P$23</f>
        <v>9461.7770483573422</v>
      </c>
      <c r="Q19">
        <f>'2000'!Q19/SUM('2000'!Q$6:Q$22)*'2000'!Q$23</f>
        <v>11195.159204105976</v>
      </c>
      <c r="R19">
        <f>'2000'!R19/SUM('2000'!R$6:R$22)*'2000'!R$23</f>
        <v>4198.5181404713821</v>
      </c>
      <c r="S19">
        <f>'2000'!S19/SUM('2000'!S$6:S$22)*'2000'!S$23</f>
        <v>978.45188034268529</v>
      </c>
      <c r="T19">
        <f t="shared" si="2"/>
        <v>56343.0842512417</v>
      </c>
      <c r="U19">
        <f t="shared" si="3"/>
        <v>50503.686023565919</v>
      </c>
    </row>
    <row r="20" spans="1:21" x14ac:dyDescent="0.25">
      <c r="A20" s="17">
        <f t="shared" si="1"/>
        <v>68206.694307657192</v>
      </c>
      <c r="B20" t="s">
        <v>35</v>
      </c>
      <c r="C20">
        <f>'2000'!C20/SUM('2000'!C$6:C$22)*'2000'!C$23</f>
        <v>2407.5857607275375</v>
      </c>
      <c r="D20">
        <f>'2000'!D20/SUM('2000'!D$6:D$22)*'2000'!D$23</f>
        <v>7441.3357566268178</v>
      </c>
      <c r="E20">
        <f>'2000'!E20/SUM('2000'!E$6:E$22)*'2000'!E$23</f>
        <v>12768.85465004761</v>
      </c>
      <c r="F20">
        <f>'2000'!F20/SUM('2000'!F$6:F$22)*'2000'!F$23</f>
        <v>3336.1314204165001</v>
      </c>
      <c r="G20">
        <f>'2000'!G20/SUM('2000'!G$6:G$22)*'2000'!G$23</f>
        <v>8262.6847283286479</v>
      </c>
      <c r="H20">
        <f>'2000'!H20/SUM('2000'!H$6:H$22)*'2000'!H$23</f>
        <v>8102.5118297939498</v>
      </c>
      <c r="I20">
        <f>'2000'!I20/SUM('2000'!I$6:I$22)*'2000'!I$23</f>
        <v>28295.175922443672</v>
      </c>
      <c r="J20">
        <f>'2000'!J20/SUM('2000'!J$6:J$22)*'2000'!J$23</f>
        <v>22131.903927307892</v>
      </c>
      <c r="K20">
        <f>'2000'!K20/SUM('2000'!K$6:K$22)*'2000'!K$23</f>
        <v>30130.541705715154</v>
      </c>
      <c r="L20">
        <f>'2000'!L20/SUM('2000'!L$6:L$22)*'2000'!L$23</f>
        <v>14731.880679479304</v>
      </c>
      <c r="M20">
        <f>'2000'!M20/SUM('2000'!M$6:M$22)*'2000'!M$23</f>
        <v>3541.0687716279235</v>
      </c>
      <c r="N20">
        <f>'2000'!N20/SUM('2000'!N$6:N$22)*'2000'!N$23</f>
        <v>12387.928688084983</v>
      </c>
      <c r="O20">
        <f>'2000'!O20/SUM('2000'!O$6:O$22)*'2000'!O$23</f>
        <v>17061.397534113996</v>
      </c>
      <c r="P20">
        <f>'2000'!P20/SUM('2000'!P$6:P$22)*'2000'!P$23</f>
        <v>9298.5721082665477</v>
      </c>
      <c r="Q20">
        <f>'2000'!Q20/SUM('2000'!Q$6:Q$22)*'2000'!Q$23</f>
        <v>76902.251172949036</v>
      </c>
      <c r="R20">
        <f>'2000'!R20/SUM('2000'!R$6:R$22)*'2000'!R$23</f>
        <v>24967.635240151936</v>
      </c>
      <c r="S20">
        <f>'2000'!S20/SUM('2000'!S$6:S$22)*'2000'!S$23</f>
        <v>7056.6720563154577</v>
      </c>
      <c r="T20">
        <f t="shared" si="2"/>
        <v>288824.131952397</v>
      </c>
      <c r="U20">
        <f t="shared" si="3"/>
        <v>196077.94795670433</v>
      </c>
    </row>
    <row r="21" spans="1:21" x14ac:dyDescent="0.25">
      <c r="A21" s="17">
        <f t="shared" si="1"/>
        <v>5182.7739309934786</v>
      </c>
      <c r="B21" t="s">
        <v>36</v>
      </c>
      <c r="C21">
        <f>'2000'!C21/SUM('2000'!C$6:C$22)*'2000'!C$23</f>
        <v>110.19827849540499</v>
      </c>
      <c r="D21">
        <f>'2000'!D21/SUM('2000'!D$6:D$22)*'2000'!D$23</f>
        <v>820.52755507365532</v>
      </c>
      <c r="E21">
        <f>'2000'!E21/SUM('2000'!E$6:E$22)*'2000'!E$23</f>
        <v>541.21735233604306</v>
      </c>
      <c r="F21">
        <f>'2000'!F21/SUM('2000'!F$6:F$22)*'2000'!F$23</f>
        <v>345.93276726003899</v>
      </c>
      <c r="G21">
        <f>'2000'!G21/SUM('2000'!G$6:G$22)*'2000'!G$23</f>
        <v>814.2901784321034</v>
      </c>
      <c r="H21">
        <f>'2000'!H21/SUM('2000'!H$6:H$22)*'2000'!H$23</f>
        <v>634.62258553430581</v>
      </c>
      <c r="I21">
        <f>'2000'!I21/SUM('2000'!I$6:I$22)*'2000'!I$23</f>
        <v>2026.1834923573324</v>
      </c>
      <c r="J21">
        <f>'2000'!J21/SUM('2000'!J$6:J$22)*'2000'!J$23</f>
        <v>597.05406304591577</v>
      </c>
      <c r="K21">
        <f>'2000'!K21/SUM('2000'!K$6:K$22)*'2000'!K$23</f>
        <v>2840.0503534409936</v>
      </c>
      <c r="L21">
        <f>'2000'!L21/SUM('2000'!L$6:L$22)*'2000'!L$23</f>
        <v>2257.4523476227646</v>
      </c>
      <c r="M21">
        <f>'2000'!M21/SUM('2000'!M$6:M$22)*'2000'!M$23</f>
        <v>187.89806630110635</v>
      </c>
      <c r="N21">
        <f>'2000'!N21/SUM('2000'!N$6:N$22)*'2000'!N$23</f>
        <v>856.03009418319471</v>
      </c>
      <c r="O21">
        <f>'2000'!O21/SUM('2000'!O$6:O$22)*'2000'!O$23</f>
        <v>1128.0403890868656</v>
      </c>
      <c r="P21">
        <f>'2000'!P21/SUM('2000'!P$6:P$22)*'2000'!P$23</f>
        <v>92.323681465443755</v>
      </c>
      <c r="Q21">
        <f>'2000'!Q21/SUM('2000'!Q$6:Q$22)*'2000'!Q$23</f>
        <v>2333.0063370822195</v>
      </c>
      <c r="R21">
        <f>'2000'!R21/SUM('2000'!R$6:R$22)*'2000'!R$23</f>
        <v>5105.7238729900537</v>
      </c>
      <c r="S21">
        <f>'2000'!S21/SUM('2000'!S$6:S$22)*'2000'!S$23</f>
        <v>221.13654956444785</v>
      </c>
      <c r="T21">
        <f t="shared" si="2"/>
        <v>20911.687964271889</v>
      </c>
      <c r="U21">
        <f t="shared" si="3"/>
        <v>15021.66169173709</v>
      </c>
    </row>
    <row r="22" spans="1:21" x14ac:dyDescent="0.25">
      <c r="A22" s="17">
        <f t="shared" si="1"/>
        <v>3728.3340149040305</v>
      </c>
      <c r="B22" t="s">
        <v>37</v>
      </c>
      <c r="C22">
        <f>'2000'!C22/SUM('2000'!C$6:C$22)*'2000'!C$23</f>
        <v>25.400836104542563</v>
      </c>
      <c r="D22">
        <f>'2000'!D22/SUM('2000'!D$6:D$22)*'2000'!D$23</f>
        <v>205.96539083762505</v>
      </c>
      <c r="E22">
        <f>'2000'!E22/SUM('2000'!E$6:E$22)*'2000'!E$23</f>
        <v>710.11330779026468</v>
      </c>
      <c r="F22">
        <f>'2000'!F22/SUM('2000'!F$6:F$22)*'2000'!F$23</f>
        <v>109.28330602078505</v>
      </c>
      <c r="G22">
        <f>'2000'!G22/SUM('2000'!G$6:G$22)*'2000'!G$23</f>
        <v>464.63767694909029</v>
      </c>
      <c r="H22">
        <f>'2000'!H22/SUM('2000'!H$6:H$22)*'2000'!H$23</f>
        <v>1093.3585321627963</v>
      </c>
      <c r="I22">
        <f>'2000'!I22/SUM('2000'!I$6:I$22)*'2000'!I$23</f>
        <v>1144.975801143469</v>
      </c>
      <c r="J22">
        <f>'2000'!J22/SUM('2000'!J$6:J$22)*'2000'!J$23</f>
        <v>580.33354018833415</v>
      </c>
      <c r="K22">
        <f>'2000'!K22/SUM('2000'!K$6:K$22)*'2000'!K$23</f>
        <v>1957.4853431065683</v>
      </c>
      <c r="L22">
        <f>'2000'!L22/SUM('2000'!L$6:L$22)*'2000'!L$23</f>
        <v>462.36042734664341</v>
      </c>
      <c r="M22">
        <f>'2000'!M22/SUM('2000'!M$6:M$22)*'2000'!M$23</f>
        <v>374.75252793740174</v>
      </c>
      <c r="N22">
        <f>'2000'!N22/SUM('2000'!N$6:N$22)*'2000'!N$23</f>
        <v>635.43152789175724</v>
      </c>
      <c r="O22">
        <f>'2000'!O22/SUM('2000'!O$6:O$22)*'2000'!O$23</f>
        <v>582.62637112897312</v>
      </c>
      <c r="P22">
        <f>'2000'!P22/SUM('2000'!P$6:P$22)*'2000'!P$23</f>
        <v>193.9442123310354</v>
      </c>
      <c r="Q22">
        <f>'2000'!Q22/SUM('2000'!Q$6:Q$22)*'2000'!Q$23</f>
        <v>1645.2479992198575</v>
      </c>
      <c r="R22">
        <f>'2000'!R22/SUM('2000'!R$6:R$22)*'2000'!R$23</f>
        <v>861.65360625484072</v>
      </c>
      <c r="S22">
        <f>'2000'!S22/SUM('2000'!S$6:S$22)*'2000'!S$23</f>
        <v>4246.5863981148168</v>
      </c>
      <c r="T22">
        <f t="shared" si="2"/>
        <v>15294.1568045288</v>
      </c>
      <c r="U22">
        <f t="shared" si="3"/>
        <v>10960.088413331894</v>
      </c>
    </row>
    <row r="23" spans="1:21" x14ac:dyDescent="0.25">
      <c r="A23" s="17">
        <f t="shared" si="1"/>
        <v>664095.02</v>
      </c>
      <c r="B23" t="s">
        <v>38</v>
      </c>
      <c r="C23">
        <f>'2000'!C23</f>
        <v>57097.87</v>
      </c>
      <c r="D23">
        <f>'2000'!D23</f>
        <v>61664.13</v>
      </c>
      <c r="E23">
        <f>'2000'!E23</f>
        <v>115219.77</v>
      </c>
      <c r="F23">
        <f>'2000'!F23</f>
        <v>78489.009999999995</v>
      </c>
      <c r="G23">
        <f>'2000'!G23</f>
        <v>67693.45</v>
      </c>
      <c r="H23">
        <f>'2000'!H23</f>
        <v>82551.039999999994</v>
      </c>
      <c r="I23">
        <f>'2000'!I23</f>
        <v>258477.62</v>
      </c>
      <c r="J23">
        <f>'2000'!J23</f>
        <v>141825.17000000001</v>
      </c>
      <c r="K23">
        <f>'2000'!K23</f>
        <v>140270.32999999999</v>
      </c>
      <c r="L23">
        <f>'2000'!L23</f>
        <v>98225.24</v>
      </c>
      <c r="M23">
        <f>'2000'!M23</f>
        <v>40346.160000000003</v>
      </c>
      <c r="N23">
        <f>'2000'!N23</f>
        <v>58362.77</v>
      </c>
      <c r="O23">
        <f>'2000'!O23</f>
        <v>81882.31</v>
      </c>
      <c r="P23">
        <f>'2000'!P23</f>
        <v>53181.27</v>
      </c>
      <c r="Q23">
        <f>'2000'!Q23</f>
        <v>150127.65</v>
      </c>
      <c r="R23">
        <f>'2000'!R23</f>
        <v>106179.07</v>
      </c>
      <c r="S23">
        <f>'2000'!S23</f>
        <v>29304.15</v>
      </c>
      <c r="T23">
        <f>'2000'!T23</f>
        <v>1608271.15</v>
      </c>
      <c r="U23">
        <f t="shared" si="3"/>
        <v>757878.95000000007</v>
      </c>
    </row>
    <row r="24" spans="1:21" x14ac:dyDescent="0.25">
      <c r="E24">
        <v>156.40482299999999</v>
      </c>
      <c r="F24">
        <v>55.064099999999996</v>
      </c>
      <c r="G24">
        <v>78.758013000000005</v>
      </c>
      <c r="H24">
        <v>107.520386</v>
      </c>
      <c r="I24">
        <v>347.03984600000001</v>
      </c>
    </row>
    <row r="25" spans="1:21" x14ac:dyDescent="0.25">
      <c r="E25">
        <f>E24*1000</f>
        <v>156404.823</v>
      </c>
      <c r="F25">
        <f>F24*1000</f>
        <v>55064.1</v>
      </c>
      <c r="G25">
        <f>G24*1000</f>
        <v>78758.013000000006</v>
      </c>
      <c r="H25">
        <f>H24*1000</f>
        <v>107520.386</v>
      </c>
      <c r="I25">
        <f>I24*1000</f>
        <v>347039.84600000002</v>
      </c>
    </row>
    <row r="26" spans="1:21" x14ac:dyDescent="0.25">
      <c r="B26" s="1" t="s">
        <v>43</v>
      </c>
      <c r="C26" s="2" t="s">
        <v>44</v>
      </c>
      <c r="D26" s="3" t="s">
        <v>45</v>
      </c>
      <c r="E26" s="3" t="s">
        <v>46</v>
      </c>
      <c r="F26" s="3" t="s">
        <v>47</v>
      </c>
      <c r="G26" s="3" t="s">
        <v>48</v>
      </c>
      <c r="H26" s="3" t="s">
        <v>49</v>
      </c>
      <c r="I26" s="3" t="s">
        <v>50</v>
      </c>
      <c r="J26" s="3" t="s">
        <v>51</v>
      </c>
      <c r="K26" s="3" t="s">
        <v>52</v>
      </c>
      <c r="L26" s="3" t="s">
        <v>53</v>
      </c>
      <c r="M26" s="3" t="s">
        <v>54</v>
      </c>
      <c r="N26" s="3" t="s">
        <v>55</v>
      </c>
      <c r="O26" s="3" t="s">
        <v>56</v>
      </c>
      <c r="P26" s="3" t="s">
        <v>57</v>
      </c>
      <c r="Q26" s="3" t="s">
        <v>58</v>
      </c>
      <c r="R26" s="3" t="s">
        <v>59</v>
      </c>
      <c r="S26" s="3" t="s">
        <v>60</v>
      </c>
      <c r="T26" s="4" t="s">
        <v>61</v>
      </c>
    </row>
    <row r="27" spans="1:21" x14ac:dyDescent="0.25">
      <c r="B27" s="10" t="s">
        <v>44</v>
      </c>
      <c r="C27" s="5">
        <f>'2000'!C27</f>
        <v>12.8089</v>
      </c>
      <c r="D27" s="5">
        <f>'2000'!D27</f>
        <v>4.3E-3</v>
      </c>
      <c r="E27" s="5">
        <f>'2000'!E27</f>
        <v>29.593900000000001</v>
      </c>
      <c r="F27" s="5">
        <f>'2000'!F27</f>
        <v>0</v>
      </c>
      <c r="G27" s="5">
        <f>'2000'!G27</f>
        <v>8.0000000000000004E-4</v>
      </c>
      <c r="H27" s="5">
        <f>'2000'!H27</f>
        <v>0</v>
      </c>
      <c r="I27" s="5">
        <f>'2000'!I27</f>
        <v>2.5093000000000001</v>
      </c>
      <c r="J27" s="5">
        <f>'2000'!J27</f>
        <v>0.2301</v>
      </c>
      <c r="K27" s="5">
        <f>'2000'!K27</f>
        <v>5.9999999999999995E-4</v>
      </c>
      <c r="L27" s="5">
        <f>'2000'!L27</f>
        <v>0</v>
      </c>
      <c r="M27" s="5">
        <f>'2000'!M27</f>
        <v>1.0657000000000001</v>
      </c>
      <c r="N27" s="5">
        <f>'2000'!N27</f>
        <v>8.5000000000000006E-3</v>
      </c>
      <c r="O27" s="5">
        <f>'2000'!O27</f>
        <v>1.4E-3</v>
      </c>
      <c r="P27" s="5">
        <f>'2000'!P27</f>
        <v>0</v>
      </c>
      <c r="Q27" s="5">
        <f>'2000'!Q27</f>
        <v>2.3300000000000001E-2</v>
      </c>
      <c r="R27" s="5">
        <f>'2000'!R27</f>
        <v>0.45649999999999996</v>
      </c>
      <c r="S27" s="5">
        <f>'2000'!S27</f>
        <v>0.10169999999999998</v>
      </c>
      <c r="T27" s="5">
        <f>'2000'!T27</f>
        <v>46.804900000000004</v>
      </c>
    </row>
    <row r="28" spans="1:21" x14ac:dyDescent="0.25">
      <c r="B28" s="10" t="s">
        <v>45</v>
      </c>
      <c r="C28" s="5">
        <f>'2000'!C28</f>
        <v>0.86519999999999997</v>
      </c>
      <c r="D28" s="5">
        <f>'2000'!D28</f>
        <v>19.138500000000001</v>
      </c>
      <c r="E28" s="5">
        <f>'2000'!E28</f>
        <v>2.7755999999999998</v>
      </c>
      <c r="F28" s="5">
        <f>'2000'!F28</f>
        <v>22.7239</v>
      </c>
      <c r="G28" s="5">
        <f>'2000'!G28</f>
        <v>1.0774000000000001</v>
      </c>
      <c r="H28" s="5">
        <f>'2000'!H28</f>
        <v>0.98899999999999999</v>
      </c>
      <c r="I28" s="5">
        <f>'2000'!I28</f>
        <v>16.299299999999999</v>
      </c>
      <c r="J28" s="5">
        <f>'2000'!J28</f>
        <v>2.0790999999999999</v>
      </c>
      <c r="K28" s="5">
        <f>'2000'!K28</f>
        <v>2.7283000000000004</v>
      </c>
      <c r="L28" s="5">
        <f>'2000'!L28</f>
        <v>1.0672000000000001</v>
      </c>
      <c r="M28" s="5">
        <f>'2000'!M28</f>
        <v>0.97689999999999999</v>
      </c>
      <c r="N28" s="5">
        <f>'2000'!N28</f>
        <v>1.8454999999999999</v>
      </c>
      <c r="O28" s="5">
        <f>'2000'!O28</f>
        <v>0.53870000000000007</v>
      </c>
      <c r="P28" s="5">
        <f>'2000'!P28</f>
        <v>0.96690000000000009</v>
      </c>
      <c r="Q28" s="5">
        <f>'2000'!Q28</f>
        <v>2.6680999999999995</v>
      </c>
      <c r="R28" s="5">
        <f>'2000'!R28</f>
        <v>6.8016000000000005</v>
      </c>
      <c r="S28" s="5">
        <f>'2000'!S28</f>
        <v>0.95540000000000003</v>
      </c>
      <c r="T28" s="5">
        <f>'2000'!T28</f>
        <v>84.496499999999997</v>
      </c>
    </row>
    <row r="29" spans="1:21" x14ac:dyDescent="0.25">
      <c r="B29" s="10" t="s">
        <v>46</v>
      </c>
      <c r="C29" s="5">
        <f>'2000'!C29</f>
        <v>7.5651999999999999</v>
      </c>
      <c r="D29" s="5">
        <f>'2000'!D29</f>
        <v>0.18980000000000002</v>
      </c>
      <c r="E29" s="5">
        <f>'2000'!E29</f>
        <v>27.055</v>
      </c>
      <c r="F29" s="5">
        <f>'2000'!F29</f>
        <v>6.83E-2</v>
      </c>
      <c r="G29" s="5">
        <f>'2000'!G29</f>
        <v>0.19760000000000003</v>
      </c>
      <c r="H29" s="5">
        <f>'2000'!H29</f>
        <v>0.12759999999999999</v>
      </c>
      <c r="I29" s="5">
        <f>'2000'!I29</f>
        <v>3.7658999999999998</v>
      </c>
      <c r="J29" s="5">
        <f>'2000'!J29</f>
        <v>0.38930000000000003</v>
      </c>
      <c r="K29" s="5">
        <f>'2000'!K29</f>
        <v>1.5760999999999998</v>
      </c>
      <c r="L29" s="5">
        <f>'2000'!L29</f>
        <v>0.5766</v>
      </c>
      <c r="M29" s="5">
        <f>'2000'!M29</f>
        <v>16.4069</v>
      </c>
      <c r="N29" s="5">
        <f>'2000'!N29</f>
        <v>0.65610000000000002</v>
      </c>
      <c r="O29" s="5">
        <f>'2000'!O29</f>
        <v>7.1400000000000005E-2</v>
      </c>
      <c r="P29" s="5">
        <f>'2000'!P29</f>
        <v>0.13</v>
      </c>
      <c r="Q29" s="5">
        <f>'2000'!Q29</f>
        <v>2.1238999999999999</v>
      </c>
      <c r="R29" s="5">
        <f>'2000'!R29</f>
        <v>4.7143999999999995</v>
      </c>
      <c r="S29" s="5">
        <f>'2000'!S29</f>
        <v>0.9899</v>
      </c>
      <c r="T29" s="5">
        <f>'2000'!T29</f>
        <v>66.604100000000003</v>
      </c>
    </row>
    <row r="30" spans="1:21" x14ac:dyDescent="0.25">
      <c r="B30" s="10" t="s">
        <v>47</v>
      </c>
      <c r="C30" s="5">
        <f>'2000'!C30</f>
        <v>2.5331999999999999</v>
      </c>
      <c r="D30" s="5">
        <f>'2000'!D30</f>
        <v>0.66839999999999999</v>
      </c>
      <c r="E30" s="5">
        <f>'2000'!E30</f>
        <v>0.7087</v>
      </c>
      <c r="F30" s="5">
        <f>'2000'!F30</f>
        <v>3.367</v>
      </c>
      <c r="G30" s="5">
        <f>'2000'!G30</f>
        <v>0.312</v>
      </c>
      <c r="H30" s="5">
        <f>'2000'!H30</f>
        <v>0.28100000000000003</v>
      </c>
      <c r="I30" s="5">
        <f>'2000'!I30</f>
        <v>7.5949999999999998</v>
      </c>
      <c r="J30" s="5">
        <f>'2000'!J30</f>
        <v>2.6648000000000001</v>
      </c>
      <c r="K30" s="5">
        <f>'2000'!K30</f>
        <v>3.8494999999999999</v>
      </c>
      <c r="L30" s="5">
        <f>'2000'!L30</f>
        <v>11.511700000000001</v>
      </c>
      <c r="M30" s="5">
        <f>'2000'!M30</f>
        <v>0.13619999999999999</v>
      </c>
      <c r="N30" s="5">
        <f>'2000'!N30</f>
        <v>0.7319</v>
      </c>
      <c r="O30" s="5">
        <f>'2000'!O30</f>
        <v>0.36349999999999999</v>
      </c>
      <c r="P30" s="5">
        <f>'2000'!P30</f>
        <v>0.1065</v>
      </c>
      <c r="Q30" s="5">
        <f>'2000'!Q30</f>
        <v>2.0022000000000002</v>
      </c>
      <c r="R30" s="5">
        <f>'2000'!R30</f>
        <v>1.5325</v>
      </c>
      <c r="S30" s="5">
        <f>'2000'!S30</f>
        <v>0.48730000000000001</v>
      </c>
      <c r="T30" s="5">
        <f>'2000'!T30</f>
        <v>38.850999999999999</v>
      </c>
    </row>
    <row r="31" spans="1:21" x14ac:dyDescent="0.25">
      <c r="B31" s="10" t="s">
        <v>48</v>
      </c>
      <c r="C31" s="5">
        <f>'2000'!C31</f>
        <v>0.2858</v>
      </c>
      <c r="D31" s="5">
        <f>'2000'!D31</f>
        <v>2.4780000000000002</v>
      </c>
      <c r="E31" s="5">
        <f>'2000'!E31</f>
        <v>1.2639</v>
      </c>
      <c r="F31" s="5">
        <f>'2000'!F31</f>
        <v>0.61060000000000003</v>
      </c>
      <c r="G31" s="5">
        <f>'2000'!G31</f>
        <v>30.844900000000003</v>
      </c>
      <c r="H31" s="5">
        <f>'2000'!H31</f>
        <v>15.5357</v>
      </c>
      <c r="I31" s="5">
        <f>'2000'!I31</f>
        <v>14.331700000000001</v>
      </c>
      <c r="J31" s="5">
        <f>'2000'!J31</f>
        <v>11.718399999999999</v>
      </c>
      <c r="K31" s="5">
        <f>'2000'!K31</f>
        <v>4.6924999999999999</v>
      </c>
      <c r="L31" s="5">
        <f>'2000'!L31</f>
        <v>1.4341999999999999</v>
      </c>
      <c r="M31" s="5">
        <f>'2000'!M31</f>
        <v>0.24109999999999995</v>
      </c>
      <c r="N31" s="5">
        <f>'2000'!N31</f>
        <v>4.3940999999999999</v>
      </c>
      <c r="O31" s="5">
        <f>'2000'!O31</f>
        <v>0.34949999999999998</v>
      </c>
      <c r="P31" s="5">
        <f>'2000'!P31</f>
        <v>0.55070000000000008</v>
      </c>
      <c r="Q31" s="5">
        <f>'2000'!Q31</f>
        <v>5.1734999999999998</v>
      </c>
      <c r="R31" s="5">
        <f>'2000'!R31</f>
        <v>2.4456000000000002</v>
      </c>
      <c r="S31" s="5">
        <f>'2000'!S31</f>
        <v>2.5972999999999997</v>
      </c>
      <c r="T31" s="5">
        <f>'2000'!T31</f>
        <v>98.947399999999988</v>
      </c>
    </row>
    <row r="32" spans="1:21" x14ac:dyDescent="0.25">
      <c r="B32" s="10" t="s">
        <v>49</v>
      </c>
      <c r="C32" s="5">
        <f>'2000'!C32</f>
        <v>0.19259999999999999</v>
      </c>
      <c r="D32" s="5">
        <f>'2000'!D32</f>
        <v>0.22629999999999997</v>
      </c>
      <c r="E32" s="5">
        <f>'2000'!E32</f>
        <v>6.0499999999999998E-2</v>
      </c>
      <c r="F32" s="5">
        <f>'2000'!F32</f>
        <v>4.8399999999999999E-2</v>
      </c>
      <c r="G32" s="5">
        <f>'2000'!G32</f>
        <v>1.2484999999999999</v>
      </c>
      <c r="H32" s="5">
        <f>'2000'!H32</f>
        <v>23.066500000000001</v>
      </c>
      <c r="I32" s="5">
        <f>'2000'!I32</f>
        <v>0.86150000000000004</v>
      </c>
      <c r="J32" s="5">
        <f>'2000'!J32</f>
        <v>0.1076</v>
      </c>
      <c r="K32" s="5">
        <f>'2000'!K32</f>
        <v>3.1215999999999999</v>
      </c>
      <c r="L32" s="5">
        <f>'2000'!L32</f>
        <v>4.1146000000000003</v>
      </c>
      <c r="M32" s="5">
        <f>'2000'!M32</f>
        <v>2.5000000000000001E-2</v>
      </c>
      <c r="N32" s="5">
        <f>'2000'!N32</f>
        <v>0.1855</v>
      </c>
      <c r="O32" s="5">
        <f>'2000'!O32</f>
        <v>3.4000000000000002E-2</v>
      </c>
      <c r="P32" s="5">
        <f>'2000'!P32</f>
        <v>1.7600000000000001E-2</v>
      </c>
      <c r="Q32" s="5">
        <f>'2000'!Q32</f>
        <v>0.94219999999999993</v>
      </c>
      <c r="R32" s="5">
        <f>'2000'!R32</f>
        <v>1.4946000000000002</v>
      </c>
      <c r="S32" s="5">
        <f>'2000'!S32</f>
        <v>0.21480000000000002</v>
      </c>
      <c r="T32" s="5">
        <f>'2000'!T32</f>
        <v>35.961800000000004</v>
      </c>
    </row>
    <row r="33" spans="1:21" x14ac:dyDescent="0.25">
      <c r="B33" s="10" t="s">
        <v>50</v>
      </c>
      <c r="C33" s="5">
        <f>'2000'!C33</f>
        <v>11.969099999999999</v>
      </c>
      <c r="D33" s="5">
        <f>'2000'!D33</f>
        <v>5.3634000000000004</v>
      </c>
      <c r="E33" s="5">
        <f>'2000'!E33</f>
        <v>8.4258000000000006</v>
      </c>
      <c r="F33" s="5">
        <f>'2000'!F33</f>
        <v>2.7048000000000001</v>
      </c>
      <c r="G33" s="5">
        <f>'2000'!G33</f>
        <v>21.390499999999999</v>
      </c>
      <c r="H33" s="5">
        <f>'2000'!H33</f>
        <v>23.2608</v>
      </c>
      <c r="I33" s="5">
        <f>'2000'!I33</f>
        <v>121.57310000000001</v>
      </c>
      <c r="J33" s="5">
        <f>'2000'!J33</f>
        <v>43.14950000000001</v>
      </c>
      <c r="K33" s="5">
        <f>'2000'!K33</f>
        <v>11.935199999999998</v>
      </c>
      <c r="L33" s="5">
        <f>'2000'!L33</f>
        <v>2.5778000000000003</v>
      </c>
      <c r="M33" s="5">
        <f>'2000'!M33</f>
        <v>1.0712999999999999</v>
      </c>
      <c r="N33" s="5">
        <f>'2000'!N33</f>
        <v>10.5816</v>
      </c>
      <c r="O33" s="5">
        <f>'2000'!O33</f>
        <v>1.7034</v>
      </c>
      <c r="P33" s="5">
        <f>'2000'!P33</f>
        <v>2.4877000000000002</v>
      </c>
      <c r="Q33" s="5">
        <f>'2000'!Q33</f>
        <v>9.6780000000000008</v>
      </c>
      <c r="R33" s="5">
        <f>'2000'!R33</f>
        <v>14.842699999999999</v>
      </c>
      <c r="S33" s="5">
        <f>'2000'!S33</f>
        <v>3.1644000000000005</v>
      </c>
      <c r="T33" s="5">
        <f>'2000'!T33</f>
        <v>295.87950000000001</v>
      </c>
    </row>
    <row r="34" spans="1:21" x14ac:dyDescent="0.25">
      <c r="B34" s="10" t="s">
        <v>51</v>
      </c>
      <c r="C34" s="5">
        <f>'2000'!C34</f>
        <v>0.38319999999999999</v>
      </c>
      <c r="D34" s="5">
        <f>'2000'!D34</f>
        <v>0.88009999999999988</v>
      </c>
      <c r="E34" s="5">
        <f>'2000'!E34</f>
        <v>0.114</v>
      </c>
      <c r="F34" s="5">
        <f>'2000'!F34</f>
        <v>0.29780000000000001</v>
      </c>
      <c r="G34" s="5">
        <f>'2000'!G34</f>
        <v>0.59950000000000003</v>
      </c>
      <c r="H34" s="5">
        <f>'2000'!H34</f>
        <v>0.26330000000000003</v>
      </c>
      <c r="I34" s="5">
        <f>'2000'!I34</f>
        <v>0.69220000000000004</v>
      </c>
      <c r="J34" s="5">
        <f>'2000'!J34</f>
        <v>21.171900000000001</v>
      </c>
      <c r="K34" s="5">
        <f>'2000'!K34</f>
        <v>0.255</v>
      </c>
      <c r="L34" s="5">
        <f>'2000'!L34</f>
        <v>0.40250000000000002</v>
      </c>
      <c r="M34" s="5">
        <f>'2000'!M34</f>
        <v>3.5900000000000001E-2</v>
      </c>
      <c r="N34" s="5">
        <f>'2000'!N34</f>
        <v>0.78560000000000019</v>
      </c>
      <c r="O34" s="5">
        <f>'2000'!O34</f>
        <v>0.93079999999999996</v>
      </c>
      <c r="P34" s="5">
        <f>'2000'!P34</f>
        <v>3.036</v>
      </c>
      <c r="Q34" s="5">
        <f>'2000'!Q34</f>
        <v>1.5326999999999997</v>
      </c>
      <c r="R34" s="5">
        <f>'2000'!R34</f>
        <v>5.1137999999999995</v>
      </c>
      <c r="S34" s="5">
        <f>'2000'!S34</f>
        <v>0.61760000000000004</v>
      </c>
      <c r="T34" s="5">
        <f>'2000'!T34</f>
        <v>37.112199999999994</v>
      </c>
    </row>
    <row r="35" spans="1:21" x14ac:dyDescent="0.25">
      <c r="B35" s="10" t="s">
        <v>52</v>
      </c>
      <c r="C35" s="5">
        <f>'2000'!C35</f>
        <v>0.23039999999999999</v>
      </c>
      <c r="D35" s="5">
        <f>'2000'!D35</f>
        <v>0.32039999999999996</v>
      </c>
      <c r="E35" s="5">
        <f>'2000'!E35</f>
        <v>0.84410000000000007</v>
      </c>
      <c r="F35" s="5">
        <f>'2000'!F35</f>
        <v>0.33900000000000002</v>
      </c>
      <c r="G35" s="5">
        <f>'2000'!G35</f>
        <v>0.71099999999999997</v>
      </c>
      <c r="H35" s="5">
        <f>'2000'!H35</f>
        <v>0.88570000000000004</v>
      </c>
      <c r="I35" s="5">
        <f>'2000'!I35</f>
        <v>2.4249999999999998</v>
      </c>
      <c r="J35" s="5">
        <f>'2000'!J35</f>
        <v>0.72460000000000002</v>
      </c>
      <c r="K35" s="5">
        <f>'2000'!K35</f>
        <v>14.2369</v>
      </c>
      <c r="L35" s="5">
        <f>'2000'!L35</f>
        <v>1.597</v>
      </c>
      <c r="M35" s="5">
        <f>'2000'!M35</f>
        <v>0.17030000000000001</v>
      </c>
      <c r="N35" s="5">
        <f>'2000'!N35</f>
        <v>0.83310000000000006</v>
      </c>
      <c r="O35" s="5">
        <f>'2000'!O35</f>
        <v>0.1298</v>
      </c>
      <c r="P35" s="5">
        <f>'2000'!P35</f>
        <v>0.12140000000000001</v>
      </c>
      <c r="Q35" s="5">
        <f>'2000'!Q35</f>
        <v>1.4457000000000002</v>
      </c>
      <c r="R35" s="5">
        <f>'2000'!R35</f>
        <v>0.48760000000000003</v>
      </c>
      <c r="S35" s="5">
        <f>'2000'!S35</f>
        <v>0.27660000000000001</v>
      </c>
      <c r="T35" s="5">
        <f>'2000'!T35</f>
        <v>25.778500000000001</v>
      </c>
    </row>
    <row r="36" spans="1:21" x14ac:dyDescent="0.25">
      <c r="B36" s="10" t="s">
        <v>53</v>
      </c>
      <c r="C36" s="5">
        <f>'2000'!C36</f>
        <v>7.1499999999999994E-2</v>
      </c>
      <c r="D36" s="5">
        <f>'2000'!D36</f>
        <v>0.69799999999999995</v>
      </c>
      <c r="E36" s="5">
        <f>'2000'!E36</f>
        <v>2.0268000000000002</v>
      </c>
      <c r="F36" s="5">
        <f>'2000'!F36</f>
        <v>0.67479999999999996</v>
      </c>
      <c r="G36" s="5">
        <f>'2000'!G36</f>
        <v>1.2173</v>
      </c>
      <c r="H36" s="5">
        <f>'2000'!H36</f>
        <v>0.9758</v>
      </c>
      <c r="I36" s="5">
        <f>'2000'!I36</f>
        <v>4.9314999999999998</v>
      </c>
      <c r="J36" s="5">
        <f>'2000'!J36</f>
        <v>1.8332999999999999</v>
      </c>
      <c r="K36" s="5">
        <f>'2000'!K36</f>
        <v>18.1586</v>
      </c>
      <c r="L36" s="5">
        <f>'2000'!L36</f>
        <v>27.4544</v>
      </c>
      <c r="M36" s="5">
        <f>'2000'!M36</f>
        <v>0.89460000000000006</v>
      </c>
      <c r="N36" s="5">
        <f>'2000'!N36</f>
        <v>2.8737000000000004</v>
      </c>
      <c r="O36" s="5">
        <f>'2000'!O36</f>
        <v>1.6875</v>
      </c>
      <c r="P36" s="5">
        <f>'2000'!P36</f>
        <v>0.60099999999999998</v>
      </c>
      <c r="Q36" s="5">
        <f>'2000'!Q36</f>
        <v>5.7105999999999995</v>
      </c>
      <c r="R36" s="5">
        <f>'2000'!R36</f>
        <v>6.4423999999999984</v>
      </c>
      <c r="S36" s="5">
        <f>'2000'!S36</f>
        <v>0.98029999999999995</v>
      </c>
      <c r="T36" s="5">
        <f>'2000'!T36</f>
        <v>77.231800000000007</v>
      </c>
    </row>
    <row r="37" spans="1:21" x14ac:dyDescent="0.25">
      <c r="B37" s="10" t="s">
        <v>54</v>
      </c>
      <c r="C37" s="5">
        <f>'2000'!C37</f>
        <v>3.3799999999999997E-2</v>
      </c>
      <c r="D37" s="5">
        <f>'2000'!D37</f>
        <v>0.17730000000000001</v>
      </c>
      <c r="E37" s="5">
        <f>'2000'!E37</f>
        <v>0.29910000000000003</v>
      </c>
      <c r="F37" s="5">
        <f>'2000'!F37</f>
        <v>0.10979999999999999</v>
      </c>
      <c r="G37" s="5">
        <f>'2000'!G37</f>
        <v>0.25889999999999996</v>
      </c>
      <c r="H37" s="5">
        <f>'2000'!H37</f>
        <v>0.18490000000000001</v>
      </c>
      <c r="I37" s="5">
        <f>'2000'!I37</f>
        <v>0.83050000000000002</v>
      </c>
      <c r="J37" s="5">
        <f>'2000'!J37</f>
        <v>0.38539999999999996</v>
      </c>
      <c r="K37" s="5">
        <f>'2000'!K37</f>
        <v>3.3214999999999999</v>
      </c>
      <c r="L37" s="5">
        <f>'2000'!L37</f>
        <v>0.90660000000000007</v>
      </c>
      <c r="M37" s="5">
        <f>'2000'!M37</f>
        <v>1.5794999999999999</v>
      </c>
      <c r="N37" s="5">
        <f>'2000'!N37</f>
        <v>0.81929999999999992</v>
      </c>
      <c r="O37" s="5">
        <f>'2000'!O37</f>
        <v>0.78129999999999999</v>
      </c>
      <c r="P37" s="5">
        <f>'2000'!P37</f>
        <v>0.30349999999999999</v>
      </c>
      <c r="Q37" s="5">
        <f>'2000'!Q37</f>
        <v>2.4746999999999999</v>
      </c>
      <c r="R37" s="5">
        <f>'2000'!R37</f>
        <v>2.7998000000000003</v>
      </c>
      <c r="S37" s="5">
        <f>'2000'!S37</f>
        <v>0.40229999999999994</v>
      </c>
      <c r="T37" s="5">
        <f>'2000'!T37</f>
        <v>15.668100000000001</v>
      </c>
    </row>
    <row r="38" spans="1:21" x14ac:dyDescent="0.25">
      <c r="B38" s="10" t="s">
        <v>55</v>
      </c>
      <c r="C38" s="5">
        <f>'2000'!C38</f>
        <v>0.1691</v>
      </c>
      <c r="D38" s="5">
        <f>'2000'!D38</f>
        <v>0.76200000000000001</v>
      </c>
      <c r="E38" s="5">
        <f>'2000'!E38</f>
        <v>0.83</v>
      </c>
      <c r="F38" s="5">
        <f>'2000'!F38</f>
        <v>0.29430000000000001</v>
      </c>
      <c r="G38" s="5">
        <f>'2000'!G38</f>
        <v>1.1728000000000001</v>
      </c>
      <c r="H38" s="5">
        <f>'2000'!H38</f>
        <v>0.54430000000000001</v>
      </c>
      <c r="I38" s="5">
        <f>'2000'!I38</f>
        <v>1.9013</v>
      </c>
      <c r="J38" s="5">
        <f>'2000'!J38</f>
        <v>1.2060999999999999</v>
      </c>
      <c r="K38" s="5">
        <f>'2000'!K38</f>
        <v>6.6967000000000008</v>
      </c>
      <c r="L38" s="5">
        <f>'2000'!L38</f>
        <v>1.5833999999999999</v>
      </c>
      <c r="M38" s="5">
        <f>'2000'!M38</f>
        <v>0.62239999999999995</v>
      </c>
      <c r="N38" s="5">
        <f>'2000'!N38</f>
        <v>16.747499999999999</v>
      </c>
      <c r="O38" s="5">
        <f>'2000'!O38</f>
        <v>11.571399999999999</v>
      </c>
      <c r="P38" s="5">
        <f>'2000'!P38</f>
        <v>1.0337000000000001</v>
      </c>
      <c r="Q38" s="5">
        <f>'2000'!Q38</f>
        <v>10.120199999999999</v>
      </c>
      <c r="R38" s="5">
        <f>'2000'!R38</f>
        <v>5.4977000000000009</v>
      </c>
      <c r="S38" s="5">
        <f>'2000'!S38</f>
        <v>1.6897</v>
      </c>
      <c r="T38" s="5">
        <f>'2000'!T38</f>
        <v>62.442699999999995</v>
      </c>
    </row>
    <row r="39" spans="1:21" x14ac:dyDescent="0.25">
      <c r="B39" s="10" t="s">
        <v>56</v>
      </c>
      <c r="C39" s="5">
        <f>'2000'!C39</f>
        <v>1.8862000000000001</v>
      </c>
      <c r="D39" s="5">
        <f>'2000'!D39</f>
        <v>1.2129000000000001</v>
      </c>
      <c r="E39" s="5">
        <f>'2000'!E39</f>
        <v>2.1179000000000001</v>
      </c>
      <c r="F39" s="5">
        <f>'2000'!F39</f>
        <v>0.3629</v>
      </c>
      <c r="G39" s="5">
        <f>'2000'!G39</f>
        <v>0.94959999999999989</v>
      </c>
      <c r="H39" s="5">
        <f>'2000'!H39</f>
        <v>0.6966</v>
      </c>
      <c r="I39" s="5">
        <f>'2000'!I39</f>
        <v>3.2808999999999999</v>
      </c>
      <c r="J39" s="5">
        <f>'2000'!J39</f>
        <v>3.2884000000000002</v>
      </c>
      <c r="K39" s="5">
        <f>'2000'!K39</f>
        <v>8.9860000000000007</v>
      </c>
      <c r="L39" s="5">
        <f>'2000'!L39</f>
        <v>4.9085000000000001</v>
      </c>
      <c r="M39" s="5">
        <f>'2000'!M39</f>
        <v>1.0985</v>
      </c>
      <c r="N39" s="5">
        <f>'2000'!N39</f>
        <v>2.2343999999999999</v>
      </c>
      <c r="O39" s="5">
        <f>'2000'!O39</f>
        <v>39.053899999999999</v>
      </c>
      <c r="P39" s="5">
        <f>'2000'!P39</f>
        <v>10.980399999999999</v>
      </c>
      <c r="Q39" s="5">
        <f>'2000'!Q39</f>
        <v>8.9481999999999999</v>
      </c>
      <c r="R39" s="5">
        <f>'2000'!R39</f>
        <v>6.0968</v>
      </c>
      <c r="S39" s="5">
        <f>'2000'!S39</f>
        <v>1.5954999999999999</v>
      </c>
      <c r="T39" s="5">
        <f>'2000'!T39</f>
        <v>97.697299999999998</v>
      </c>
    </row>
    <row r="40" spans="1:21" x14ac:dyDescent="0.25">
      <c r="B40" s="10" t="s">
        <v>57</v>
      </c>
      <c r="C40" s="5">
        <f>'2000'!C40</f>
        <v>1.4199999999999999E-2</v>
      </c>
      <c r="D40" s="5">
        <f>'2000'!D40</f>
        <v>0.27300000000000002</v>
      </c>
      <c r="E40" s="5">
        <f>'2000'!E40</f>
        <v>0.50829999999999997</v>
      </c>
      <c r="F40" s="5">
        <f>'2000'!F40</f>
        <v>0.19540000000000002</v>
      </c>
      <c r="G40" s="5">
        <f>'2000'!G40</f>
        <v>0.37939999999999996</v>
      </c>
      <c r="H40" s="5">
        <f>'2000'!H40</f>
        <v>0.32289999999999996</v>
      </c>
      <c r="I40" s="5">
        <f>'2000'!I40</f>
        <v>1.7558000000000002</v>
      </c>
      <c r="J40" s="5">
        <f>'2000'!J40</f>
        <v>0.72899999999999998</v>
      </c>
      <c r="K40" s="5">
        <f>'2000'!K40</f>
        <v>9.6310000000000002</v>
      </c>
      <c r="L40" s="5">
        <f>'2000'!L40</f>
        <v>1.9636</v>
      </c>
      <c r="M40" s="5">
        <f>'2000'!M40</f>
        <v>1.0449999999999999</v>
      </c>
      <c r="N40" s="5">
        <f>'2000'!N40</f>
        <v>2.1614</v>
      </c>
      <c r="O40" s="5">
        <f>'2000'!O40</f>
        <v>4.8721999999999994</v>
      </c>
      <c r="P40" s="5">
        <f>'2000'!P40</f>
        <v>7.2213000000000003</v>
      </c>
      <c r="Q40" s="5">
        <f>'2000'!Q40</f>
        <v>8.5405999999999995</v>
      </c>
      <c r="R40" s="5">
        <f>'2000'!R40</f>
        <v>3.0563999999999996</v>
      </c>
      <c r="S40" s="5">
        <f>'2000'!S40</f>
        <v>0.69529999999999992</v>
      </c>
      <c r="T40" s="5">
        <f>'2000'!T40</f>
        <v>43.365000000000002</v>
      </c>
    </row>
    <row r="41" spans="1:21" x14ac:dyDescent="0.25">
      <c r="B41" s="10" t="s">
        <v>58</v>
      </c>
      <c r="C41" s="5">
        <f>'2000'!C41</f>
        <v>1.8310999999999999</v>
      </c>
      <c r="D41" s="5">
        <f>'2000'!D41</f>
        <v>4.9885999999999999</v>
      </c>
      <c r="E41" s="5">
        <f>'2000'!E41</f>
        <v>9.7904</v>
      </c>
      <c r="F41" s="5">
        <f>'2000'!F41</f>
        <v>1.8240000000000001</v>
      </c>
      <c r="G41" s="5">
        <f>'2000'!G41</f>
        <v>6.5906000000000002</v>
      </c>
      <c r="H41" s="5">
        <f>'2000'!H41</f>
        <v>6.5048999999999992</v>
      </c>
      <c r="I41" s="5">
        <f>'2000'!I41</f>
        <v>22.408999999999999</v>
      </c>
      <c r="J41" s="5">
        <f>'2000'!J41</f>
        <v>16.2408</v>
      </c>
      <c r="K41" s="5">
        <f>'2000'!K41</f>
        <v>24.127599999999997</v>
      </c>
      <c r="L41" s="5">
        <f>'2000'!L41</f>
        <v>11.396100000000001</v>
      </c>
      <c r="M41" s="5">
        <f>'2000'!M41</f>
        <v>2.8818999999999999</v>
      </c>
      <c r="N41" s="5">
        <f>'2000'!N41</f>
        <v>10.4719</v>
      </c>
      <c r="O41" s="5">
        <f>'2000'!O41</f>
        <v>17.327599999999997</v>
      </c>
      <c r="P41" s="5">
        <f>'2000'!P41</f>
        <v>7.0228999999999999</v>
      </c>
      <c r="Q41" s="5">
        <f>'2000'!Q41</f>
        <v>62.035299999999999</v>
      </c>
      <c r="R41" s="5">
        <f>'2000'!R41</f>
        <v>19.491499999999998</v>
      </c>
      <c r="S41" s="5">
        <f>'2000'!S41</f>
        <v>5.1766999999999994</v>
      </c>
      <c r="T41" s="5">
        <f>'2000'!T41</f>
        <v>230.11160000000001</v>
      </c>
    </row>
    <row r="42" spans="1:21" x14ac:dyDescent="0.25">
      <c r="B42" s="10" t="s">
        <v>59</v>
      </c>
      <c r="C42" s="5">
        <f>'2000'!C42</f>
        <v>9.4299999999999995E-2</v>
      </c>
      <c r="D42" s="5">
        <f>'2000'!D42</f>
        <v>0.42299999999999999</v>
      </c>
      <c r="E42" s="5">
        <f>'2000'!E42</f>
        <v>0.32330000000000003</v>
      </c>
      <c r="F42" s="5">
        <f>'2000'!F42</f>
        <v>0.1391</v>
      </c>
      <c r="G42" s="5">
        <f>'2000'!G42</f>
        <v>0.53149999999999997</v>
      </c>
      <c r="H42" s="5">
        <f>'2000'!H42</f>
        <v>0.40279999999999994</v>
      </c>
      <c r="I42" s="5">
        <f>'2000'!I42</f>
        <v>1.3075999999999997</v>
      </c>
      <c r="J42" s="5">
        <f>'2000'!J42</f>
        <v>0.37340000000000001</v>
      </c>
      <c r="K42" s="5">
        <f>'2000'!K42</f>
        <v>1.0572999999999999</v>
      </c>
      <c r="L42" s="5">
        <f>'2000'!L42</f>
        <v>1.4586000000000001</v>
      </c>
      <c r="M42" s="5">
        <f>'2000'!M42</f>
        <v>0.13780000000000001</v>
      </c>
      <c r="N42" s="5">
        <f>'2000'!N42</f>
        <v>0.58960000000000001</v>
      </c>
      <c r="O42" s="5">
        <f>'2000'!O42</f>
        <v>0.79330000000000001</v>
      </c>
      <c r="P42" s="5">
        <f>'2000'!P42</f>
        <v>6.1399999999999996E-2</v>
      </c>
      <c r="Q42" s="5">
        <f>'2000'!Q42</f>
        <v>1.5592999999999999</v>
      </c>
      <c r="R42" s="5">
        <f>'2000'!R42</f>
        <v>3.9258000000000002</v>
      </c>
      <c r="S42" s="5">
        <f>'2000'!S42</f>
        <v>0.15529999999999999</v>
      </c>
      <c r="T42" s="5">
        <f>'2000'!T42</f>
        <v>13.333</v>
      </c>
    </row>
    <row r="43" spans="1:21" x14ac:dyDescent="0.25">
      <c r="B43" s="10" t="s">
        <v>60</v>
      </c>
      <c r="C43" s="5">
        <f>'2000'!C43</f>
        <v>2.1999999999999999E-2</v>
      </c>
      <c r="D43" s="5">
        <f>'2000'!D43</f>
        <v>0.15369999999999998</v>
      </c>
      <c r="E43" s="5">
        <f>'2000'!E43</f>
        <v>0.60950000000000004</v>
      </c>
      <c r="F43" s="5">
        <f>'2000'!F43</f>
        <v>0.06</v>
      </c>
      <c r="G43" s="5">
        <f>'2000'!G43</f>
        <v>0.47249999999999998</v>
      </c>
      <c r="H43" s="5">
        <f>'2000'!H43</f>
        <v>1.0058</v>
      </c>
      <c r="I43" s="5">
        <f>'2000'!I43</f>
        <v>1.0966</v>
      </c>
      <c r="J43" s="5">
        <f>'2000'!J43</f>
        <v>0.48130000000000001</v>
      </c>
      <c r="K43" s="5">
        <f>'2000'!K43</f>
        <v>1.9713000000000003</v>
      </c>
      <c r="L43" s="5">
        <f>'2000'!L43</f>
        <v>0.43939999999999996</v>
      </c>
      <c r="M43" s="5">
        <f>'2000'!M43</f>
        <v>0.40760000000000002</v>
      </c>
      <c r="N43" s="5">
        <f>'2000'!N43</f>
        <v>0.60420000000000007</v>
      </c>
      <c r="O43" s="5">
        <f>'2000'!O43</f>
        <v>0.42149999999999999</v>
      </c>
      <c r="P43" s="5">
        <f>'2000'!P43</f>
        <v>0.18009999999999998</v>
      </c>
      <c r="Q43" s="5">
        <f>'2000'!Q43</f>
        <v>1.5896000000000001</v>
      </c>
      <c r="R43" s="5">
        <f>'2000'!R43</f>
        <v>0.75149999999999983</v>
      </c>
      <c r="S43" s="5">
        <f>'2000'!S43</f>
        <v>2.3884000000000003</v>
      </c>
      <c r="T43" s="5">
        <f>'2000'!T43</f>
        <v>12.6548</v>
      </c>
    </row>
    <row r="44" spans="1:21" ht="13.5" customHeight="1" x14ac:dyDescent="0.25">
      <c r="B44" s="11" t="s">
        <v>61</v>
      </c>
      <c r="C44" s="5">
        <f>'2000'!C44</f>
        <v>40.955800000000004</v>
      </c>
      <c r="D44" s="5">
        <f>'2000'!D44</f>
        <v>37.958300000000001</v>
      </c>
      <c r="E44" s="5">
        <f>'2000'!E44</f>
        <v>87.346600000000009</v>
      </c>
      <c r="F44" s="5">
        <f>'2000'!F44</f>
        <v>33.820399999999999</v>
      </c>
      <c r="G44" s="5">
        <f>'2000'!G44</f>
        <v>67.954800000000006</v>
      </c>
      <c r="H44" s="5">
        <f>'2000'!H44</f>
        <v>75.047800000000009</v>
      </c>
      <c r="I44" s="5">
        <f>'2000'!I44</f>
        <v>207.56729999999999</v>
      </c>
      <c r="J44" s="5">
        <f>'2000'!J44</f>
        <v>106.7727</v>
      </c>
      <c r="K44" s="5">
        <f>'2000'!K44</f>
        <v>116.3454</v>
      </c>
      <c r="L44" s="5">
        <f>'2000'!L44</f>
        <v>73.391800000000003</v>
      </c>
      <c r="M44" s="5">
        <f>'2000'!M44</f>
        <v>28.796900000000001</v>
      </c>
      <c r="N44" s="5">
        <f>'2000'!N44</f>
        <v>56.523600000000002</v>
      </c>
      <c r="O44" s="5">
        <f>'2000'!O44</f>
        <v>80.631500000000003</v>
      </c>
      <c r="P44" s="5">
        <f>'2000'!P44</f>
        <v>34.820900000000002</v>
      </c>
      <c r="Q44" s="5">
        <f>'2000'!Q44</f>
        <v>126.56769999999999</v>
      </c>
      <c r="R44" s="5">
        <f>'2000'!R44</f>
        <v>85.950400000000002</v>
      </c>
      <c r="S44" s="5">
        <f>'2000'!S44</f>
        <v>22.488599999999998</v>
      </c>
      <c r="T44" s="5">
        <f>'2000'!T44</f>
        <v>1282.9404</v>
      </c>
    </row>
    <row r="46" spans="1:21" x14ac:dyDescent="0.25">
      <c r="B46" t="s">
        <v>62</v>
      </c>
      <c r="D46">
        <f t="shared" ref="D46:I46" si="4">SUM(D50:D54)</f>
        <v>8925.9000000000015</v>
      </c>
      <c r="E46">
        <f t="shared" si="4"/>
        <v>37513.9</v>
      </c>
      <c r="F46">
        <f t="shared" si="4"/>
        <v>6799.1</v>
      </c>
      <c r="G46">
        <f t="shared" si="4"/>
        <v>53993.5</v>
      </c>
      <c r="H46">
        <f t="shared" si="4"/>
        <v>62271.600000000006</v>
      </c>
      <c r="I46">
        <f t="shared" si="4"/>
        <v>148127.20000000001</v>
      </c>
    </row>
    <row r="47" spans="1:21" x14ac:dyDescent="0.25">
      <c r="B47" s="1" t="s">
        <v>43</v>
      </c>
      <c r="C47" s="2" t="s">
        <v>44</v>
      </c>
      <c r="D47" s="3" t="s">
        <v>45</v>
      </c>
      <c r="E47" s="3" t="s">
        <v>46</v>
      </c>
      <c r="F47" s="3" t="s">
        <v>47</v>
      </c>
      <c r="G47" s="3" t="s">
        <v>48</v>
      </c>
      <c r="H47" s="3" t="s">
        <v>49</v>
      </c>
      <c r="I47" s="3" t="s">
        <v>50</v>
      </c>
      <c r="J47" s="3" t="s">
        <v>51</v>
      </c>
      <c r="K47" s="3" t="s">
        <v>52</v>
      </c>
      <c r="L47" s="3" t="s">
        <v>53</v>
      </c>
      <c r="M47" s="3" t="s">
        <v>54</v>
      </c>
      <c r="N47" s="3" t="s">
        <v>55</v>
      </c>
      <c r="O47" s="3" t="s">
        <v>56</v>
      </c>
      <c r="P47" s="3" t="s">
        <v>57</v>
      </c>
      <c r="Q47" s="3" t="s">
        <v>58</v>
      </c>
      <c r="R47" s="3" t="s">
        <v>59</v>
      </c>
      <c r="S47" s="3" t="s">
        <v>60</v>
      </c>
      <c r="T47" s="4" t="s">
        <v>61</v>
      </c>
    </row>
    <row r="48" spans="1:21" x14ac:dyDescent="0.25">
      <c r="A48" s="17">
        <f t="shared" ref="A48:A65" si="5">SUM(D48:I48)</f>
        <v>32108.3</v>
      </c>
      <c r="B48" s="10" t="s">
        <v>44</v>
      </c>
      <c r="C48" s="5">
        <f t="shared" ref="C48:T48" si="6">C27*1000</f>
        <v>12808.9</v>
      </c>
      <c r="D48" s="5">
        <f t="shared" si="6"/>
        <v>4.3</v>
      </c>
      <c r="E48" s="5">
        <f t="shared" si="6"/>
        <v>29593.9</v>
      </c>
      <c r="F48" s="5">
        <f t="shared" si="6"/>
        <v>0</v>
      </c>
      <c r="G48" s="5">
        <f t="shared" si="6"/>
        <v>0.8</v>
      </c>
      <c r="H48" s="5">
        <f t="shared" si="6"/>
        <v>0</v>
      </c>
      <c r="I48" s="5">
        <f t="shared" si="6"/>
        <v>2509.3000000000002</v>
      </c>
      <c r="J48" s="5">
        <f t="shared" si="6"/>
        <v>230.1</v>
      </c>
      <c r="K48" s="5">
        <f t="shared" si="6"/>
        <v>0.6</v>
      </c>
      <c r="L48" s="5">
        <f t="shared" si="6"/>
        <v>0</v>
      </c>
      <c r="M48" s="5">
        <f t="shared" si="6"/>
        <v>1065.7</v>
      </c>
      <c r="N48" s="5">
        <f t="shared" si="6"/>
        <v>8.5</v>
      </c>
      <c r="O48" s="5">
        <f t="shared" si="6"/>
        <v>1.4</v>
      </c>
      <c r="P48" s="5">
        <f t="shared" si="6"/>
        <v>0</v>
      </c>
      <c r="Q48" s="5">
        <f t="shared" si="6"/>
        <v>23.3</v>
      </c>
      <c r="R48" s="5">
        <f t="shared" si="6"/>
        <v>456.49999999999994</v>
      </c>
      <c r="S48" s="5">
        <f t="shared" si="6"/>
        <v>101.69999999999999</v>
      </c>
      <c r="T48" s="5">
        <f t="shared" si="6"/>
        <v>46804.9</v>
      </c>
      <c r="U48">
        <f t="shared" ref="U48:U65" si="7">SUM(K48:S48)</f>
        <v>1657.7</v>
      </c>
    </row>
    <row r="49" spans="1:21" x14ac:dyDescent="0.25">
      <c r="A49" s="17">
        <f t="shared" si="5"/>
        <v>63003.7</v>
      </c>
      <c r="B49" s="10" t="s">
        <v>45</v>
      </c>
      <c r="C49" s="5">
        <f t="shared" ref="C49:T49" si="8">C28*1000</f>
        <v>865.19999999999993</v>
      </c>
      <c r="D49" s="5">
        <f t="shared" si="8"/>
        <v>19138.5</v>
      </c>
      <c r="E49" s="5">
        <f t="shared" si="8"/>
        <v>2775.6</v>
      </c>
      <c r="F49" s="5">
        <f t="shared" si="8"/>
        <v>22723.9</v>
      </c>
      <c r="G49" s="5">
        <f t="shared" si="8"/>
        <v>1077.4000000000001</v>
      </c>
      <c r="H49" s="5">
        <f t="shared" si="8"/>
        <v>989</v>
      </c>
      <c r="I49" s="5">
        <f t="shared" si="8"/>
        <v>16299.3</v>
      </c>
      <c r="J49" s="5">
        <f t="shared" si="8"/>
        <v>2079.1</v>
      </c>
      <c r="K49" s="5">
        <f t="shared" si="8"/>
        <v>2728.3</v>
      </c>
      <c r="L49" s="5">
        <f t="shared" si="8"/>
        <v>1067.2</v>
      </c>
      <c r="M49" s="5">
        <f t="shared" si="8"/>
        <v>976.9</v>
      </c>
      <c r="N49" s="5">
        <f t="shared" si="8"/>
        <v>1845.5</v>
      </c>
      <c r="O49" s="5">
        <f t="shared" si="8"/>
        <v>538.70000000000005</v>
      </c>
      <c r="P49" s="5">
        <f t="shared" si="8"/>
        <v>966.90000000000009</v>
      </c>
      <c r="Q49" s="5">
        <f t="shared" si="8"/>
        <v>2668.0999999999995</v>
      </c>
      <c r="R49" s="5">
        <f t="shared" si="8"/>
        <v>6801.6</v>
      </c>
      <c r="S49" s="5">
        <f t="shared" si="8"/>
        <v>955.4</v>
      </c>
      <c r="T49" s="5">
        <f t="shared" si="8"/>
        <v>84496.5</v>
      </c>
      <c r="U49">
        <f t="shared" si="7"/>
        <v>18548.599999999999</v>
      </c>
    </row>
    <row r="50" spans="1:21" x14ac:dyDescent="0.25">
      <c r="A50" s="17">
        <f t="shared" si="5"/>
        <v>31404.199999999997</v>
      </c>
      <c r="B50" s="10" t="s">
        <v>46</v>
      </c>
      <c r="C50" s="5">
        <f t="shared" ref="C50:T50" si="9">C29*1000</f>
        <v>7565.2</v>
      </c>
      <c r="D50" s="5">
        <f t="shared" si="9"/>
        <v>189.8</v>
      </c>
      <c r="E50" s="5">
        <f t="shared" si="9"/>
        <v>27055</v>
      </c>
      <c r="F50" s="5">
        <f t="shared" si="9"/>
        <v>68.3</v>
      </c>
      <c r="G50" s="5">
        <f t="shared" si="9"/>
        <v>197.60000000000002</v>
      </c>
      <c r="H50" s="5">
        <f t="shared" si="9"/>
        <v>127.6</v>
      </c>
      <c r="I50" s="5">
        <f t="shared" si="9"/>
        <v>3765.8999999999996</v>
      </c>
      <c r="J50" s="5">
        <f t="shared" si="9"/>
        <v>389.3</v>
      </c>
      <c r="K50" s="5">
        <f t="shared" si="9"/>
        <v>1576.1</v>
      </c>
      <c r="L50" s="5">
        <f t="shared" si="9"/>
        <v>576.6</v>
      </c>
      <c r="M50" s="5">
        <f t="shared" si="9"/>
        <v>16406.900000000001</v>
      </c>
      <c r="N50" s="5">
        <f t="shared" si="9"/>
        <v>656.1</v>
      </c>
      <c r="O50" s="5">
        <f t="shared" si="9"/>
        <v>71.400000000000006</v>
      </c>
      <c r="P50" s="5">
        <f t="shared" si="9"/>
        <v>130</v>
      </c>
      <c r="Q50" s="5">
        <f t="shared" si="9"/>
        <v>2123.9</v>
      </c>
      <c r="R50" s="5">
        <f t="shared" si="9"/>
        <v>4714.3999999999996</v>
      </c>
      <c r="S50" s="5">
        <f t="shared" si="9"/>
        <v>989.9</v>
      </c>
      <c r="T50" s="5">
        <f t="shared" si="9"/>
        <v>66604.100000000006</v>
      </c>
      <c r="U50">
        <f t="shared" si="7"/>
        <v>27245.300000000003</v>
      </c>
    </row>
    <row r="51" spans="1:21" x14ac:dyDescent="0.25">
      <c r="A51" s="17">
        <f t="shared" si="5"/>
        <v>12932.1</v>
      </c>
      <c r="B51" s="10" t="s">
        <v>47</v>
      </c>
      <c r="C51" s="5">
        <f t="shared" ref="C51:T51" si="10">C30*1000</f>
        <v>2533.1999999999998</v>
      </c>
      <c r="D51" s="5">
        <f t="shared" si="10"/>
        <v>668.4</v>
      </c>
      <c r="E51" s="5">
        <f t="shared" si="10"/>
        <v>708.7</v>
      </c>
      <c r="F51" s="5">
        <f t="shared" si="10"/>
        <v>3367</v>
      </c>
      <c r="G51" s="5">
        <f t="shared" si="10"/>
        <v>312</v>
      </c>
      <c r="H51" s="5">
        <f t="shared" si="10"/>
        <v>281</v>
      </c>
      <c r="I51" s="5">
        <f t="shared" si="10"/>
        <v>7595</v>
      </c>
      <c r="J51" s="5">
        <f t="shared" si="10"/>
        <v>2664.8</v>
      </c>
      <c r="K51" s="5">
        <f t="shared" si="10"/>
        <v>3849.5</v>
      </c>
      <c r="L51" s="5">
        <f t="shared" si="10"/>
        <v>11511.7</v>
      </c>
      <c r="M51" s="5">
        <f t="shared" si="10"/>
        <v>136.19999999999999</v>
      </c>
      <c r="N51" s="5">
        <f t="shared" si="10"/>
        <v>731.9</v>
      </c>
      <c r="O51" s="5">
        <f t="shared" si="10"/>
        <v>363.5</v>
      </c>
      <c r="P51" s="5">
        <f t="shared" si="10"/>
        <v>106.5</v>
      </c>
      <c r="Q51" s="5">
        <f t="shared" si="10"/>
        <v>2002.2000000000003</v>
      </c>
      <c r="R51" s="5">
        <f t="shared" si="10"/>
        <v>1532.5</v>
      </c>
      <c r="S51" s="5">
        <f t="shared" si="10"/>
        <v>487.3</v>
      </c>
      <c r="T51" s="5">
        <f t="shared" si="10"/>
        <v>38851</v>
      </c>
      <c r="U51">
        <f t="shared" si="7"/>
        <v>20721.300000000003</v>
      </c>
    </row>
    <row r="52" spans="1:21" x14ac:dyDescent="0.25">
      <c r="A52" s="17">
        <f t="shared" si="5"/>
        <v>65064.800000000003</v>
      </c>
      <c r="B52" s="10" t="s">
        <v>48</v>
      </c>
      <c r="C52" s="5">
        <f t="shared" ref="C52:T52" si="11">C31*1000</f>
        <v>285.8</v>
      </c>
      <c r="D52" s="5">
        <f t="shared" si="11"/>
        <v>2478</v>
      </c>
      <c r="E52" s="5">
        <f t="shared" si="11"/>
        <v>1263.9000000000001</v>
      </c>
      <c r="F52" s="5">
        <f t="shared" si="11"/>
        <v>610.6</v>
      </c>
      <c r="G52" s="5">
        <f t="shared" si="11"/>
        <v>30844.9</v>
      </c>
      <c r="H52" s="5">
        <f t="shared" si="11"/>
        <v>15535.7</v>
      </c>
      <c r="I52" s="5">
        <f t="shared" si="11"/>
        <v>14331.7</v>
      </c>
      <c r="J52" s="5">
        <f t="shared" si="11"/>
        <v>11718.4</v>
      </c>
      <c r="K52" s="5">
        <f t="shared" si="11"/>
        <v>4692.5</v>
      </c>
      <c r="L52" s="5">
        <f t="shared" si="11"/>
        <v>1434.1999999999998</v>
      </c>
      <c r="M52" s="5">
        <f t="shared" si="11"/>
        <v>241.09999999999997</v>
      </c>
      <c r="N52" s="5">
        <f t="shared" si="11"/>
        <v>4394.0999999999995</v>
      </c>
      <c r="O52" s="5">
        <f t="shared" si="11"/>
        <v>349.5</v>
      </c>
      <c r="P52" s="5">
        <f t="shared" si="11"/>
        <v>550.70000000000005</v>
      </c>
      <c r="Q52" s="5">
        <f t="shared" si="11"/>
        <v>5173.5</v>
      </c>
      <c r="R52" s="5">
        <f t="shared" si="11"/>
        <v>2445.6000000000004</v>
      </c>
      <c r="S52" s="5">
        <f t="shared" si="11"/>
        <v>2597.2999999999997</v>
      </c>
      <c r="T52" s="5">
        <f t="shared" si="11"/>
        <v>98947.4</v>
      </c>
      <c r="U52">
        <f t="shared" si="7"/>
        <v>21878.499999999996</v>
      </c>
    </row>
    <row r="53" spans="1:21" x14ac:dyDescent="0.25">
      <c r="A53" s="17">
        <f t="shared" si="5"/>
        <v>25511.7</v>
      </c>
      <c r="B53" s="10" t="s">
        <v>49</v>
      </c>
      <c r="C53" s="5">
        <f t="shared" ref="C53:T53" si="12">C32*1000</f>
        <v>192.6</v>
      </c>
      <c r="D53" s="5">
        <f t="shared" si="12"/>
        <v>226.29999999999998</v>
      </c>
      <c r="E53" s="5">
        <f t="shared" si="12"/>
        <v>60.5</v>
      </c>
      <c r="F53" s="5">
        <f t="shared" si="12"/>
        <v>48.4</v>
      </c>
      <c r="G53" s="5">
        <f t="shared" si="12"/>
        <v>1248.5</v>
      </c>
      <c r="H53" s="5">
        <f t="shared" si="12"/>
        <v>23066.5</v>
      </c>
      <c r="I53" s="5">
        <f t="shared" si="12"/>
        <v>861.5</v>
      </c>
      <c r="J53" s="5">
        <f t="shared" si="12"/>
        <v>107.6</v>
      </c>
      <c r="K53" s="5">
        <f t="shared" si="12"/>
        <v>3121.6</v>
      </c>
      <c r="L53" s="5">
        <f t="shared" si="12"/>
        <v>4114.6000000000004</v>
      </c>
      <c r="M53" s="5">
        <f t="shared" si="12"/>
        <v>25</v>
      </c>
      <c r="N53" s="5">
        <f t="shared" si="12"/>
        <v>185.5</v>
      </c>
      <c r="O53" s="5">
        <f t="shared" si="12"/>
        <v>34</v>
      </c>
      <c r="P53" s="5">
        <f t="shared" si="12"/>
        <v>17.600000000000001</v>
      </c>
      <c r="Q53" s="5">
        <f t="shared" si="12"/>
        <v>942.19999999999993</v>
      </c>
      <c r="R53" s="5">
        <f t="shared" si="12"/>
        <v>1494.6000000000001</v>
      </c>
      <c r="S53" s="5">
        <f t="shared" si="12"/>
        <v>214.8</v>
      </c>
      <c r="T53" s="5">
        <f t="shared" si="12"/>
        <v>35961.800000000003</v>
      </c>
      <c r="U53">
        <f t="shared" si="7"/>
        <v>10149.900000000001</v>
      </c>
    </row>
    <row r="54" spans="1:21" x14ac:dyDescent="0.25">
      <c r="A54" s="17">
        <f t="shared" si="5"/>
        <v>182718.40000000002</v>
      </c>
      <c r="B54" s="10" t="s">
        <v>50</v>
      </c>
      <c r="C54" s="5">
        <f t="shared" ref="C54:T54" si="13">C33*1000</f>
        <v>11969.099999999999</v>
      </c>
      <c r="D54" s="5">
        <f t="shared" si="13"/>
        <v>5363.4000000000005</v>
      </c>
      <c r="E54" s="5">
        <f t="shared" si="13"/>
        <v>8425.8000000000011</v>
      </c>
      <c r="F54" s="5">
        <f t="shared" si="13"/>
        <v>2704.8</v>
      </c>
      <c r="G54" s="5">
        <f t="shared" si="13"/>
        <v>21390.5</v>
      </c>
      <c r="H54" s="5">
        <f t="shared" si="13"/>
        <v>23260.799999999999</v>
      </c>
      <c r="I54" s="5">
        <f t="shared" si="13"/>
        <v>121573.1</v>
      </c>
      <c r="J54" s="5">
        <f t="shared" si="13"/>
        <v>43149.500000000007</v>
      </c>
      <c r="K54" s="5">
        <f t="shared" si="13"/>
        <v>11935.199999999999</v>
      </c>
      <c r="L54" s="5">
        <f t="shared" si="13"/>
        <v>2577.8000000000002</v>
      </c>
      <c r="M54" s="5">
        <f t="shared" si="13"/>
        <v>1071.3</v>
      </c>
      <c r="N54" s="5">
        <f t="shared" si="13"/>
        <v>10581.6</v>
      </c>
      <c r="O54" s="5">
        <f t="shared" si="13"/>
        <v>1703.4</v>
      </c>
      <c r="P54" s="5">
        <f t="shared" si="13"/>
        <v>2487.7000000000003</v>
      </c>
      <c r="Q54" s="5">
        <f t="shared" si="13"/>
        <v>9678</v>
      </c>
      <c r="R54" s="5">
        <f t="shared" si="13"/>
        <v>14842.699999999999</v>
      </c>
      <c r="S54" s="5">
        <f t="shared" si="13"/>
        <v>3164.4000000000005</v>
      </c>
      <c r="T54" s="5">
        <f t="shared" si="13"/>
        <v>295879.5</v>
      </c>
      <c r="U54">
        <f t="shared" si="7"/>
        <v>58042.1</v>
      </c>
    </row>
    <row r="55" spans="1:21" x14ac:dyDescent="0.25">
      <c r="A55" s="17">
        <f t="shared" si="5"/>
        <v>2846.8999999999996</v>
      </c>
      <c r="B55" s="10" t="s">
        <v>51</v>
      </c>
      <c r="C55" s="5">
        <f t="shared" ref="C55:T55" si="14">C34*1000</f>
        <v>383.2</v>
      </c>
      <c r="D55" s="5">
        <f t="shared" si="14"/>
        <v>880.09999999999991</v>
      </c>
      <c r="E55" s="5">
        <f t="shared" si="14"/>
        <v>114</v>
      </c>
      <c r="F55" s="5">
        <f t="shared" si="14"/>
        <v>297.8</v>
      </c>
      <c r="G55" s="5">
        <f t="shared" si="14"/>
        <v>599.5</v>
      </c>
      <c r="H55" s="5">
        <f t="shared" si="14"/>
        <v>263.3</v>
      </c>
      <c r="I55" s="5">
        <f t="shared" si="14"/>
        <v>692.2</v>
      </c>
      <c r="J55" s="5">
        <f t="shared" si="14"/>
        <v>21171.9</v>
      </c>
      <c r="K55" s="5">
        <f t="shared" si="14"/>
        <v>255</v>
      </c>
      <c r="L55" s="5">
        <f t="shared" si="14"/>
        <v>402.5</v>
      </c>
      <c r="M55" s="5">
        <f t="shared" si="14"/>
        <v>35.9</v>
      </c>
      <c r="N55" s="5">
        <f t="shared" si="14"/>
        <v>785.60000000000014</v>
      </c>
      <c r="O55" s="5">
        <f t="shared" si="14"/>
        <v>930.8</v>
      </c>
      <c r="P55" s="5">
        <f t="shared" si="14"/>
        <v>3036</v>
      </c>
      <c r="Q55" s="5">
        <f t="shared" si="14"/>
        <v>1532.6999999999998</v>
      </c>
      <c r="R55" s="5">
        <f t="shared" si="14"/>
        <v>5113.7999999999993</v>
      </c>
      <c r="S55" s="5">
        <f t="shared" si="14"/>
        <v>617.6</v>
      </c>
      <c r="T55" s="5">
        <f t="shared" si="14"/>
        <v>37112.199999999997</v>
      </c>
      <c r="U55">
        <f t="shared" si="7"/>
        <v>12709.9</v>
      </c>
    </row>
    <row r="56" spans="1:21" x14ac:dyDescent="0.25">
      <c r="A56" s="17">
        <f t="shared" si="5"/>
        <v>5525.2</v>
      </c>
      <c r="B56" s="10" t="s">
        <v>52</v>
      </c>
      <c r="C56" s="5">
        <f t="shared" ref="C56:T56" si="15">C35*1000</f>
        <v>230.4</v>
      </c>
      <c r="D56" s="5">
        <f t="shared" si="15"/>
        <v>320.39999999999998</v>
      </c>
      <c r="E56" s="5">
        <f t="shared" si="15"/>
        <v>844.1</v>
      </c>
      <c r="F56" s="5">
        <f t="shared" si="15"/>
        <v>339</v>
      </c>
      <c r="G56" s="5">
        <f t="shared" si="15"/>
        <v>711</v>
      </c>
      <c r="H56" s="5">
        <f t="shared" si="15"/>
        <v>885.7</v>
      </c>
      <c r="I56" s="5">
        <f t="shared" si="15"/>
        <v>2425</v>
      </c>
      <c r="J56" s="5">
        <f t="shared" si="15"/>
        <v>724.6</v>
      </c>
      <c r="K56" s="5">
        <f t="shared" si="15"/>
        <v>14236.9</v>
      </c>
      <c r="L56" s="5">
        <f t="shared" si="15"/>
        <v>1597</v>
      </c>
      <c r="M56" s="5">
        <f t="shared" si="15"/>
        <v>170.3</v>
      </c>
      <c r="N56" s="5">
        <f t="shared" si="15"/>
        <v>833.1</v>
      </c>
      <c r="O56" s="5">
        <f t="shared" si="15"/>
        <v>129.80000000000001</v>
      </c>
      <c r="P56" s="5">
        <f t="shared" si="15"/>
        <v>121.4</v>
      </c>
      <c r="Q56" s="5">
        <f t="shared" si="15"/>
        <v>1445.7000000000003</v>
      </c>
      <c r="R56" s="5">
        <f t="shared" si="15"/>
        <v>487.6</v>
      </c>
      <c r="S56" s="5">
        <f t="shared" si="15"/>
        <v>276.60000000000002</v>
      </c>
      <c r="T56" s="5">
        <f t="shared" si="15"/>
        <v>25778.5</v>
      </c>
      <c r="U56">
        <f t="shared" si="7"/>
        <v>19298.399999999998</v>
      </c>
    </row>
    <row r="57" spans="1:21" x14ac:dyDescent="0.25">
      <c r="A57" s="17">
        <f t="shared" si="5"/>
        <v>10524.2</v>
      </c>
      <c r="B57" s="10" t="s">
        <v>53</v>
      </c>
      <c r="C57" s="5">
        <f t="shared" ref="C57:T57" si="16">C36*1000</f>
        <v>71.5</v>
      </c>
      <c r="D57" s="5">
        <f t="shared" si="16"/>
        <v>698</v>
      </c>
      <c r="E57" s="5">
        <f t="shared" si="16"/>
        <v>2026.8000000000002</v>
      </c>
      <c r="F57" s="5">
        <f t="shared" si="16"/>
        <v>674.8</v>
      </c>
      <c r="G57" s="5">
        <f t="shared" si="16"/>
        <v>1217.3</v>
      </c>
      <c r="H57" s="5">
        <f t="shared" si="16"/>
        <v>975.8</v>
      </c>
      <c r="I57" s="5">
        <f t="shared" si="16"/>
        <v>4931.5</v>
      </c>
      <c r="J57" s="5">
        <f t="shared" si="16"/>
        <v>1833.3</v>
      </c>
      <c r="K57" s="5">
        <f t="shared" si="16"/>
        <v>18158.599999999999</v>
      </c>
      <c r="L57" s="5">
        <f t="shared" si="16"/>
        <v>27454.400000000001</v>
      </c>
      <c r="M57" s="5">
        <f t="shared" si="16"/>
        <v>894.6</v>
      </c>
      <c r="N57" s="5">
        <f t="shared" si="16"/>
        <v>2873.7000000000003</v>
      </c>
      <c r="O57" s="5">
        <f t="shared" si="16"/>
        <v>1687.5</v>
      </c>
      <c r="P57" s="5">
        <f t="shared" si="16"/>
        <v>601</v>
      </c>
      <c r="Q57" s="5">
        <f t="shared" si="16"/>
        <v>5710.5999999999995</v>
      </c>
      <c r="R57" s="5">
        <f t="shared" si="16"/>
        <v>6442.3999999999987</v>
      </c>
      <c r="S57" s="5">
        <f t="shared" si="16"/>
        <v>980.3</v>
      </c>
      <c r="T57" s="5">
        <f t="shared" si="16"/>
        <v>77231.8</v>
      </c>
      <c r="U57">
        <f t="shared" si="7"/>
        <v>64803.1</v>
      </c>
    </row>
    <row r="58" spans="1:21" x14ac:dyDescent="0.25">
      <c r="A58" s="17">
        <f t="shared" si="5"/>
        <v>1860.5</v>
      </c>
      <c r="B58" s="10" t="s">
        <v>54</v>
      </c>
      <c r="C58" s="5">
        <f t="shared" ref="C58:T58" si="17">C37*1000</f>
        <v>33.799999999999997</v>
      </c>
      <c r="D58" s="5">
        <f t="shared" si="17"/>
        <v>177.3</v>
      </c>
      <c r="E58" s="5">
        <f t="shared" si="17"/>
        <v>299.10000000000002</v>
      </c>
      <c r="F58" s="5">
        <f t="shared" si="17"/>
        <v>109.8</v>
      </c>
      <c r="G58" s="5">
        <f t="shared" si="17"/>
        <v>258.89999999999998</v>
      </c>
      <c r="H58" s="5">
        <f t="shared" si="17"/>
        <v>184.9</v>
      </c>
      <c r="I58" s="5">
        <f t="shared" si="17"/>
        <v>830.5</v>
      </c>
      <c r="J58" s="5">
        <f t="shared" si="17"/>
        <v>385.4</v>
      </c>
      <c r="K58" s="5">
        <f t="shared" si="17"/>
        <v>3321.5</v>
      </c>
      <c r="L58" s="5">
        <f t="shared" si="17"/>
        <v>906.6</v>
      </c>
      <c r="M58" s="5">
        <f t="shared" si="17"/>
        <v>1579.5</v>
      </c>
      <c r="N58" s="5">
        <f t="shared" si="17"/>
        <v>819.3</v>
      </c>
      <c r="O58" s="5">
        <f t="shared" si="17"/>
        <v>781.3</v>
      </c>
      <c r="P58" s="5">
        <f t="shared" si="17"/>
        <v>303.5</v>
      </c>
      <c r="Q58" s="5">
        <f t="shared" si="17"/>
        <v>2474.6999999999998</v>
      </c>
      <c r="R58" s="5">
        <f t="shared" si="17"/>
        <v>2799.8</v>
      </c>
      <c r="S58" s="5">
        <f t="shared" si="17"/>
        <v>402.29999999999995</v>
      </c>
      <c r="T58" s="5">
        <f t="shared" si="17"/>
        <v>15668.1</v>
      </c>
      <c r="U58">
        <f t="shared" si="7"/>
        <v>13388.5</v>
      </c>
    </row>
    <row r="59" spans="1:21" x14ac:dyDescent="0.25">
      <c r="A59" s="17">
        <f t="shared" si="5"/>
        <v>5504.7</v>
      </c>
      <c r="B59" s="10" t="s">
        <v>55</v>
      </c>
      <c r="C59" s="5">
        <f t="shared" ref="C59:T59" si="18">C38*1000</f>
        <v>169.1</v>
      </c>
      <c r="D59" s="5">
        <f t="shared" si="18"/>
        <v>762</v>
      </c>
      <c r="E59" s="5">
        <f t="shared" si="18"/>
        <v>830</v>
      </c>
      <c r="F59" s="5">
        <f t="shared" si="18"/>
        <v>294.3</v>
      </c>
      <c r="G59" s="5">
        <f t="shared" si="18"/>
        <v>1172.8</v>
      </c>
      <c r="H59" s="5">
        <f t="shared" si="18"/>
        <v>544.29999999999995</v>
      </c>
      <c r="I59" s="5">
        <f t="shared" si="18"/>
        <v>1901.3</v>
      </c>
      <c r="J59" s="5">
        <f t="shared" si="18"/>
        <v>1206.0999999999999</v>
      </c>
      <c r="K59" s="5">
        <f t="shared" si="18"/>
        <v>6696.7000000000007</v>
      </c>
      <c r="L59" s="5">
        <f t="shared" si="18"/>
        <v>1583.3999999999999</v>
      </c>
      <c r="M59" s="5">
        <f t="shared" si="18"/>
        <v>622.4</v>
      </c>
      <c r="N59" s="5">
        <f t="shared" si="18"/>
        <v>16747.5</v>
      </c>
      <c r="O59" s="5">
        <f t="shared" si="18"/>
        <v>11571.4</v>
      </c>
      <c r="P59" s="5">
        <f t="shared" si="18"/>
        <v>1033.7</v>
      </c>
      <c r="Q59" s="5">
        <f t="shared" si="18"/>
        <v>10120.199999999999</v>
      </c>
      <c r="R59" s="5">
        <f t="shared" si="18"/>
        <v>5497.7000000000007</v>
      </c>
      <c r="S59" s="5">
        <f t="shared" si="18"/>
        <v>1689.7</v>
      </c>
      <c r="T59" s="5">
        <f t="shared" si="18"/>
        <v>62442.7</v>
      </c>
      <c r="U59">
        <f t="shared" si="7"/>
        <v>55562.7</v>
      </c>
    </row>
    <row r="60" spans="1:21" x14ac:dyDescent="0.25">
      <c r="A60" s="17">
        <f t="shared" si="5"/>
        <v>8620.8000000000011</v>
      </c>
      <c r="B60" s="10" t="s">
        <v>56</v>
      </c>
      <c r="C60" s="5">
        <f t="shared" ref="C60:T60" si="19">C39*1000</f>
        <v>1886.2</v>
      </c>
      <c r="D60" s="5">
        <f t="shared" si="19"/>
        <v>1212.9000000000001</v>
      </c>
      <c r="E60" s="5">
        <f t="shared" si="19"/>
        <v>2117.9</v>
      </c>
      <c r="F60" s="5">
        <f t="shared" si="19"/>
        <v>362.9</v>
      </c>
      <c r="G60" s="5">
        <f t="shared" si="19"/>
        <v>949.59999999999991</v>
      </c>
      <c r="H60" s="5">
        <f t="shared" si="19"/>
        <v>696.6</v>
      </c>
      <c r="I60" s="5">
        <f t="shared" si="19"/>
        <v>3280.9</v>
      </c>
      <c r="J60" s="5">
        <f t="shared" si="19"/>
        <v>3288.4</v>
      </c>
      <c r="K60" s="5">
        <f t="shared" si="19"/>
        <v>8986</v>
      </c>
      <c r="L60" s="5">
        <f t="shared" si="19"/>
        <v>4908.5</v>
      </c>
      <c r="M60" s="5">
        <f t="shared" si="19"/>
        <v>1098.5</v>
      </c>
      <c r="N60" s="5">
        <f t="shared" si="19"/>
        <v>2234.4</v>
      </c>
      <c r="O60" s="5">
        <f t="shared" si="19"/>
        <v>39053.9</v>
      </c>
      <c r="P60" s="5">
        <f t="shared" si="19"/>
        <v>10980.4</v>
      </c>
      <c r="Q60" s="5">
        <f t="shared" si="19"/>
        <v>8948.2000000000007</v>
      </c>
      <c r="R60" s="5">
        <f t="shared" si="19"/>
        <v>6096.8</v>
      </c>
      <c r="S60" s="5">
        <f t="shared" si="19"/>
        <v>1595.5</v>
      </c>
      <c r="T60" s="5">
        <f t="shared" si="19"/>
        <v>97697.3</v>
      </c>
      <c r="U60">
        <f t="shared" si="7"/>
        <v>83902.2</v>
      </c>
    </row>
    <row r="61" spans="1:21" x14ac:dyDescent="0.25">
      <c r="A61" s="17">
        <f t="shared" si="5"/>
        <v>3434.8</v>
      </c>
      <c r="B61" s="10" t="s">
        <v>57</v>
      </c>
      <c r="C61" s="5">
        <f t="shared" ref="C61:T61" si="20">C40*1000</f>
        <v>14.2</v>
      </c>
      <c r="D61" s="5">
        <f t="shared" si="20"/>
        <v>273</v>
      </c>
      <c r="E61" s="5">
        <f t="shared" si="20"/>
        <v>508.29999999999995</v>
      </c>
      <c r="F61" s="5">
        <f t="shared" si="20"/>
        <v>195.4</v>
      </c>
      <c r="G61" s="5">
        <f t="shared" si="20"/>
        <v>379.4</v>
      </c>
      <c r="H61" s="5">
        <f t="shared" si="20"/>
        <v>322.89999999999998</v>
      </c>
      <c r="I61" s="5">
        <f t="shared" si="20"/>
        <v>1755.8000000000002</v>
      </c>
      <c r="J61" s="5">
        <f t="shared" si="20"/>
        <v>729</v>
      </c>
      <c r="K61" s="5">
        <f t="shared" si="20"/>
        <v>9631</v>
      </c>
      <c r="L61" s="5">
        <f t="shared" si="20"/>
        <v>1963.6</v>
      </c>
      <c r="M61" s="5">
        <f t="shared" si="20"/>
        <v>1045</v>
      </c>
      <c r="N61" s="5">
        <f t="shared" si="20"/>
        <v>2161.4</v>
      </c>
      <c r="O61" s="5">
        <f t="shared" si="20"/>
        <v>4872.2</v>
      </c>
      <c r="P61" s="5">
        <f t="shared" si="20"/>
        <v>7221.3</v>
      </c>
      <c r="Q61" s="5">
        <f t="shared" si="20"/>
        <v>8540.6</v>
      </c>
      <c r="R61" s="5">
        <f t="shared" si="20"/>
        <v>3056.3999999999996</v>
      </c>
      <c r="S61" s="5">
        <f t="shared" si="20"/>
        <v>695.3</v>
      </c>
      <c r="T61" s="5">
        <f t="shared" si="20"/>
        <v>43365</v>
      </c>
      <c r="U61">
        <f t="shared" si="7"/>
        <v>39186.800000000003</v>
      </c>
    </row>
    <row r="62" spans="1:21" x14ac:dyDescent="0.25">
      <c r="A62" s="17">
        <f t="shared" si="5"/>
        <v>52107.5</v>
      </c>
      <c r="B62" s="10" t="s">
        <v>58</v>
      </c>
      <c r="C62" s="5">
        <f t="shared" ref="C62:T62" si="21">C41*1000</f>
        <v>1831.1</v>
      </c>
      <c r="D62" s="5">
        <f t="shared" si="21"/>
        <v>4988.6000000000004</v>
      </c>
      <c r="E62" s="5">
        <f t="shared" si="21"/>
        <v>9790.4</v>
      </c>
      <c r="F62" s="5">
        <f t="shared" si="21"/>
        <v>1824</v>
      </c>
      <c r="G62" s="5">
        <f t="shared" si="21"/>
        <v>6590.6</v>
      </c>
      <c r="H62" s="5">
        <f t="shared" si="21"/>
        <v>6504.9</v>
      </c>
      <c r="I62" s="5">
        <f t="shared" si="21"/>
        <v>22409</v>
      </c>
      <c r="J62" s="5">
        <f t="shared" si="21"/>
        <v>16240.8</v>
      </c>
      <c r="K62" s="5">
        <f t="shared" si="21"/>
        <v>24127.599999999999</v>
      </c>
      <c r="L62" s="5">
        <f t="shared" si="21"/>
        <v>11396.1</v>
      </c>
      <c r="M62" s="5">
        <f t="shared" si="21"/>
        <v>2881.9</v>
      </c>
      <c r="N62" s="5">
        <f t="shared" si="21"/>
        <v>10471.9</v>
      </c>
      <c r="O62" s="5">
        <f t="shared" si="21"/>
        <v>17327.599999999999</v>
      </c>
      <c r="P62" s="5">
        <f t="shared" si="21"/>
        <v>7022.9</v>
      </c>
      <c r="Q62" s="5">
        <f t="shared" si="21"/>
        <v>62035.3</v>
      </c>
      <c r="R62" s="5">
        <f t="shared" si="21"/>
        <v>19491.5</v>
      </c>
      <c r="S62" s="5">
        <f t="shared" si="21"/>
        <v>5176.7</v>
      </c>
      <c r="T62" s="5">
        <f t="shared" si="21"/>
        <v>230111.6</v>
      </c>
      <c r="U62">
        <f t="shared" si="7"/>
        <v>159931.5</v>
      </c>
    </row>
    <row r="63" spans="1:21" x14ac:dyDescent="0.25">
      <c r="A63" s="17">
        <f t="shared" si="5"/>
        <v>3127.2999999999997</v>
      </c>
      <c r="B63" s="10" t="s">
        <v>59</v>
      </c>
      <c r="C63" s="5">
        <f t="shared" ref="C63:T63" si="22">C42*1000</f>
        <v>94.3</v>
      </c>
      <c r="D63" s="5">
        <f t="shared" si="22"/>
        <v>423</v>
      </c>
      <c r="E63" s="5">
        <f t="shared" si="22"/>
        <v>323.3</v>
      </c>
      <c r="F63" s="5">
        <f t="shared" si="22"/>
        <v>139.1</v>
      </c>
      <c r="G63" s="5">
        <f t="shared" si="22"/>
        <v>531.5</v>
      </c>
      <c r="H63" s="5">
        <f t="shared" si="22"/>
        <v>402.79999999999995</v>
      </c>
      <c r="I63" s="5">
        <f t="shared" si="22"/>
        <v>1307.5999999999997</v>
      </c>
      <c r="J63" s="5">
        <f t="shared" si="22"/>
        <v>373.40000000000003</v>
      </c>
      <c r="K63" s="5">
        <f t="shared" si="22"/>
        <v>1057.3</v>
      </c>
      <c r="L63" s="5">
        <f t="shared" si="22"/>
        <v>1458.6000000000001</v>
      </c>
      <c r="M63" s="5">
        <f t="shared" si="22"/>
        <v>137.80000000000001</v>
      </c>
      <c r="N63" s="5">
        <f t="shared" si="22"/>
        <v>589.6</v>
      </c>
      <c r="O63" s="5">
        <f t="shared" si="22"/>
        <v>793.3</v>
      </c>
      <c r="P63" s="5">
        <f t="shared" si="22"/>
        <v>61.4</v>
      </c>
      <c r="Q63" s="5">
        <f t="shared" si="22"/>
        <v>1559.3</v>
      </c>
      <c r="R63" s="5">
        <f t="shared" si="22"/>
        <v>3925.8</v>
      </c>
      <c r="S63" s="5">
        <f t="shared" si="22"/>
        <v>155.29999999999998</v>
      </c>
      <c r="T63" s="5">
        <f t="shared" si="22"/>
        <v>13333</v>
      </c>
      <c r="U63">
        <f t="shared" si="7"/>
        <v>9738.4</v>
      </c>
    </row>
    <row r="64" spans="1:21" x14ac:dyDescent="0.25">
      <c r="A64" s="17">
        <f t="shared" si="5"/>
        <v>3398.1</v>
      </c>
      <c r="B64" s="10" t="s">
        <v>60</v>
      </c>
      <c r="C64" s="5">
        <f t="shared" ref="C64:T64" si="23">C43*1000</f>
        <v>22</v>
      </c>
      <c r="D64" s="5">
        <f t="shared" si="23"/>
        <v>153.69999999999999</v>
      </c>
      <c r="E64" s="5">
        <f t="shared" si="23"/>
        <v>609.5</v>
      </c>
      <c r="F64" s="5">
        <f t="shared" si="23"/>
        <v>60</v>
      </c>
      <c r="G64" s="5">
        <f t="shared" si="23"/>
        <v>472.5</v>
      </c>
      <c r="H64" s="5">
        <f t="shared" si="23"/>
        <v>1005.8000000000001</v>
      </c>
      <c r="I64" s="5">
        <f t="shared" si="23"/>
        <v>1096.5999999999999</v>
      </c>
      <c r="J64" s="5">
        <f t="shared" si="23"/>
        <v>481.3</v>
      </c>
      <c r="K64" s="5">
        <f t="shared" si="23"/>
        <v>1971.3000000000002</v>
      </c>
      <c r="L64" s="5">
        <f t="shared" si="23"/>
        <v>439.4</v>
      </c>
      <c r="M64" s="5">
        <f t="shared" si="23"/>
        <v>407.6</v>
      </c>
      <c r="N64" s="5">
        <f t="shared" si="23"/>
        <v>604.20000000000005</v>
      </c>
      <c r="O64" s="5">
        <f t="shared" si="23"/>
        <v>421.5</v>
      </c>
      <c r="P64" s="5">
        <f t="shared" si="23"/>
        <v>180.1</v>
      </c>
      <c r="Q64" s="5">
        <f t="shared" si="23"/>
        <v>1589.6000000000001</v>
      </c>
      <c r="R64" s="5">
        <f t="shared" si="23"/>
        <v>751.49999999999989</v>
      </c>
      <c r="S64" s="5">
        <f t="shared" si="23"/>
        <v>2388.4</v>
      </c>
      <c r="T64" s="5">
        <f t="shared" si="23"/>
        <v>12654.8</v>
      </c>
      <c r="U64">
        <f t="shared" si="7"/>
        <v>8753.6</v>
      </c>
    </row>
    <row r="65" spans="1:21" x14ac:dyDescent="0.25">
      <c r="A65" s="17">
        <f t="shared" si="5"/>
        <v>509695.2</v>
      </c>
      <c r="B65" s="11" t="s">
        <v>61</v>
      </c>
      <c r="C65" s="5">
        <f t="shared" ref="C65:T65" si="24">C44*1000</f>
        <v>40955.800000000003</v>
      </c>
      <c r="D65" s="5">
        <f t="shared" si="24"/>
        <v>37958.300000000003</v>
      </c>
      <c r="E65" s="5">
        <f t="shared" si="24"/>
        <v>87346.6</v>
      </c>
      <c r="F65" s="5">
        <f t="shared" si="24"/>
        <v>33820.400000000001</v>
      </c>
      <c r="G65" s="5">
        <f t="shared" si="24"/>
        <v>67954.8</v>
      </c>
      <c r="H65" s="5">
        <f t="shared" si="24"/>
        <v>75047.8</v>
      </c>
      <c r="I65" s="5">
        <f t="shared" si="24"/>
        <v>207567.3</v>
      </c>
      <c r="J65" s="5">
        <f t="shared" si="24"/>
        <v>106772.7</v>
      </c>
      <c r="K65" s="5">
        <f t="shared" si="24"/>
        <v>116345.4</v>
      </c>
      <c r="L65" s="5">
        <f t="shared" si="24"/>
        <v>73391.8</v>
      </c>
      <c r="M65" s="5">
        <f t="shared" si="24"/>
        <v>28796.9</v>
      </c>
      <c r="N65" s="5">
        <f t="shared" si="24"/>
        <v>56523.6</v>
      </c>
      <c r="O65" s="5">
        <f t="shared" si="24"/>
        <v>80631.5</v>
      </c>
      <c r="P65" s="5">
        <f t="shared" si="24"/>
        <v>34820.9</v>
      </c>
      <c r="Q65" s="5">
        <f t="shared" si="24"/>
        <v>126567.69999999998</v>
      </c>
      <c r="R65" s="5">
        <f t="shared" si="24"/>
        <v>85950.400000000009</v>
      </c>
      <c r="S65" s="5">
        <f t="shared" si="24"/>
        <v>22488.6</v>
      </c>
      <c r="T65" s="5">
        <f t="shared" si="24"/>
        <v>1282940.3999999999</v>
      </c>
      <c r="U65">
        <f t="shared" si="7"/>
        <v>625516.80000000005</v>
      </c>
    </row>
    <row r="67" spans="1:21" x14ac:dyDescent="0.25">
      <c r="B67" t="s">
        <v>62</v>
      </c>
    </row>
    <row r="68" spans="1:21" x14ac:dyDescent="0.25">
      <c r="B68" s="1" t="s">
        <v>43</v>
      </c>
      <c r="C68" s="2" t="s">
        <v>44</v>
      </c>
      <c r="D68" s="3" t="s">
        <v>45</v>
      </c>
      <c r="E68" s="3" t="s">
        <v>46</v>
      </c>
      <c r="F68" s="3" t="s">
        <v>47</v>
      </c>
      <c r="G68" s="3" t="s">
        <v>48</v>
      </c>
      <c r="H68" s="3" t="s">
        <v>49</v>
      </c>
      <c r="I68" s="3" t="s">
        <v>50</v>
      </c>
      <c r="J68" s="3" t="s">
        <v>51</v>
      </c>
      <c r="K68" s="3" t="s">
        <v>52</v>
      </c>
      <c r="L68" s="3" t="s">
        <v>53</v>
      </c>
      <c r="M68" s="3" t="s">
        <v>54</v>
      </c>
      <c r="N68" s="3" t="s">
        <v>55</v>
      </c>
      <c r="O68" s="3" t="s">
        <v>56</v>
      </c>
      <c r="P68" s="3" t="s">
        <v>57</v>
      </c>
      <c r="Q68" s="3" t="s">
        <v>58</v>
      </c>
      <c r="R68" s="3" t="s">
        <v>59</v>
      </c>
      <c r="S68" s="3" t="s">
        <v>60</v>
      </c>
      <c r="T68" s="4" t="s">
        <v>61</v>
      </c>
      <c r="U68" s="22" t="s">
        <v>84</v>
      </c>
    </row>
    <row r="69" spans="1:21" x14ac:dyDescent="0.25">
      <c r="B69" s="10" t="s">
        <v>44</v>
      </c>
      <c r="C69" s="5">
        <f t="shared" ref="C69:U69" si="25">C48/C6*100</f>
        <v>81.927869860532525</v>
      </c>
      <c r="D69" s="5">
        <f t="shared" si="25"/>
        <v>42.06221003079628</v>
      </c>
      <c r="E69" s="5">
        <f t="shared" si="25"/>
        <v>76.01937402907943</v>
      </c>
      <c r="F69" s="5" t="e">
        <f t="shared" si="25"/>
        <v>#DIV/0!</v>
      </c>
      <c r="G69" s="5">
        <f t="shared" si="25"/>
        <v>83.547612143614487</v>
      </c>
      <c r="H69" s="5" t="e">
        <f t="shared" si="25"/>
        <v>#DIV/0!</v>
      </c>
      <c r="I69" s="5">
        <f t="shared" si="25"/>
        <v>54.299872236789426</v>
      </c>
      <c r="J69" s="5">
        <f t="shared" si="25"/>
        <v>77.86725776788569</v>
      </c>
      <c r="K69" s="5">
        <f t="shared" si="25"/>
        <v>69.783646450957022</v>
      </c>
      <c r="L69" s="5" t="e">
        <f t="shared" si="25"/>
        <v>#DIV/0!</v>
      </c>
      <c r="M69" s="5">
        <f t="shared" si="25"/>
        <v>82.973758154589461</v>
      </c>
      <c r="N69" s="5">
        <f t="shared" si="25"/>
        <v>111.80117218890079</v>
      </c>
      <c r="O69" s="5">
        <f t="shared" si="25"/>
        <v>106.07682892035757</v>
      </c>
      <c r="P69" s="5" t="e">
        <f t="shared" si="25"/>
        <v>#DIV/0!</v>
      </c>
      <c r="Q69" s="5">
        <f t="shared" si="25"/>
        <v>76.343160407282483</v>
      </c>
      <c r="R69" s="5">
        <f t="shared" si="25"/>
        <v>58.750168530327542</v>
      </c>
      <c r="S69" s="5">
        <f t="shared" si="25"/>
        <v>33.363519791292326</v>
      </c>
      <c r="T69" s="5">
        <f t="shared" si="25"/>
        <v>75.615954113983136</v>
      </c>
      <c r="U69" s="5">
        <f t="shared" si="25"/>
        <v>68.883485955436768</v>
      </c>
    </row>
    <row r="70" spans="1:21" x14ac:dyDescent="0.25">
      <c r="B70" s="10" t="s">
        <v>45</v>
      </c>
      <c r="C70" s="5">
        <f t="shared" ref="C70:U70" si="26">C49/C7*100</f>
        <v>70.185789399627325</v>
      </c>
      <c r="D70" s="5">
        <f t="shared" si="26"/>
        <v>56.729209189083782</v>
      </c>
      <c r="E70" s="5">
        <f t="shared" si="26"/>
        <v>56.521016448626227</v>
      </c>
      <c r="F70" s="5">
        <f t="shared" si="26"/>
        <v>40.398951089746546</v>
      </c>
      <c r="G70" s="5">
        <f t="shared" si="26"/>
        <v>68.536238697194335</v>
      </c>
      <c r="H70" s="5">
        <f t="shared" si="26"/>
        <v>60.612787832329715</v>
      </c>
      <c r="I70" s="5">
        <f t="shared" si="26"/>
        <v>62.055622660072949</v>
      </c>
      <c r="J70" s="5">
        <f t="shared" si="26"/>
        <v>69.591972409479141</v>
      </c>
      <c r="K70" s="5">
        <f t="shared" si="26"/>
        <v>82.385639697441846</v>
      </c>
      <c r="L70" s="5">
        <f t="shared" si="26"/>
        <v>72.402250589494756</v>
      </c>
      <c r="M70" s="5">
        <f t="shared" si="26"/>
        <v>68.206009523925417</v>
      </c>
      <c r="N70" s="5">
        <f t="shared" si="26"/>
        <v>73.940588679567796</v>
      </c>
      <c r="O70" s="5">
        <f t="shared" si="26"/>
        <v>96.230316332098624</v>
      </c>
      <c r="P70" s="5">
        <f t="shared" si="26"/>
        <v>73.765308075299615</v>
      </c>
      <c r="Q70" s="5">
        <f t="shared" si="26"/>
        <v>77.114749973371815</v>
      </c>
      <c r="R70" s="5">
        <f t="shared" si="26"/>
        <v>77.97319873519092</v>
      </c>
      <c r="S70" s="5">
        <f t="shared" si="26"/>
        <v>58.919540096365829</v>
      </c>
      <c r="T70" s="5">
        <f t="shared" si="26"/>
        <v>55.235678181610361</v>
      </c>
      <c r="U70" s="5">
        <f t="shared" si="26"/>
        <v>76.053667580883072</v>
      </c>
    </row>
    <row r="71" spans="1:21" x14ac:dyDescent="0.25">
      <c r="B71" s="10" t="s">
        <v>46</v>
      </c>
      <c r="C71" s="5">
        <f t="shared" ref="C71:U71" si="27">C50/C8*100</f>
        <v>66.40198397541549</v>
      </c>
      <c r="D71" s="5">
        <f t="shared" si="27"/>
        <v>58.100992988185126</v>
      </c>
      <c r="E71" s="5">
        <f t="shared" si="27"/>
        <v>76.384239505531653</v>
      </c>
      <c r="F71" s="5">
        <f t="shared" si="27"/>
        <v>46.484132876318426</v>
      </c>
      <c r="G71" s="5">
        <f t="shared" si="27"/>
        <v>67.52005231444511</v>
      </c>
      <c r="H71" s="5">
        <f t="shared" si="27"/>
        <v>70.498151643213987</v>
      </c>
      <c r="I71" s="5">
        <f t="shared" si="27"/>
        <v>67.47341405207375</v>
      </c>
      <c r="J71" s="5">
        <f t="shared" si="27"/>
        <v>62.693624118531602</v>
      </c>
      <c r="K71" s="5">
        <f t="shared" si="27"/>
        <v>65.450464748685221</v>
      </c>
      <c r="L71" s="5">
        <f t="shared" si="27"/>
        <v>60.921445302756325</v>
      </c>
      <c r="M71" s="5">
        <f t="shared" si="27"/>
        <v>64.636213423915805</v>
      </c>
      <c r="N71" s="5">
        <f t="shared" si="27"/>
        <v>77.791540398635973</v>
      </c>
      <c r="O71" s="5">
        <f t="shared" si="27"/>
        <v>95.388987215535664</v>
      </c>
      <c r="P71" s="5">
        <f t="shared" si="27"/>
        <v>68.591895094360524</v>
      </c>
      <c r="Q71" s="5">
        <f t="shared" si="27"/>
        <v>65.60308975677512</v>
      </c>
      <c r="R71" s="5">
        <f t="shared" si="27"/>
        <v>64.327186606592221</v>
      </c>
      <c r="S71" s="5">
        <f t="shared" si="27"/>
        <v>52.708246873586887</v>
      </c>
      <c r="T71" s="5">
        <f t="shared" si="27"/>
        <v>69.197409676293915</v>
      </c>
      <c r="U71" s="5">
        <f t="shared" si="27"/>
        <v>64.424713840294217</v>
      </c>
    </row>
    <row r="72" spans="1:21" x14ac:dyDescent="0.25">
      <c r="B72" s="10" t="s">
        <v>47</v>
      </c>
      <c r="C72" s="5">
        <f t="shared" ref="C72:U72" si="28">C51/C9*100</f>
        <v>49.422095935483576</v>
      </c>
      <c r="D72" s="5">
        <f t="shared" si="28"/>
        <v>34.775083933279468</v>
      </c>
      <c r="E72" s="5">
        <f t="shared" si="28"/>
        <v>46.211925626927972</v>
      </c>
      <c r="F72" s="5">
        <f t="shared" si="28"/>
        <v>41.291097339074931</v>
      </c>
      <c r="G72" s="5">
        <f t="shared" si="28"/>
        <v>45.789840829587078</v>
      </c>
      <c r="H72" s="5">
        <f t="shared" si="28"/>
        <v>40.636807006099488</v>
      </c>
      <c r="I72" s="5">
        <f t="shared" si="28"/>
        <v>49.854702853743674</v>
      </c>
      <c r="J72" s="5">
        <f t="shared" si="28"/>
        <v>59.528166423207871</v>
      </c>
      <c r="K72" s="5">
        <f t="shared" si="28"/>
        <v>57.13437530601967</v>
      </c>
      <c r="L72" s="5">
        <f t="shared" si="28"/>
        <v>63.960109400561336</v>
      </c>
      <c r="M72" s="5">
        <f t="shared" si="28"/>
        <v>51.653999672688698</v>
      </c>
      <c r="N72" s="5">
        <f t="shared" si="28"/>
        <v>59.900601011888732</v>
      </c>
      <c r="O72" s="5">
        <f t="shared" si="28"/>
        <v>74.123274341695449</v>
      </c>
      <c r="P72" s="5">
        <f t="shared" si="28"/>
        <v>51.657207272512885</v>
      </c>
      <c r="Q72" s="5">
        <f t="shared" si="28"/>
        <v>50.666270370697511</v>
      </c>
      <c r="R72" s="5">
        <f t="shared" si="28"/>
        <v>60.440480179856493</v>
      </c>
      <c r="S72" s="5">
        <f t="shared" si="28"/>
        <v>51.107909359859683</v>
      </c>
      <c r="T72" s="5">
        <f t="shared" si="28"/>
        <v>53.826644134166315</v>
      </c>
      <c r="U72" s="5">
        <f t="shared" si="28"/>
        <v>60.308668820263058</v>
      </c>
    </row>
    <row r="73" spans="1:21" x14ac:dyDescent="0.25">
      <c r="B73" s="10" t="s">
        <v>48</v>
      </c>
      <c r="C73" s="5">
        <f t="shared" ref="C73:U73" si="29">C52/C10*100</f>
        <v>62.335723708790745</v>
      </c>
      <c r="D73" s="5">
        <f t="shared" si="29"/>
        <v>84.361706632628341</v>
      </c>
      <c r="E73" s="5">
        <f t="shared" si="29"/>
        <v>87.841309172293478</v>
      </c>
      <c r="F73" s="5">
        <f t="shared" si="29"/>
        <v>71.904884027517255</v>
      </c>
      <c r="G73" s="5">
        <f t="shared" si="29"/>
        <v>124.66700975178622</v>
      </c>
      <c r="H73" s="5">
        <f t="shared" si="29"/>
        <v>103.74967413394782</v>
      </c>
      <c r="I73" s="5">
        <f t="shared" si="29"/>
        <v>101.47636506108695</v>
      </c>
      <c r="J73" s="5">
        <f t="shared" si="29"/>
        <v>90.497146696064988</v>
      </c>
      <c r="K73" s="5">
        <f t="shared" si="29"/>
        <v>113.96219318091707</v>
      </c>
      <c r="L73" s="5">
        <f t="shared" si="29"/>
        <v>100.72779468774162</v>
      </c>
      <c r="M73" s="5">
        <f t="shared" si="29"/>
        <v>107.96091860513606</v>
      </c>
      <c r="N73" s="5">
        <f t="shared" si="29"/>
        <v>144.41056676722303</v>
      </c>
      <c r="O73" s="5">
        <f t="shared" si="29"/>
        <v>235.08316060794107</v>
      </c>
      <c r="P73" s="5">
        <f t="shared" si="29"/>
        <v>112.19828818768451</v>
      </c>
      <c r="Q73" s="5">
        <f t="shared" si="29"/>
        <v>131.11837794844877</v>
      </c>
      <c r="R73" s="5">
        <f t="shared" si="29"/>
        <v>129.09716553298432</v>
      </c>
      <c r="S73" s="5">
        <f t="shared" si="29"/>
        <v>120.56336926772066</v>
      </c>
      <c r="T73" s="5">
        <f t="shared" si="29"/>
        <v>110.04743809709321</v>
      </c>
      <c r="U73" s="5">
        <f t="shared" si="29"/>
        <v>125.44008337171464</v>
      </c>
    </row>
    <row r="74" spans="1:21" x14ac:dyDescent="0.25">
      <c r="B74" s="10" t="s">
        <v>49</v>
      </c>
      <c r="C74" s="5">
        <f t="shared" ref="C74:U74" si="30">C53/C11*100</f>
        <v>69.64280218091038</v>
      </c>
      <c r="D74" s="5">
        <f t="shared" si="30"/>
        <v>108.61771369924757</v>
      </c>
      <c r="E74" s="5">
        <f t="shared" si="30"/>
        <v>101.63617855120737</v>
      </c>
      <c r="F74" s="5">
        <f t="shared" si="30"/>
        <v>125.44045696847428</v>
      </c>
      <c r="G74" s="5">
        <f t="shared" si="30"/>
        <v>159.1284382157821</v>
      </c>
      <c r="H74" s="5">
        <f t="shared" si="30"/>
        <v>98.845661923328848</v>
      </c>
      <c r="I74" s="5">
        <f t="shared" si="30"/>
        <v>137.46071044861515</v>
      </c>
      <c r="J74" s="5">
        <f t="shared" si="30"/>
        <v>111.65161847522651</v>
      </c>
      <c r="K74" s="5">
        <f t="shared" si="30"/>
        <v>151.27177349928894</v>
      </c>
      <c r="L74" s="5">
        <f t="shared" si="30"/>
        <v>91.688192643536908</v>
      </c>
      <c r="M74" s="5">
        <f t="shared" si="30"/>
        <v>184.40637130052843</v>
      </c>
      <c r="N74" s="5">
        <f t="shared" si="30"/>
        <v>149.72485810033359</v>
      </c>
      <c r="O74" s="5">
        <f t="shared" si="30"/>
        <v>209.81516069366509</v>
      </c>
      <c r="P74" s="5">
        <f t="shared" si="30"/>
        <v>172.84958081751529</v>
      </c>
      <c r="Q74" s="5">
        <f t="shared" si="30"/>
        <v>130.80266865352212</v>
      </c>
      <c r="R74" s="5">
        <f t="shared" si="30"/>
        <v>109.03263030036146</v>
      </c>
      <c r="S74" s="5">
        <f t="shared" si="30"/>
        <v>144.84343184006858</v>
      </c>
      <c r="T74" s="5">
        <f t="shared" si="30"/>
        <v>104.59795547173221</v>
      </c>
      <c r="U74" s="5">
        <f t="shared" si="30"/>
        <v>113.3508336092645</v>
      </c>
    </row>
    <row r="75" spans="1:21" x14ac:dyDescent="0.25">
      <c r="B75" s="10" t="s">
        <v>50</v>
      </c>
      <c r="C75" s="5">
        <f t="shared" ref="C75:U75" si="31">C54/C12*100</f>
        <v>68.273656334919096</v>
      </c>
      <c r="D75" s="5">
        <f t="shared" si="31"/>
        <v>64.541940818987243</v>
      </c>
      <c r="E75" s="5">
        <f t="shared" si="31"/>
        <v>85.476192714454214</v>
      </c>
      <c r="F75" s="5">
        <f t="shared" si="31"/>
        <v>52.883180264622773</v>
      </c>
      <c r="G75" s="5">
        <f t="shared" si="31"/>
        <v>88.307427908866302</v>
      </c>
      <c r="H75" s="5">
        <f t="shared" si="31"/>
        <v>85.098805638668068</v>
      </c>
      <c r="I75" s="5">
        <f t="shared" si="31"/>
        <v>85.79649805195163</v>
      </c>
      <c r="J75" s="5">
        <f t="shared" si="31"/>
        <v>80.172706852196612</v>
      </c>
      <c r="K75" s="5">
        <f t="shared" si="31"/>
        <v>98.045589406164595</v>
      </c>
      <c r="L75" s="5">
        <f t="shared" si="31"/>
        <v>92.122527857841902</v>
      </c>
      <c r="M75" s="5">
        <f t="shared" si="31"/>
        <v>91.60426624543318</v>
      </c>
      <c r="N75" s="5">
        <f t="shared" si="31"/>
        <v>97.835689141842892</v>
      </c>
      <c r="O75" s="5">
        <f t="shared" si="31"/>
        <v>116.93714107101805</v>
      </c>
      <c r="P75" s="5">
        <f t="shared" si="31"/>
        <v>93.826862036781961</v>
      </c>
      <c r="Q75" s="5">
        <f t="shared" si="31"/>
        <v>100.43869546711632</v>
      </c>
      <c r="R75" s="5">
        <f t="shared" si="31"/>
        <v>103.75731879180279</v>
      </c>
      <c r="S75" s="5">
        <f t="shared" si="31"/>
        <v>89.589134124765422</v>
      </c>
      <c r="T75" s="5">
        <f t="shared" si="31"/>
        <v>85.408782706459945</v>
      </c>
      <c r="U75" s="5">
        <f t="shared" si="31"/>
        <v>99.153487403670951</v>
      </c>
    </row>
    <row r="76" spans="1:21" x14ac:dyDescent="0.25">
      <c r="B76" s="10" t="s">
        <v>51</v>
      </c>
      <c r="C76" s="5">
        <f t="shared" ref="C76:U76" si="32">C55/C13*100</f>
        <v>70.860368747985774</v>
      </c>
      <c r="D76" s="5">
        <f t="shared" si="32"/>
        <v>77.082257528158109</v>
      </c>
      <c r="E76" s="5">
        <f t="shared" si="32"/>
        <v>63.448691024286944</v>
      </c>
      <c r="F76" s="5">
        <f t="shared" si="32"/>
        <v>77.828562086199454</v>
      </c>
      <c r="G76" s="5">
        <f t="shared" si="32"/>
        <v>76.468632773575862</v>
      </c>
      <c r="H76" s="5">
        <f t="shared" si="32"/>
        <v>72.926425403580978</v>
      </c>
      <c r="I76" s="5">
        <f t="shared" si="32"/>
        <v>69.983117407287978</v>
      </c>
      <c r="J76" s="5">
        <f t="shared" si="32"/>
        <v>63.461911680293603</v>
      </c>
      <c r="K76" s="5">
        <f t="shared" si="32"/>
        <v>68.382323327233422</v>
      </c>
      <c r="L76" s="5">
        <f t="shared" si="32"/>
        <v>62.651036607048951</v>
      </c>
      <c r="M76" s="5">
        <f t="shared" si="32"/>
        <v>72.594066341084712</v>
      </c>
      <c r="N76" s="5">
        <f t="shared" si="32"/>
        <v>72.649040847128475</v>
      </c>
      <c r="O76" s="5">
        <f t="shared" si="32"/>
        <v>84.944076740878771</v>
      </c>
      <c r="P76" s="5">
        <f t="shared" si="32"/>
        <v>83.602759240827353</v>
      </c>
      <c r="Q76" s="5">
        <f t="shared" si="32"/>
        <v>67.194441340791784</v>
      </c>
      <c r="R76" s="5">
        <f t="shared" si="32"/>
        <v>68.431912853713797</v>
      </c>
      <c r="S76" s="5">
        <f t="shared" si="32"/>
        <v>65.700556253420032</v>
      </c>
      <c r="T76" s="5">
        <f t="shared" si="32"/>
        <v>67.101180960514199</v>
      </c>
      <c r="U76" s="5">
        <f t="shared" si="32"/>
        <v>72.349969491534324</v>
      </c>
    </row>
    <row r="77" spans="1:21" x14ac:dyDescent="0.25">
      <c r="B77" s="10" t="s">
        <v>52</v>
      </c>
      <c r="C77" s="5">
        <f t="shared" ref="C77:U77" si="33">C56/C14*100</f>
        <v>65.553837105180008</v>
      </c>
      <c r="D77" s="5">
        <f t="shared" si="33"/>
        <v>86.452729172997508</v>
      </c>
      <c r="E77" s="5">
        <f t="shared" si="33"/>
        <v>87.402589029402876</v>
      </c>
      <c r="F77" s="5">
        <f t="shared" si="33"/>
        <v>48.490180513664406</v>
      </c>
      <c r="G77" s="5">
        <f t="shared" si="33"/>
        <v>104.13388437851417</v>
      </c>
      <c r="H77" s="5">
        <f t="shared" si="33"/>
        <v>97.496225636083523</v>
      </c>
      <c r="I77" s="5">
        <f t="shared" si="33"/>
        <v>100.76253733813267</v>
      </c>
      <c r="J77" s="5">
        <f t="shared" si="33"/>
        <v>97.344168489195241</v>
      </c>
      <c r="K77" s="5">
        <f t="shared" si="33"/>
        <v>82.586202417502165</v>
      </c>
      <c r="L77" s="5">
        <f t="shared" si="33"/>
        <v>79.677116543803891</v>
      </c>
      <c r="M77" s="5">
        <f t="shared" si="33"/>
        <v>98.158814503972195</v>
      </c>
      <c r="N77" s="5">
        <f t="shared" si="33"/>
        <v>95.580780539734931</v>
      </c>
      <c r="O77" s="5">
        <f t="shared" si="33"/>
        <v>86.361638545948068</v>
      </c>
      <c r="P77" s="5">
        <f t="shared" si="33"/>
        <v>131.76860808630005</v>
      </c>
      <c r="Q77" s="5">
        <f t="shared" si="33"/>
        <v>101.25026158555512</v>
      </c>
      <c r="R77" s="5">
        <f t="shared" si="33"/>
        <v>71.356358693163472</v>
      </c>
      <c r="S77" s="5">
        <f t="shared" si="33"/>
        <v>75.768455921141381</v>
      </c>
      <c r="T77" s="5">
        <f t="shared" si="33"/>
        <v>85.540151943846908</v>
      </c>
      <c r="U77" s="5">
        <f t="shared" si="33"/>
        <v>83.880716003370637</v>
      </c>
    </row>
    <row r="78" spans="1:21" x14ac:dyDescent="0.25">
      <c r="B78" s="10" t="s">
        <v>53</v>
      </c>
      <c r="C78" s="5">
        <f t="shared" ref="C78:U78" si="34">C57/C15*100</f>
        <v>91.155508553661818</v>
      </c>
      <c r="D78" s="5">
        <f t="shared" si="34"/>
        <v>68.11847161436603</v>
      </c>
      <c r="E78" s="5">
        <f t="shared" si="34"/>
        <v>69.285808656041468</v>
      </c>
      <c r="F78" s="5">
        <f t="shared" si="34"/>
        <v>50.41392876082147</v>
      </c>
      <c r="G78" s="5">
        <f t="shared" si="34"/>
        <v>80.96356360722541</v>
      </c>
      <c r="H78" s="5">
        <f t="shared" si="34"/>
        <v>75.03158359841477</v>
      </c>
      <c r="I78" s="5">
        <f t="shared" si="34"/>
        <v>76.487734622036854</v>
      </c>
      <c r="J78" s="5">
        <f t="shared" si="34"/>
        <v>72.077406093315943</v>
      </c>
      <c r="K78" s="5">
        <f t="shared" si="34"/>
        <v>77.426272600093199</v>
      </c>
      <c r="L78" s="5">
        <f t="shared" si="34"/>
        <v>71.255324370376528</v>
      </c>
      <c r="M78" s="5">
        <f t="shared" si="34"/>
        <v>78.362677610117188</v>
      </c>
      <c r="N78" s="5">
        <f t="shared" si="34"/>
        <v>81.65242215752059</v>
      </c>
      <c r="O78" s="5">
        <f t="shared" si="34"/>
        <v>111.76540479842542</v>
      </c>
      <c r="P78" s="5">
        <f t="shared" si="34"/>
        <v>82.01143509054468</v>
      </c>
      <c r="Q78" s="5">
        <f t="shared" si="34"/>
        <v>80.338369217277517</v>
      </c>
      <c r="R78" s="5">
        <f t="shared" si="34"/>
        <v>76.515569932101457</v>
      </c>
      <c r="S78" s="5">
        <f t="shared" si="34"/>
        <v>74.424570456480311</v>
      </c>
      <c r="T78" s="5">
        <f t="shared" si="34"/>
        <v>75.060239207614686</v>
      </c>
      <c r="U78" s="5">
        <f t="shared" si="34"/>
        <v>75.588713442861263</v>
      </c>
    </row>
    <row r="79" spans="1:21" x14ac:dyDescent="0.25">
      <c r="B79" s="10" t="s">
        <v>54</v>
      </c>
      <c r="C79" s="5">
        <f t="shared" ref="C79:U79" si="35">C58/C16*100</f>
        <v>68.717280561986357</v>
      </c>
      <c r="D79" s="5">
        <f t="shared" si="35"/>
        <v>65.065432317760582</v>
      </c>
      <c r="E79" s="5">
        <f t="shared" si="35"/>
        <v>66.44641880704711</v>
      </c>
      <c r="F79" s="5">
        <f t="shared" si="35"/>
        <v>39.691040112399797</v>
      </c>
      <c r="G79" s="5">
        <f t="shared" si="35"/>
        <v>76.934708661989291</v>
      </c>
      <c r="H79" s="5">
        <f t="shared" si="35"/>
        <v>71.930096806419343</v>
      </c>
      <c r="I79" s="5">
        <f t="shared" si="35"/>
        <v>72.085246240456897</v>
      </c>
      <c r="J79" s="5">
        <f t="shared" si="35"/>
        <v>69.527264125348864</v>
      </c>
      <c r="K79" s="5">
        <f t="shared" si="35"/>
        <v>73.767601546393053</v>
      </c>
      <c r="L79" s="5">
        <f t="shared" si="35"/>
        <v>71.381815401703491</v>
      </c>
      <c r="M79" s="5">
        <f t="shared" si="35"/>
        <v>76.674508236510235</v>
      </c>
      <c r="N79" s="5">
        <f t="shared" si="35"/>
        <v>74.719561161641664</v>
      </c>
      <c r="O79" s="5">
        <f t="shared" si="35"/>
        <v>91.902668480234382</v>
      </c>
      <c r="P79" s="5">
        <f t="shared" si="35"/>
        <v>72.933051481888484</v>
      </c>
      <c r="Q79" s="5">
        <f t="shared" si="35"/>
        <v>74.615966306921763</v>
      </c>
      <c r="R79" s="5">
        <f t="shared" si="35"/>
        <v>66.555721632214727</v>
      </c>
      <c r="S79" s="5">
        <f t="shared" si="35"/>
        <v>65.455699104318455</v>
      </c>
      <c r="T79" s="5">
        <f t="shared" si="35"/>
        <v>72.263646669788955</v>
      </c>
      <c r="U79" s="5">
        <f t="shared" si="35"/>
        <v>73.027903875614101</v>
      </c>
    </row>
    <row r="80" spans="1:21" x14ac:dyDescent="0.25">
      <c r="B80" s="10" t="s">
        <v>55</v>
      </c>
      <c r="C80" s="5">
        <f t="shared" ref="C80:U80" si="36">C59/C17*100</f>
        <v>75.055645124765263</v>
      </c>
      <c r="D80" s="5">
        <f t="shared" si="36"/>
        <v>79.010220557679361</v>
      </c>
      <c r="E80" s="5">
        <f t="shared" si="36"/>
        <v>92.208397098668613</v>
      </c>
      <c r="F80" s="5">
        <f t="shared" si="36"/>
        <v>76.917855475261334</v>
      </c>
      <c r="G80" s="5">
        <f t="shared" si="36"/>
        <v>106.66418494633814</v>
      </c>
      <c r="H80" s="5">
        <f t="shared" si="36"/>
        <v>102.0723606162904</v>
      </c>
      <c r="I80" s="5">
        <f t="shared" si="36"/>
        <v>102.93262001431955</v>
      </c>
      <c r="J80" s="5">
        <f t="shared" si="36"/>
        <v>96.717176411544173</v>
      </c>
      <c r="K80" s="5">
        <f t="shared" si="36"/>
        <v>112.36440063750881</v>
      </c>
      <c r="L80" s="5">
        <f t="shared" si="36"/>
        <v>100.26016182006848</v>
      </c>
      <c r="M80" s="5">
        <f t="shared" si="36"/>
        <v>116.16436420498495</v>
      </c>
      <c r="N80" s="5">
        <f t="shared" si="36"/>
        <v>118.77089754995171</v>
      </c>
      <c r="O80" s="5">
        <f t="shared" si="36"/>
        <v>147.47421883038081</v>
      </c>
      <c r="P80" s="5">
        <f t="shared" si="36"/>
        <v>105.50554143405051</v>
      </c>
      <c r="Q80" s="5">
        <f t="shared" si="36"/>
        <v>103.96558924066186</v>
      </c>
      <c r="R80" s="5">
        <f t="shared" si="36"/>
        <v>97.25320240696027</v>
      </c>
      <c r="S80" s="5">
        <f t="shared" si="36"/>
        <v>86.372114731128661</v>
      </c>
      <c r="T80" s="5">
        <f t="shared" si="36"/>
        <v>112.41902845402798</v>
      </c>
      <c r="U80" s="5">
        <f t="shared" si="36"/>
        <v>114.92915459526058</v>
      </c>
    </row>
    <row r="81" spans="2:21" x14ac:dyDescent="0.25">
      <c r="B81" s="10" t="s">
        <v>56</v>
      </c>
      <c r="C81" s="5">
        <f t="shared" ref="C81:U81" si="37">C60/C18*100</f>
        <v>115.11322243528848</v>
      </c>
      <c r="D81" s="5">
        <f t="shared" si="37"/>
        <v>78.029048588103748</v>
      </c>
      <c r="E81" s="5">
        <f t="shared" si="37"/>
        <v>73.572055820049883</v>
      </c>
      <c r="F81" s="5">
        <f t="shared" si="37"/>
        <v>51.416949633003007</v>
      </c>
      <c r="G81" s="5">
        <f t="shared" si="37"/>
        <v>99.420089100849324</v>
      </c>
      <c r="H81" s="5">
        <f t="shared" si="37"/>
        <v>90.397388385200202</v>
      </c>
      <c r="I81" s="5">
        <f t="shared" si="37"/>
        <v>89.777164660347523</v>
      </c>
      <c r="J81" s="5">
        <f t="shared" si="37"/>
        <v>85.994296164530809</v>
      </c>
      <c r="K81" s="5">
        <f t="shared" si="37"/>
        <v>88.497043140928284</v>
      </c>
      <c r="L81" s="5">
        <f t="shared" si="37"/>
        <v>100.23237062548517</v>
      </c>
      <c r="M81" s="5">
        <f t="shared" si="37"/>
        <v>94.338284378040171</v>
      </c>
      <c r="N81" s="5">
        <f t="shared" si="37"/>
        <v>89.827083573246185</v>
      </c>
      <c r="O81" s="5">
        <f t="shared" si="37"/>
        <v>88.892451542641666</v>
      </c>
      <c r="P81" s="5">
        <f t="shared" si="37"/>
        <v>46.877730186344365</v>
      </c>
      <c r="Q81" s="5">
        <f t="shared" si="37"/>
        <v>97.233413996340218</v>
      </c>
      <c r="R81" s="5">
        <f t="shared" si="37"/>
        <v>79.434551993857809</v>
      </c>
      <c r="S81" s="5">
        <f t="shared" si="37"/>
        <v>157.11444932436675</v>
      </c>
      <c r="T81" s="5">
        <f t="shared" si="37"/>
        <v>81.458143953646129</v>
      </c>
      <c r="U81" s="5">
        <f t="shared" si="37"/>
        <v>80.710949775049812</v>
      </c>
    </row>
    <row r="82" spans="2:21" x14ac:dyDescent="0.25">
      <c r="B82" s="10" t="s">
        <v>57</v>
      </c>
      <c r="C82" s="5">
        <f t="shared" ref="C82:U82" si="38">C61/C19*100</f>
        <v>74.42284454731454</v>
      </c>
      <c r="D82" s="5">
        <f t="shared" si="38"/>
        <v>65.514629324904476</v>
      </c>
      <c r="E82" s="5">
        <f t="shared" si="38"/>
        <v>67.708083546504511</v>
      </c>
      <c r="F82" s="5">
        <f t="shared" si="38"/>
        <v>54.286036224711552</v>
      </c>
      <c r="G82" s="5">
        <f t="shared" si="38"/>
        <v>76.770476445827541</v>
      </c>
      <c r="H82" s="5">
        <f t="shared" si="38"/>
        <v>73.135386989648168</v>
      </c>
      <c r="I82" s="5">
        <f t="shared" si="38"/>
        <v>74.313796787991009</v>
      </c>
      <c r="J82" s="5">
        <f t="shared" si="38"/>
        <v>73.299102225700565</v>
      </c>
      <c r="K82" s="5">
        <f t="shared" si="38"/>
        <v>74.956324809687331</v>
      </c>
      <c r="L82" s="5">
        <f t="shared" si="38"/>
        <v>72.130317738412174</v>
      </c>
      <c r="M82" s="5">
        <f t="shared" si="38"/>
        <v>77.550998875832704</v>
      </c>
      <c r="N82" s="5">
        <f t="shared" si="38"/>
        <v>77.882887385852371</v>
      </c>
      <c r="O82" s="5">
        <f t="shared" si="38"/>
        <v>97.914452974305789</v>
      </c>
      <c r="P82" s="5">
        <f t="shared" si="38"/>
        <v>76.320758384955695</v>
      </c>
      <c r="Q82" s="5">
        <f t="shared" si="38"/>
        <v>76.288330020957801</v>
      </c>
      <c r="R82" s="5">
        <f t="shared" si="38"/>
        <v>72.797113118030893</v>
      </c>
      <c r="S82" s="5">
        <f t="shared" si="38"/>
        <v>71.061236016684191</v>
      </c>
      <c r="T82" s="5">
        <f t="shared" si="38"/>
        <v>76.965967653863956</v>
      </c>
      <c r="U82" s="5">
        <f t="shared" si="38"/>
        <v>77.591960281304509</v>
      </c>
    </row>
    <row r="83" spans="2:21" x14ac:dyDescent="0.25">
      <c r="B83" s="10" t="s">
        <v>58</v>
      </c>
      <c r="C83" s="5">
        <f t="shared" ref="C83:U83" si="39">C62/C20*100</f>
        <v>76.05544233849713</v>
      </c>
      <c r="D83" s="5">
        <f t="shared" si="39"/>
        <v>67.039039268688356</v>
      </c>
      <c r="E83" s="5">
        <f t="shared" si="39"/>
        <v>76.674065672471997</v>
      </c>
      <c r="F83" s="5">
        <f t="shared" si="39"/>
        <v>54.674105127797468</v>
      </c>
      <c r="G83" s="5">
        <f t="shared" si="39"/>
        <v>79.763420930295226</v>
      </c>
      <c r="H83" s="5">
        <f t="shared" si="39"/>
        <v>80.282511604372715</v>
      </c>
      <c r="I83" s="5">
        <f t="shared" si="39"/>
        <v>79.197245712210716</v>
      </c>
      <c r="J83" s="5">
        <f t="shared" si="39"/>
        <v>73.381847550679822</v>
      </c>
      <c r="K83" s="5">
        <f t="shared" si="39"/>
        <v>80.07688755036051</v>
      </c>
      <c r="L83" s="5">
        <f t="shared" si="39"/>
        <v>77.35672211813484</v>
      </c>
      <c r="M83" s="5">
        <f t="shared" si="39"/>
        <v>81.385033329220377</v>
      </c>
      <c r="N83" s="5">
        <f t="shared" si="39"/>
        <v>84.533098822825252</v>
      </c>
      <c r="O83" s="5">
        <f t="shared" si="39"/>
        <v>101.56026178602156</v>
      </c>
      <c r="P83" s="5">
        <f t="shared" si="39"/>
        <v>75.52664987946433</v>
      </c>
      <c r="Q83" s="5">
        <f t="shared" si="39"/>
        <v>80.66772955772899</v>
      </c>
      <c r="R83" s="5">
        <f t="shared" si="39"/>
        <v>78.067064872265362</v>
      </c>
      <c r="S83" s="5">
        <f t="shared" si="39"/>
        <v>73.358942553764379</v>
      </c>
      <c r="T83" s="5">
        <f t="shared" si="39"/>
        <v>79.671874522564551</v>
      </c>
      <c r="U83" s="5">
        <f t="shared" si="39"/>
        <v>81.565266092704221</v>
      </c>
    </row>
    <row r="84" spans="2:21" x14ac:dyDescent="0.25">
      <c r="B84" s="10" t="s">
        <v>59</v>
      </c>
      <c r="C84" s="5">
        <f t="shared" ref="C84:U84" si="40">C63/C21*100</f>
        <v>85.573024631171606</v>
      </c>
      <c r="D84" s="5">
        <f t="shared" si="40"/>
        <v>51.552199238699437</v>
      </c>
      <c r="E84" s="5">
        <f t="shared" si="40"/>
        <v>59.735704815181592</v>
      </c>
      <c r="F84" s="5">
        <f t="shared" si="40"/>
        <v>40.210125540214584</v>
      </c>
      <c r="G84" s="5">
        <f t="shared" si="40"/>
        <v>65.271571987198811</v>
      </c>
      <c r="H84" s="5">
        <f t="shared" si="40"/>
        <v>63.470794954590502</v>
      </c>
      <c r="I84" s="5">
        <f t="shared" si="40"/>
        <v>64.535122555889174</v>
      </c>
      <c r="J84" s="5">
        <f t="shared" si="40"/>
        <v>62.5404001264261</v>
      </c>
      <c r="K84" s="5">
        <f t="shared" si="40"/>
        <v>37.228213180057864</v>
      </c>
      <c r="L84" s="5">
        <f t="shared" si="40"/>
        <v>64.612659555626735</v>
      </c>
      <c r="M84" s="5">
        <f t="shared" si="40"/>
        <v>73.337636045267089</v>
      </c>
      <c r="N84" s="5">
        <f t="shared" si="40"/>
        <v>68.876083213240719</v>
      </c>
      <c r="O84" s="5">
        <f t="shared" si="40"/>
        <v>70.325496114741625</v>
      </c>
      <c r="P84" s="5">
        <f t="shared" si="40"/>
        <v>66.505146919408404</v>
      </c>
      <c r="Q84" s="5">
        <f t="shared" si="40"/>
        <v>66.836509409148988</v>
      </c>
      <c r="R84" s="5">
        <f t="shared" si="40"/>
        <v>76.890174589503275</v>
      </c>
      <c r="S84" s="5">
        <f t="shared" si="40"/>
        <v>70.228101282162541</v>
      </c>
      <c r="T84" s="5">
        <f t="shared" si="40"/>
        <v>63.758602475226986</v>
      </c>
      <c r="U84" s="5">
        <f t="shared" si="40"/>
        <v>64.829046212355891</v>
      </c>
    </row>
    <row r="85" spans="2:21" x14ac:dyDescent="0.25">
      <c r="B85" s="10" t="s">
        <v>60</v>
      </c>
      <c r="C85" s="5">
        <f t="shared" ref="C85:U85" si="41">C64/C22*100</f>
        <v>86.611322200002803</v>
      </c>
      <c r="D85" s="5">
        <f t="shared" si="41"/>
        <v>74.624187770056466</v>
      </c>
      <c r="E85" s="5">
        <f t="shared" si="41"/>
        <v>85.831372727916644</v>
      </c>
      <c r="F85" s="5">
        <f t="shared" si="41"/>
        <v>54.903170653153879</v>
      </c>
      <c r="G85" s="5">
        <f t="shared" si="41"/>
        <v>101.69214065947803</v>
      </c>
      <c r="H85" s="5">
        <f t="shared" si="41"/>
        <v>91.991782239116489</v>
      </c>
      <c r="I85" s="5">
        <f t="shared" si="41"/>
        <v>95.774949907661195</v>
      </c>
      <c r="J85" s="5">
        <f t="shared" si="41"/>
        <v>82.935065211603131</v>
      </c>
      <c r="K85" s="5">
        <f t="shared" si="41"/>
        <v>100.70573488287313</v>
      </c>
      <c r="L85" s="5">
        <f t="shared" si="41"/>
        <v>95.034084668879032</v>
      </c>
      <c r="M85" s="5">
        <f t="shared" si="41"/>
        <v>108.76511020309519</v>
      </c>
      <c r="N85" s="5">
        <f t="shared" si="41"/>
        <v>95.08498925204772</v>
      </c>
      <c r="O85" s="5">
        <f t="shared" si="41"/>
        <v>72.344820091690394</v>
      </c>
      <c r="P85" s="5">
        <f t="shared" si="41"/>
        <v>92.861755365297881</v>
      </c>
      <c r="Q85" s="5">
        <f t="shared" si="41"/>
        <v>96.617652825212701</v>
      </c>
      <c r="R85" s="5">
        <f t="shared" si="41"/>
        <v>87.216022139845592</v>
      </c>
      <c r="S85" s="5">
        <f t="shared" si="41"/>
        <v>56.242821317853796</v>
      </c>
      <c r="T85" s="5">
        <f t="shared" si="41"/>
        <v>82.74271123108106</v>
      </c>
      <c r="U85" s="5">
        <f t="shared" si="41"/>
        <v>79.867968850981967</v>
      </c>
    </row>
    <row r="86" spans="2:21" x14ac:dyDescent="0.25">
      <c r="B86" s="11" t="s">
        <v>61</v>
      </c>
      <c r="C86" s="5">
        <f t="shared" ref="C86:U86" si="42">C65/C23*100</f>
        <v>71.729120543375785</v>
      </c>
      <c r="D86" s="5">
        <f t="shared" si="42"/>
        <v>61.556532136267883</v>
      </c>
      <c r="E86" s="5">
        <f t="shared" si="42"/>
        <v>75.808691511882031</v>
      </c>
      <c r="F86" s="5">
        <f t="shared" si="42"/>
        <v>43.089344610156253</v>
      </c>
      <c r="G86" s="5">
        <f t="shared" si="42"/>
        <v>100.38607871219448</v>
      </c>
      <c r="H86" s="5">
        <f t="shared" si="42"/>
        <v>90.910786829578413</v>
      </c>
      <c r="I86" s="5">
        <f t="shared" si="42"/>
        <v>80.303780265386223</v>
      </c>
      <c r="J86" s="5">
        <f t="shared" si="42"/>
        <v>75.284732604233781</v>
      </c>
      <c r="K86" s="5">
        <f t="shared" si="42"/>
        <v>82.943698785053115</v>
      </c>
      <c r="L86" s="5">
        <f t="shared" si="42"/>
        <v>74.717862740778244</v>
      </c>
      <c r="M86" s="5">
        <f t="shared" si="42"/>
        <v>71.37457443285804</v>
      </c>
      <c r="N86" s="5">
        <f t="shared" si="42"/>
        <v>96.848727365065088</v>
      </c>
      <c r="O86" s="5">
        <f t="shared" si="42"/>
        <v>98.472429514995369</v>
      </c>
      <c r="P86" s="5">
        <f t="shared" si="42"/>
        <v>65.475871486333446</v>
      </c>
      <c r="Q86" s="5">
        <f t="shared" si="42"/>
        <v>84.306721646545441</v>
      </c>
      <c r="R86" s="5">
        <f t="shared" si="42"/>
        <v>80.948533453909519</v>
      </c>
      <c r="S86" s="5">
        <f t="shared" si="42"/>
        <v>76.742031418758089</v>
      </c>
      <c r="T86" s="5">
        <f t="shared" si="42"/>
        <v>79.771399244461989</v>
      </c>
      <c r="U86" s="5">
        <f t="shared" si="42"/>
        <v>82.535185863124966</v>
      </c>
    </row>
    <row r="88" spans="2:21" ht="14.25" customHeight="1" x14ac:dyDescent="0.25">
      <c r="B88" t="s">
        <v>66</v>
      </c>
    </row>
    <row r="89" spans="2:21" x14ac:dyDescent="0.25">
      <c r="B89" s="1" t="s">
        <v>43</v>
      </c>
      <c r="C89" s="2" t="s">
        <v>44</v>
      </c>
      <c r="D89" s="3" t="s">
        <v>45</v>
      </c>
      <c r="E89" s="3" t="s">
        <v>46</v>
      </c>
      <c r="F89" s="3" t="s">
        <v>47</v>
      </c>
      <c r="G89" s="3" t="s">
        <v>48</v>
      </c>
      <c r="H89" s="3" t="s">
        <v>49</v>
      </c>
      <c r="I89" s="3" t="s">
        <v>50</v>
      </c>
      <c r="J89" s="3" t="s">
        <v>51</v>
      </c>
      <c r="K89" s="3" t="s">
        <v>52</v>
      </c>
      <c r="L89" s="3" t="s">
        <v>53</v>
      </c>
      <c r="M89" s="3" t="s">
        <v>54</v>
      </c>
      <c r="N89" s="3" t="s">
        <v>55</v>
      </c>
      <c r="O89" s="3" t="s">
        <v>56</v>
      </c>
      <c r="P89" s="3" t="s">
        <v>57</v>
      </c>
      <c r="Q89" s="3" t="s">
        <v>58</v>
      </c>
      <c r="R89" s="3" t="s">
        <v>59</v>
      </c>
      <c r="S89" s="3" t="s">
        <v>60</v>
      </c>
      <c r="T89" s="4" t="s">
        <v>61</v>
      </c>
      <c r="U89" s="22" t="s">
        <v>82</v>
      </c>
    </row>
    <row r="90" spans="2:21" x14ac:dyDescent="0.25">
      <c r="B90" s="10" t="s">
        <v>44</v>
      </c>
      <c r="C90" s="12">
        <f>100*C69/'1995 (1)'!C69</f>
        <v>86.115245248333366</v>
      </c>
      <c r="D90" s="12">
        <f>100*D69/'1995 (1)'!D69</f>
        <v>93.031400855031279</v>
      </c>
      <c r="E90" s="12">
        <f>100*E69/'1995 (1)'!E69</f>
        <v>99.956060125476114</v>
      </c>
      <c r="F90" s="12" t="e">
        <f>100*F69/'1995 (1)'!F69</f>
        <v>#DIV/0!</v>
      </c>
      <c r="G90" s="12">
        <f>100*G69/'1995 (1)'!G69</f>
        <v>98.656598721553479</v>
      </c>
      <c r="H90" s="12" t="e">
        <f>100*H69/'1995 (1)'!H69</f>
        <v>#DIV/0!</v>
      </c>
      <c r="I90" s="12">
        <f>100*I69/'1995 (1)'!I69</f>
        <v>84.748439384329615</v>
      </c>
      <c r="J90" s="12">
        <f>100*J69/'1995 (1)'!J69</f>
        <v>89.262022723136269</v>
      </c>
      <c r="K90" s="12">
        <f>100*K69/'1995 (1)'!K69</f>
        <v>73.108978274760503</v>
      </c>
      <c r="L90" s="12" t="e">
        <f>100*L69/'1995 (1)'!L69</f>
        <v>#DIV/0!</v>
      </c>
      <c r="M90" s="12">
        <f>100*M69/'1995 (1)'!M69</f>
        <v>101.77107885462631</v>
      </c>
      <c r="N90" s="12">
        <f>100*N69/'1995 (1)'!N69</f>
        <v>84.414255672929784</v>
      </c>
      <c r="O90" s="12">
        <f>100*O69/'1995 (1)'!O69</f>
        <v>67.648182556534323</v>
      </c>
      <c r="P90" s="12" t="e">
        <f>100*P69/'1995 (1)'!P69</f>
        <v>#DIV/0!</v>
      </c>
      <c r="Q90" s="12">
        <f>100*Q69/'1995 (1)'!Q69</f>
        <v>93.596928696852558</v>
      </c>
      <c r="R90" s="12">
        <f>100*R69/'1995 (1)'!R69</f>
        <v>98.221716938880107</v>
      </c>
      <c r="S90" s="12">
        <f>100*S69/'1995 (1)'!S69</f>
        <v>100.64463039201804</v>
      </c>
      <c r="T90" s="12">
        <f>100*T69/'1995 (1)'!T69</f>
        <v>95.297046208238243</v>
      </c>
      <c r="U90" s="12">
        <f>100*U69/'1995 (1)'!U69</f>
        <v>97.987365087069406</v>
      </c>
    </row>
    <row r="91" spans="2:21" x14ac:dyDescent="0.25">
      <c r="B91" s="10" t="s">
        <v>45</v>
      </c>
      <c r="C91" s="12">
        <f>100*C70/'1995 (1)'!C70</f>
        <v>100.64457348993484</v>
      </c>
      <c r="D91" s="12">
        <f>100*D70/'1995 (1)'!D70</f>
        <v>107.8135486500919</v>
      </c>
      <c r="E91" s="12">
        <f>100*E70/'1995 (1)'!E70</f>
        <v>102.48124965605781</v>
      </c>
      <c r="F91" s="12">
        <f>100*F70/'1995 (1)'!F70</f>
        <v>209.11817271101242</v>
      </c>
      <c r="G91" s="12">
        <f>100*G70/'1995 (1)'!G70</f>
        <v>90.07177017849115</v>
      </c>
      <c r="H91" s="12">
        <f>100*H70/'1995 (1)'!H70</f>
        <v>100.01225688041737</v>
      </c>
      <c r="I91" s="12">
        <f>100*I70/'1995 (1)'!I70</f>
        <v>103.22527049691297</v>
      </c>
      <c r="J91" s="12">
        <f>100*J70/'1995 (1)'!J70</f>
        <v>101.17260779440451</v>
      </c>
      <c r="K91" s="12">
        <f>100*K70/'1995 (1)'!K70</f>
        <v>100.77310545011964</v>
      </c>
      <c r="L91" s="12">
        <f>100*L70/'1995 (1)'!L70</f>
        <v>109.89459545402066</v>
      </c>
      <c r="M91" s="12">
        <f>100*M70/'1995 (1)'!M70</f>
        <v>101.09234077583</v>
      </c>
      <c r="N91" s="12">
        <f>100*N70/'1995 (1)'!N70</f>
        <v>89.028476745300608</v>
      </c>
      <c r="O91" s="12">
        <f>100*O70/'1995 (1)'!O70</f>
        <v>77.465161805520523</v>
      </c>
      <c r="P91" s="12">
        <f>100*P70/'1995 (1)'!P70</f>
        <v>95.465039370917609</v>
      </c>
      <c r="Q91" s="12">
        <f>100*Q70/'1995 (1)'!Q70</f>
        <v>101.49049038209682</v>
      </c>
      <c r="R91" s="12">
        <f>100*R70/'1995 (1)'!R70</f>
        <v>91.642968107013303</v>
      </c>
      <c r="S91" s="12">
        <f>100*S70/'1995 (1)'!S70</f>
        <v>89.625658604804315</v>
      </c>
      <c r="T91" s="12">
        <f>100*T70/'1995 (1)'!T70</f>
        <v>122.45889895235246</v>
      </c>
      <c r="U91" s="12">
        <f>100*U70/'1995 (1)'!U70</f>
        <v>94.991308587002706</v>
      </c>
    </row>
    <row r="92" spans="2:21" x14ac:dyDescent="0.25">
      <c r="B92" s="10" t="s">
        <v>46</v>
      </c>
      <c r="C92" s="12">
        <f>100*C71/'1995 (1)'!C71</f>
        <v>103.55336894337151</v>
      </c>
      <c r="D92" s="12">
        <f>100*D71/'1995 (1)'!D71</f>
        <v>99.516083691041317</v>
      </c>
      <c r="E92" s="12">
        <f>100*E71/'1995 (1)'!E71</f>
        <v>95.453635822129243</v>
      </c>
      <c r="F92" s="12">
        <f>100*F71/'1995 (1)'!F71</f>
        <v>129.19444845422237</v>
      </c>
      <c r="G92" s="12">
        <f>100*G71/'1995 (1)'!G71</f>
        <v>89.091246680154754</v>
      </c>
      <c r="H92" s="12">
        <f>100*H71/'1995 (1)'!H71</f>
        <v>97.468930209030276</v>
      </c>
      <c r="I92" s="12">
        <f>100*I71/'1995 (1)'!I71</f>
        <v>99.596127559819507</v>
      </c>
      <c r="J92" s="12">
        <f>100*J71/'1995 (1)'!J71</f>
        <v>103.24616516334275</v>
      </c>
      <c r="K92" s="12">
        <f>100*K71/'1995 (1)'!K71</f>
        <v>96.763889120311376</v>
      </c>
      <c r="L92" s="12">
        <f>100*L71/'1995 (1)'!L71</f>
        <v>109.52528091649802</v>
      </c>
      <c r="M92" s="12">
        <f>100*M71/'1995 (1)'!M71</f>
        <v>99.901344156153655</v>
      </c>
      <c r="N92" s="12">
        <f>100*N71/'1995 (1)'!N71</f>
        <v>91.723735306558737</v>
      </c>
      <c r="O92" s="12">
        <f>100*O71/'1995 (1)'!O71</f>
        <v>81.77641777844299</v>
      </c>
      <c r="P92" s="12">
        <f>100*P71/'1995 (1)'!P71</f>
        <v>92.879037745666608</v>
      </c>
      <c r="Q92" s="12">
        <f>100*Q71/'1995 (1)'!Q71</f>
        <v>98.305963454862962</v>
      </c>
      <c r="R92" s="12">
        <f>100*R71/'1995 (1)'!R71</f>
        <v>87.035209953074329</v>
      </c>
      <c r="S92" s="12">
        <f>100*S71/'1995 (1)'!S71</f>
        <v>98.094498178957409</v>
      </c>
      <c r="T92" s="12">
        <f>100*T71/'1995 (1)'!T71</f>
        <v>96.625783637809832</v>
      </c>
      <c r="U92" s="12">
        <f>100*U71/'1995 (1)'!U71</f>
        <v>96.735415229490599</v>
      </c>
    </row>
    <row r="93" spans="2:21" x14ac:dyDescent="0.25">
      <c r="B93" s="10" t="s">
        <v>47</v>
      </c>
      <c r="C93" s="12">
        <f>100*C72/'1995 (1)'!C72</f>
        <v>148.1257145438754</v>
      </c>
      <c r="D93" s="12">
        <f>100*D72/'1995 (1)'!D72</f>
        <v>161.59465061828746</v>
      </c>
      <c r="E93" s="12">
        <f>100*E72/'1995 (1)'!E72</f>
        <v>140.12459391528594</v>
      </c>
      <c r="F93" s="12">
        <f>100*F72/'1995 (1)'!F72</f>
        <v>264.15947132229689</v>
      </c>
      <c r="G93" s="12">
        <f>100*G72/'1995 (1)'!G72</f>
        <v>126.92758370095672</v>
      </c>
      <c r="H93" s="12">
        <f>100*H72/'1995 (1)'!H72</f>
        <v>135.53272943029498</v>
      </c>
      <c r="I93" s="12">
        <f>100*I72/'1995 (1)'!I72</f>
        <v>156.33260283711672</v>
      </c>
      <c r="J93" s="12">
        <f>100*J72/'1995 (1)'!J72</f>
        <v>145.55782387420015</v>
      </c>
      <c r="K93" s="12">
        <f>100*K72/'1995 (1)'!K72</f>
        <v>140.80904125682576</v>
      </c>
      <c r="L93" s="12">
        <f>100*L72/'1995 (1)'!L72</f>
        <v>163.3070266205776</v>
      </c>
      <c r="M93" s="12">
        <f>100*M72/'1995 (1)'!M72</f>
        <v>148.69584208614737</v>
      </c>
      <c r="N93" s="12">
        <f>100*N72/'1995 (1)'!N72</f>
        <v>129.37102794992092</v>
      </c>
      <c r="O93" s="12">
        <f>100*O72/'1995 (1)'!O72</f>
        <v>109.88106423694418</v>
      </c>
      <c r="P93" s="12">
        <f>100*P72/'1995 (1)'!P72</f>
        <v>137.7798973690166</v>
      </c>
      <c r="Q93" s="12">
        <f>100*Q72/'1995 (1)'!Q72</f>
        <v>139.05171845062199</v>
      </c>
      <c r="R93" s="12">
        <f>100*R72/'1995 (1)'!R72</f>
        <v>134.65697872909408</v>
      </c>
      <c r="S93" s="12">
        <f>100*S72/'1995 (1)'!S72</f>
        <v>131.08104040207587</v>
      </c>
      <c r="T93" s="12">
        <f>100*T72/'1995 (1)'!T72</f>
        <v>157.96861714527293</v>
      </c>
      <c r="U93" s="12">
        <f>100*U72/'1995 (1)'!U72</f>
        <v>150.3767251400202</v>
      </c>
    </row>
    <row r="94" spans="2:21" x14ac:dyDescent="0.25">
      <c r="B94" s="10" t="s">
        <v>48</v>
      </c>
      <c r="C94" s="12">
        <f>100*C73/'1995 (1)'!C73</f>
        <v>103.11673321096454</v>
      </c>
      <c r="D94" s="12">
        <f>100*D73/'1995 (1)'!D73</f>
        <v>101.95093784282248</v>
      </c>
      <c r="E94" s="12">
        <f>100*E73/'1995 (1)'!E73</f>
        <v>104.89300522212851</v>
      </c>
      <c r="F94" s="12">
        <f>100*F73/'1995 (1)'!F73</f>
        <v>127.4990020663847</v>
      </c>
      <c r="G94" s="12">
        <f>100*G73/'1995 (1)'!G73</f>
        <v>86.679690666532963</v>
      </c>
      <c r="H94" s="12">
        <f>100*H73/'1995 (1)'!H73</f>
        <v>109.02482073646839</v>
      </c>
      <c r="I94" s="12">
        <f>100*I73/'1995 (1)'!I73</f>
        <v>96.584103845664572</v>
      </c>
      <c r="J94" s="12">
        <f>100*J73/'1995 (1)'!J73</f>
        <v>100.96040525505005</v>
      </c>
      <c r="K94" s="12">
        <f>100*K73/'1995 (1)'!K73</f>
        <v>96.802063928605051</v>
      </c>
      <c r="L94" s="12">
        <f>100*L73/'1995 (1)'!L73</f>
        <v>102.20417468769905</v>
      </c>
      <c r="M94" s="12">
        <f>100*M73/'1995 (1)'!M73</f>
        <v>102.75069880630355</v>
      </c>
      <c r="N94" s="12">
        <f>100*N73/'1995 (1)'!N73</f>
        <v>89.908701384459263</v>
      </c>
      <c r="O94" s="12">
        <f>100*O73/'1995 (1)'!O73</f>
        <v>79.268833565474836</v>
      </c>
      <c r="P94" s="12">
        <f>100*P73/'1995 (1)'!P73</f>
        <v>90.924599990920242</v>
      </c>
      <c r="Q94" s="12">
        <f>100*Q73/'1995 (1)'!Q73</f>
        <v>99.996184515793132</v>
      </c>
      <c r="R94" s="12">
        <f>100*R73/'1995 (1)'!R73</f>
        <v>95.491251307021741</v>
      </c>
      <c r="S94" s="12">
        <f>100*S73/'1995 (1)'!S73</f>
        <v>87.837394244796002</v>
      </c>
      <c r="T94" s="12">
        <f>100*T73/'1995 (1)'!T73</f>
        <v>97.810003744075857</v>
      </c>
      <c r="U94" s="12">
        <f>100*U73/'1995 (1)'!U73</f>
        <v>96.886874939333055</v>
      </c>
    </row>
    <row r="95" spans="2:21" x14ac:dyDescent="0.25">
      <c r="B95" s="10" t="s">
        <v>49</v>
      </c>
      <c r="C95" s="12">
        <f>100*C74/'1995 (1)'!C74</f>
        <v>111.50479862879003</v>
      </c>
      <c r="D95" s="12">
        <f>100*D74/'1995 (1)'!D74</f>
        <v>95.92361467461005</v>
      </c>
      <c r="E95" s="12">
        <f>100*E74/'1995 (1)'!E74</f>
        <v>100.23439165109609</v>
      </c>
      <c r="F95" s="12">
        <f>100*F74/'1995 (1)'!F74</f>
        <v>123.05842910662416</v>
      </c>
      <c r="G95" s="12">
        <f>100*G74/'1995 (1)'!G74</f>
        <v>93.335955806535921</v>
      </c>
      <c r="H95" s="12">
        <f>100*H74/'1995 (1)'!H74</f>
        <v>88.824570392491921</v>
      </c>
      <c r="I95" s="12">
        <f>100*I74/'1995 (1)'!I74</f>
        <v>79.07906806346854</v>
      </c>
      <c r="J95" s="12">
        <f>100*J74/'1995 (1)'!J74</f>
        <v>92.553758112770851</v>
      </c>
      <c r="K95" s="12">
        <f>100*K74/'1995 (1)'!K74</f>
        <v>89.175205418754189</v>
      </c>
      <c r="L95" s="12">
        <f>100*L74/'1995 (1)'!L74</f>
        <v>131.51137100754642</v>
      </c>
      <c r="M95" s="12">
        <f>100*M74/'1995 (1)'!M74</f>
        <v>92.69829269834068</v>
      </c>
      <c r="N95" s="12">
        <f>100*N74/'1995 (1)'!N74</f>
        <v>87.031335847668259</v>
      </c>
      <c r="O95" s="12">
        <f>100*O74/'1995 (1)'!O74</f>
        <v>81.4213525840714</v>
      </c>
      <c r="P95" s="12">
        <f>100*P74/'1995 (1)'!P74</f>
        <v>93.764262104994131</v>
      </c>
      <c r="Q95" s="12">
        <f>100*Q74/'1995 (1)'!Q74</f>
        <v>111.97457546405224</v>
      </c>
      <c r="R95" s="12">
        <f>100*R74/'1995 (1)'!R74</f>
        <v>59.46145231951396</v>
      </c>
      <c r="S95" s="12">
        <f>100*S74/'1995 (1)'!S74</f>
        <v>88.679588109560754</v>
      </c>
      <c r="T95" s="12">
        <f>100*T74/'1995 (1)'!T74</f>
        <v>92.380120580228606</v>
      </c>
      <c r="U95" s="12">
        <f>100*U74/'1995 (1)'!U74</f>
        <v>101.92077362419087</v>
      </c>
    </row>
    <row r="96" spans="2:21" x14ac:dyDescent="0.25">
      <c r="B96" s="10" t="s">
        <v>50</v>
      </c>
      <c r="C96" s="12">
        <f>100*C75/'1995 (1)'!C75</f>
        <v>97.689405723828301</v>
      </c>
      <c r="D96" s="12">
        <f>100*D75/'1995 (1)'!D75</f>
        <v>106.26189640720303</v>
      </c>
      <c r="E96" s="12">
        <f>100*E75/'1995 (1)'!E75</f>
        <v>98.496981999651098</v>
      </c>
      <c r="F96" s="12">
        <f>100*F75/'1995 (1)'!F75</f>
        <v>143.55460179220449</v>
      </c>
      <c r="G96" s="12">
        <f>100*G75/'1995 (1)'!G75</f>
        <v>92.285718918298343</v>
      </c>
      <c r="H96" s="12">
        <f>100*H75/'1995 (1)'!H75</f>
        <v>98.392607527081594</v>
      </c>
      <c r="I96" s="12">
        <f>100*I75/'1995 (1)'!I75</f>
        <v>99.953227091789159</v>
      </c>
      <c r="J96" s="12">
        <f>100*J75/'1995 (1)'!J75</f>
        <v>104.26130803194982</v>
      </c>
      <c r="K96" s="12">
        <f>100*K75/'1995 (1)'!K75</f>
        <v>101.22622679006002</v>
      </c>
      <c r="L96" s="12">
        <f>100*L75/'1995 (1)'!L75</f>
        <v>119.53553129020405</v>
      </c>
      <c r="M96" s="12">
        <f>100*M75/'1995 (1)'!M75</f>
        <v>106.34957337413583</v>
      </c>
      <c r="N96" s="12">
        <f>100*N75/'1995 (1)'!N75</f>
        <v>93.498449220966819</v>
      </c>
      <c r="O96" s="12">
        <f>100*O75/'1995 (1)'!O75</f>
        <v>87.984140764587735</v>
      </c>
      <c r="P96" s="12">
        <f>100*P75/'1995 (1)'!P75</f>
        <v>97.095993423859298</v>
      </c>
      <c r="Q96" s="12">
        <f>100*Q75/'1995 (1)'!Q75</f>
        <v>99.846332989766395</v>
      </c>
      <c r="R96" s="12">
        <f>100*R75/'1995 (1)'!R75</f>
        <v>89.402186725378371</v>
      </c>
      <c r="S96" s="12">
        <f>100*S75/'1995 (1)'!S75</f>
        <v>95.525419213924295</v>
      </c>
      <c r="T96" s="12">
        <f>100*T75/'1995 (1)'!T75</f>
        <v>99.763588747888363</v>
      </c>
      <c r="U96" s="12">
        <f>100*U75/'1995 (1)'!U75</f>
        <v>96.715196681052674</v>
      </c>
    </row>
    <row r="97" spans="2:21" x14ac:dyDescent="0.25">
      <c r="B97" s="10" t="s">
        <v>51</v>
      </c>
      <c r="C97" s="12">
        <f>100*C76/'1995 (1)'!C76</f>
        <v>107.92060176939204</v>
      </c>
      <c r="D97" s="12">
        <f>100*D76/'1995 (1)'!D76</f>
        <v>108.33326330685898</v>
      </c>
      <c r="E97" s="12">
        <f>100*E76/'1995 (1)'!E76</f>
        <v>104.86610738376899</v>
      </c>
      <c r="F97" s="12">
        <f>100*F76/'1995 (1)'!F76</f>
        <v>136.97715570414866</v>
      </c>
      <c r="G97" s="12">
        <f>100*G76/'1995 (1)'!G76</f>
        <v>99.936181501532104</v>
      </c>
      <c r="H97" s="12">
        <f>100*H76/'1995 (1)'!H76</f>
        <v>119.63702065497458</v>
      </c>
      <c r="I97" s="12">
        <f>100*I76/'1995 (1)'!I76</f>
        <v>103.31891330847067</v>
      </c>
      <c r="J97" s="12">
        <f>100*J76/'1995 (1)'!J76</f>
        <v>111.60756669227106</v>
      </c>
      <c r="K97" s="12">
        <f>100*K76/'1995 (1)'!K76</f>
        <v>103.73885806618557</v>
      </c>
      <c r="L97" s="12">
        <f>100*L76/'1995 (1)'!L76</f>
        <v>118.41211548858554</v>
      </c>
      <c r="M97" s="12">
        <f>100*M76/'1995 (1)'!M76</f>
        <v>112.59612463268915</v>
      </c>
      <c r="N97" s="12">
        <f>100*N76/'1995 (1)'!N76</f>
        <v>98.621469501454314</v>
      </c>
      <c r="O97" s="12">
        <f>100*O76/'1995 (1)'!O76</f>
        <v>97.976601165600627</v>
      </c>
      <c r="P97" s="12">
        <f>100*P76/'1995 (1)'!P76</f>
        <v>101.78499833567685</v>
      </c>
      <c r="Q97" s="12">
        <f>100*Q76/'1995 (1)'!Q76</f>
        <v>111.83120195940772</v>
      </c>
      <c r="R97" s="12">
        <f>100*R76/'1995 (1)'!R76</f>
        <v>100.95835075328588</v>
      </c>
      <c r="S97" s="12">
        <f>100*S76/'1995 (1)'!S76</f>
        <v>106.7205685294357</v>
      </c>
      <c r="T97" s="12">
        <f>100*T76/'1995 (1)'!T76</f>
        <v>108.6717120719898</v>
      </c>
      <c r="U97" s="12">
        <f>100*U76/'1995 (1)'!U76</f>
        <v>103.12602460066033</v>
      </c>
    </row>
    <row r="98" spans="2:21" x14ac:dyDescent="0.25">
      <c r="B98" s="10" t="s">
        <v>52</v>
      </c>
      <c r="C98" s="12">
        <f>100*C77/'1995 (1)'!C77</f>
        <v>76.57946215525682</v>
      </c>
      <c r="D98" s="12">
        <f>100*D77/'1995 (1)'!D77</f>
        <v>99.520568891864286</v>
      </c>
      <c r="E98" s="12">
        <f>100*E77/'1995 (1)'!E77</f>
        <v>98.355685488813535</v>
      </c>
      <c r="F98" s="12">
        <f>100*F77/'1995 (1)'!F77</f>
        <v>128.0175324866307</v>
      </c>
      <c r="G98" s="12">
        <f>100*G77/'1995 (1)'!G77</f>
        <v>91.146305964807738</v>
      </c>
      <c r="H98" s="12">
        <f>100*H77/'1995 (1)'!H77</f>
        <v>110.81633200563041</v>
      </c>
      <c r="I98" s="12">
        <f>100*I77/'1995 (1)'!I77</f>
        <v>98.69613902500457</v>
      </c>
      <c r="J98" s="12">
        <f>100*J77/'1995 (1)'!J77</f>
        <v>100.73859465308482</v>
      </c>
      <c r="K98" s="12">
        <f>100*K77/'1995 (1)'!K77</f>
        <v>97.052609811939902</v>
      </c>
      <c r="L98" s="12">
        <f>100*L77/'1995 (1)'!L77</f>
        <v>104.46379833422218</v>
      </c>
      <c r="M98" s="12">
        <f>100*M77/'1995 (1)'!M77</f>
        <v>99.386102584016641</v>
      </c>
      <c r="N98" s="12">
        <f>100*N77/'1995 (1)'!N77</f>
        <v>89.654922986821106</v>
      </c>
      <c r="O98" s="12">
        <f>100*O77/'1995 (1)'!O77</f>
        <v>70.672165679067518</v>
      </c>
      <c r="P98" s="12">
        <f>100*P77/'1995 (1)'!P77</f>
        <v>98.648104247486899</v>
      </c>
      <c r="Q98" s="12">
        <f>100*Q77/'1995 (1)'!Q77</f>
        <v>98.519857269748812</v>
      </c>
      <c r="R98" s="12">
        <f>100*R77/'1995 (1)'!R77</f>
        <v>78.235569144099713</v>
      </c>
      <c r="S98" s="12">
        <f>100*S77/'1995 (1)'!S77</f>
        <v>87.485469323619583</v>
      </c>
      <c r="T98" s="12">
        <f>100*T77/'1995 (1)'!T77</f>
        <v>97.273537452290697</v>
      </c>
      <c r="U98" s="12">
        <f>100*U77/'1995 (1)'!U77</f>
        <v>96.432805178822107</v>
      </c>
    </row>
    <row r="99" spans="2:21" x14ac:dyDescent="0.25">
      <c r="B99" s="10" t="s">
        <v>53</v>
      </c>
      <c r="C99" s="12">
        <f>100*C78/'1995 (1)'!C78</f>
        <v>100.74375348507557</v>
      </c>
      <c r="D99" s="12">
        <f>100*D78/'1995 (1)'!D78</f>
        <v>106.72640656029483</v>
      </c>
      <c r="E99" s="12">
        <f>100*E78/'1995 (1)'!E78</f>
        <v>107.54243984746967</v>
      </c>
      <c r="F99" s="12">
        <f>100*F78/'1995 (1)'!F78</f>
        <v>137.57747859779482</v>
      </c>
      <c r="G99" s="12">
        <f>100*G78/'1995 (1)'!G78</f>
        <v>94.586156630590139</v>
      </c>
      <c r="H99" s="12">
        <f>100*H78/'1995 (1)'!H78</f>
        <v>113.96276291991923</v>
      </c>
      <c r="I99" s="12">
        <f>100*I78/'1995 (1)'!I78</f>
        <v>105.71615646472006</v>
      </c>
      <c r="J99" s="12">
        <f>100*J78/'1995 (1)'!J78</f>
        <v>109.29759905980495</v>
      </c>
      <c r="K99" s="12">
        <f>100*K78/'1995 (1)'!K78</f>
        <v>106.96510720191317</v>
      </c>
      <c r="L99" s="12">
        <f>100*L78/'1995 (1)'!L78</f>
        <v>122.96680756516689</v>
      </c>
      <c r="M99" s="12">
        <f>100*M78/'1995 (1)'!M78</f>
        <v>107.49586419721163</v>
      </c>
      <c r="N99" s="12">
        <f>100*N78/'1995 (1)'!N78</f>
        <v>96.590950446961443</v>
      </c>
      <c r="O99" s="12">
        <f>100*O78/'1995 (1)'!O78</f>
        <v>85.992012201665489</v>
      </c>
      <c r="P99" s="12">
        <f>100*P78/'1995 (1)'!P78</f>
        <v>102.93789594851413</v>
      </c>
      <c r="Q99" s="12">
        <f>100*Q78/'1995 (1)'!Q78</f>
        <v>106.27682001645471</v>
      </c>
      <c r="R99" s="12">
        <f>100*R78/'1995 (1)'!R78</f>
        <v>106.00430515947937</v>
      </c>
      <c r="S99" s="12">
        <f>100*S78/'1995 (1)'!S78</f>
        <v>100.66457542840949</v>
      </c>
      <c r="T99" s="12">
        <f>100*T78/'1995 (1)'!T78</f>
        <v>111.61493352795523</v>
      </c>
      <c r="U99" s="12">
        <f>100*U78/'1995 (1)'!U78</f>
        <v>112.32973148923885</v>
      </c>
    </row>
    <row r="100" spans="2:21" x14ac:dyDescent="0.25">
      <c r="B100" s="10" t="s">
        <v>54</v>
      </c>
      <c r="C100" s="12">
        <f>100*C79/'1995 (1)'!C79</f>
        <v>122.46826254117339</v>
      </c>
      <c r="D100" s="12">
        <f>100*D79/'1995 (1)'!D79</f>
        <v>120.66796856053354</v>
      </c>
      <c r="E100" s="12">
        <f>100*E79/'1995 (1)'!E79</f>
        <v>121.17073700499964</v>
      </c>
      <c r="F100" s="12">
        <f>100*F79/'1995 (1)'!F79</f>
        <v>152.32288245920009</v>
      </c>
      <c r="G100" s="12">
        <f>100*G79/'1995 (1)'!G79</f>
        <v>108.95618190666256</v>
      </c>
      <c r="H100" s="12">
        <f>100*H79/'1995 (1)'!H79</f>
        <v>133.30667168798254</v>
      </c>
      <c r="I100" s="12">
        <f>100*I79/'1995 (1)'!I79</f>
        <v>121.0577493157781</v>
      </c>
      <c r="J100" s="12">
        <f>100*J79/'1995 (1)'!J79</f>
        <v>125.56077723375175</v>
      </c>
      <c r="K100" s="12">
        <f>100*K79/'1995 (1)'!K79</f>
        <v>123.92696919535548</v>
      </c>
      <c r="L100" s="12">
        <f>100*L79/'1995 (1)'!L79</f>
        <v>138.13237228999813</v>
      </c>
      <c r="M100" s="12">
        <f>100*M79/'1995 (1)'!M79</f>
        <v>126.14894018211977</v>
      </c>
      <c r="N100" s="12">
        <f>100*N79/'1995 (1)'!N79</f>
        <v>113.65840991005619</v>
      </c>
      <c r="O100" s="12">
        <f>100*O79/'1995 (1)'!O79</f>
        <v>101.61665182460806</v>
      </c>
      <c r="P100" s="12">
        <f>100*P79/'1995 (1)'!P79</f>
        <v>118.83052935127446</v>
      </c>
      <c r="Q100" s="12">
        <f>100*Q79/'1995 (1)'!Q79</f>
        <v>121.01167832542833</v>
      </c>
      <c r="R100" s="12">
        <f>100*R79/'1995 (1)'!R79</f>
        <v>86.352765321529958</v>
      </c>
      <c r="S100" s="12">
        <f>100*S79/'1995 (1)'!S79</f>
        <v>113.49502573502691</v>
      </c>
      <c r="T100" s="12">
        <f>100*T79/'1995 (1)'!T79</f>
        <v>114.48060632875537</v>
      </c>
      <c r="U100" s="12">
        <f>100*U79/'1995 (1)'!U79</f>
        <v>113.02018832327649</v>
      </c>
    </row>
    <row r="101" spans="2:21" x14ac:dyDescent="0.25">
      <c r="B101" s="10" t="s">
        <v>55</v>
      </c>
      <c r="C101" s="12">
        <f>100*C80/'1995 (1)'!C80</f>
        <v>104.3558391173903</v>
      </c>
      <c r="D101" s="12">
        <f>100*D80/'1995 (1)'!D80</f>
        <v>106.24224807043815</v>
      </c>
      <c r="E101" s="12">
        <f>100*E80/'1995 (1)'!E80</f>
        <v>106.65053268183486</v>
      </c>
      <c r="F101" s="12">
        <f>100*F80/'1995 (1)'!F80</f>
        <v>136.55448744167654</v>
      </c>
      <c r="G101" s="12">
        <f>100*G80/'1995 (1)'!G80</f>
        <v>93.325689043699526</v>
      </c>
      <c r="H101" s="12">
        <f>100*H80/'1995 (1)'!H80</f>
        <v>119.50880177285046</v>
      </c>
      <c r="I101" s="12">
        <f>100*I80/'1995 (1)'!I80</f>
        <v>103.47041772176779</v>
      </c>
      <c r="J101" s="12">
        <f>100*J80/'1995 (1)'!J80</f>
        <v>103.98672963240625</v>
      </c>
      <c r="K101" s="12">
        <f>100*K80/'1995 (1)'!K80</f>
        <v>95.672623461480867</v>
      </c>
      <c r="L101" s="12">
        <f>100*L80/'1995 (1)'!L80</f>
        <v>97.011167740342799</v>
      </c>
      <c r="M101" s="12">
        <f>100*M80/'1995 (1)'!M80</f>
        <v>95.692157248826589</v>
      </c>
      <c r="N101" s="12">
        <f>100*N80/'1995 (1)'!N80</f>
        <v>93.245804602410587</v>
      </c>
      <c r="O101" s="12">
        <f>100*O80/'1995 (1)'!O80</f>
        <v>80.359231890029349</v>
      </c>
      <c r="P101" s="12">
        <f>100*P80/'1995 (1)'!P80</f>
        <v>105.0469384629622</v>
      </c>
      <c r="Q101" s="12">
        <f>100*Q80/'1995 (1)'!Q80</f>
        <v>100.59193869510335</v>
      </c>
      <c r="R101" s="12">
        <f>100*R80/'1995 (1)'!R80</f>
        <v>98.396601885634851</v>
      </c>
      <c r="S101" s="12">
        <f>100*S80/'1995 (1)'!S80</f>
        <v>99.431617637109227</v>
      </c>
      <c r="T101" s="12">
        <f>100*T80/'1995 (1)'!T80</f>
        <v>95.070610085768351</v>
      </c>
      <c r="U101" s="12">
        <f>100*U80/'1995 (1)'!U80</f>
        <v>93.287079454396036</v>
      </c>
    </row>
    <row r="102" spans="2:21" x14ac:dyDescent="0.25">
      <c r="B102" s="10" t="s">
        <v>56</v>
      </c>
      <c r="C102" s="12">
        <f>100*C81/'1995 (1)'!C81</f>
        <v>104.88187511564955</v>
      </c>
      <c r="D102" s="12">
        <f>100*D81/'1995 (1)'!D81</f>
        <v>107.38337858943055</v>
      </c>
      <c r="E102" s="12">
        <f>100*E81/'1995 (1)'!E81</f>
        <v>113.09820106697077</v>
      </c>
      <c r="F102" s="12">
        <f>100*F81/'1995 (1)'!F81</f>
        <v>149.26692162751775</v>
      </c>
      <c r="G102" s="12">
        <f>100*G81/'1995 (1)'!G81</f>
        <v>94.76651126935009</v>
      </c>
      <c r="H102" s="12">
        <f>100*H81/'1995 (1)'!H81</f>
        <v>119.92310555550121</v>
      </c>
      <c r="I102" s="12">
        <f>100*I81/'1995 (1)'!I81</f>
        <v>108.35549810303277</v>
      </c>
      <c r="J102" s="12">
        <f>100*J81/'1995 (1)'!J81</f>
        <v>117.01332155490861</v>
      </c>
      <c r="K102" s="12">
        <f>100*K81/'1995 (1)'!K81</f>
        <v>115.468491436699</v>
      </c>
      <c r="L102" s="12">
        <f>100*L81/'1995 (1)'!L81</f>
        <v>116.81036177579963</v>
      </c>
      <c r="M102" s="12">
        <f>100*M81/'1995 (1)'!M81</f>
        <v>108.06926497259396</v>
      </c>
      <c r="N102" s="12">
        <f>100*N81/'1995 (1)'!N81</f>
        <v>102.94284224790188</v>
      </c>
      <c r="O102" s="12">
        <f>100*O81/'1995 (1)'!O81</f>
        <v>99.007488583549957</v>
      </c>
      <c r="P102" s="12">
        <f>100*P81/'1995 (1)'!P81</f>
        <v>88.785661387616273</v>
      </c>
      <c r="Q102" s="12">
        <f>100*Q81/'1995 (1)'!Q81</f>
        <v>106.72748145968573</v>
      </c>
      <c r="R102" s="12">
        <f>100*R81/'1995 (1)'!R81</f>
        <v>101.56737074252264</v>
      </c>
      <c r="S102" s="12">
        <f>100*S81/'1995 (1)'!S81</f>
        <v>91.417510117508641</v>
      </c>
      <c r="T102" s="12">
        <f>100*T81/'1995 (1)'!T81</f>
        <v>105.09428019178442</v>
      </c>
      <c r="U102" s="12">
        <f>100*U81/'1995 (1)'!U81</f>
        <v>104.48041679646133</v>
      </c>
    </row>
    <row r="103" spans="2:21" x14ac:dyDescent="0.25">
      <c r="B103" s="10" t="s">
        <v>57</v>
      </c>
      <c r="C103" s="12">
        <f>100*C82/'1995 (1)'!C82</f>
        <v>105.8003032717951</v>
      </c>
      <c r="D103" s="12">
        <f>100*D82/'1995 (1)'!D82</f>
        <v>112.27749459275643</v>
      </c>
      <c r="E103" s="12">
        <f>100*E82/'1995 (1)'!E82</f>
        <v>112.20742200589574</v>
      </c>
      <c r="F103" s="12">
        <f>100*F82/'1995 (1)'!F82</f>
        <v>139.22349250320528</v>
      </c>
      <c r="G103" s="12">
        <f>100*G82/'1995 (1)'!G82</f>
        <v>100.61542305107695</v>
      </c>
      <c r="H103" s="12">
        <f>100*H82/'1995 (1)'!H82</f>
        <v>133.38747495819865</v>
      </c>
      <c r="I103" s="12">
        <f>100*I82/'1995 (1)'!I82</f>
        <v>111.3572942263873</v>
      </c>
      <c r="J103" s="12">
        <f>100*J82/'1995 (1)'!J82</f>
        <v>112.53818905676269</v>
      </c>
      <c r="K103" s="12">
        <f>100*K82/'1995 (1)'!K82</f>
        <v>112.00417289879093</v>
      </c>
      <c r="L103" s="12">
        <f>100*L82/'1995 (1)'!L82</f>
        <v>123.04757810122837</v>
      </c>
      <c r="M103" s="12">
        <f>100*M82/'1995 (1)'!M82</f>
        <v>115.97624379695611</v>
      </c>
      <c r="N103" s="12">
        <f>100*N82/'1995 (1)'!N82</f>
        <v>104.20682427067972</v>
      </c>
      <c r="O103" s="12">
        <f>100*O82/'1995 (1)'!O82</f>
        <v>89.432009077672689</v>
      </c>
      <c r="P103" s="12">
        <f>100*P82/'1995 (1)'!P82</f>
        <v>100.64155325297975</v>
      </c>
      <c r="Q103" s="12">
        <f>100*Q82/'1995 (1)'!Q82</f>
        <v>110.90976726540841</v>
      </c>
      <c r="R103" s="12">
        <f>100*R82/'1995 (1)'!R82</f>
        <v>93.062777046930222</v>
      </c>
      <c r="S103" s="12">
        <f>100*S82/'1995 (1)'!S82</f>
        <v>103.68778946740061</v>
      </c>
      <c r="T103" s="12">
        <f>100*T82/'1995 (1)'!T82</f>
        <v>105.77138437153805</v>
      </c>
      <c r="U103" s="12">
        <f>100*U82/'1995 (1)'!U82</f>
        <v>105.01895623943227</v>
      </c>
    </row>
    <row r="104" spans="2:21" x14ac:dyDescent="0.25">
      <c r="B104" s="10" t="s">
        <v>58</v>
      </c>
      <c r="C104" s="12">
        <f>100*C83/'1995 (1)'!C83</f>
        <v>113.71951602907356</v>
      </c>
      <c r="D104" s="12">
        <f>100*D83/'1995 (1)'!D83</f>
        <v>113.73147707519388</v>
      </c>
      <c r="E104" s="12">
        <f>100*E83/'1995 (1)'!E83</f>
        <v>113.1630379238825</v>
      </c>
      <c r="F104" s="12">
        <f>100*F83/'1995 (1)'!F83</f>
        <v>143.49522605756033</v>
      </c>
      <c r="G104" s="12">
        <f>100*G83/'1995 (1)'!G83</f>
        <v>103.21154957556425</v>
      </c>
      <c r="H104" s="12">
        <f>100*H83/'1995 (1)'!H83</f>
        <v>122.25273658671182</v>
      </c>
      <c r="I104" s="12">
        <f>100*I83/'1995 (1)'!I83</f>
        <v>112.31572049860482</v>
      </c>
      <c r="J104" s="12">
        <f>100*J83/'1995 (1)'!J83</f>
        <v>114.92263085105232</v>
      </c>
      <c r="K104" s="12">
        <f>100*K83/'1995 (1)'!K83</f>
        <v>111.66199913890841</v>
      </c>
      <c r="L104" s="12">
        <f>100*L83/'1995 (1)'!L83</f>
        <v>126.68674460324701</v>
      </c>
      <c r="M104" s="12">
        <f>100*M83/'1995 (1)'!M83</f>
        <v>116.77778184473391</v>
      </c>
      <c r="N104" s="12">
        <f>100*N83/'1995 (1)'!N83</f>
        <v>104.5234774038268</v>
      </c>
      <c r="O104" s="12">
        <f>100*O83/'1995 (1)'!O83</f>
        <v>92.983498674467114</v>
      </c>
      <c r="P104" s="12">
        <f>100*P83/'1995 (1)'!P83</f>
        <v>110.94691154125692</v>
      </c>
      <c r="Q104" s="12">
        <f>100*Q83/'1995 (1)'!Q83</f>
        <v>112.58294706496932</v>
      </c>
      <c r="R104" s="12">
        <f>100*R83/'1995 (1)'!R83</f>
        <v>104.85071445863521</v>
      </c>
      <c r="S104" s="12">
        <f>100*S83/'1995 (1)'!S83</f>
        <v>105.07585810107985</v>
      </c>
      <c r="T104" s="12">
        <f>100*T83/'1995 (1)'!T83</f>
        <v>110.97171706179135</v>
      </c>
      <c r="U104" s="12">
        <f>100*U83/'1995 (1)'!U83</f>
        <v>109.38861108531238</v>
      </c>
    </row>
    <row r="105" spans="2:21" x14ac:dyDescent="0.25">
      <c r="B105" s="10" t="s">
        <v>59</v>
      </c>
      <c r="C105" s="12">
        <f>100*C84/'1995 (1)'!C84</f>
        <v>107.99552038869194</v>
      </c>
      <c r="D105" s="12">
        <f>100*D84/'1995 (1)'!D84</f>
        <v>110.79905306382608</v>
      </c>
      <c r="E105" s="12">
        <f>100*E84/'1995 (1)'!E84</f>
        <v>111.26294569308359</v>
      </c>
      <c r="F105" s="12">
        <f>100*F84/'1995 (1)'!F84</f>
        <v>142.91483833405943</v>
      </c>
      <c r="G105" s="12">
        <f>100*G84/'1995 (1)'!G84</f>
        <v>98.437609927385708</v>
      </c>
      <c r="H105" s="12">
        <f>100*H84/'1995 (1)'!H84</f>
        <v>115.32830103905906</v>
      </c>
      <c r="I105" s="12">
        <f>100*I84/'1995 (1)'!I84</f>
        <v>108.31383202750295</v>
      </c>
      <c r="J105" s="12">
        <f>100*J84/'1995 (1)'!J84</f>
        <v>113.29536379487143</v>
      </c>
      <c r="K105" s="12">
        <f>100*K84/'1995 (1)'!K84</f>
        <v>111.20635271425523</v>
      </c>
      <c r="L105" s="12">
        <f>100*L84/'1995 (1)'!L84</f>
        <v>126.18455480930311</v>
      </c>
      <c r="M105" s="12">
        <f>100*M84/'1995 (1)'!M84</f>
        <v>114.53184099289567</v>
      </c>
      <c r="N105" s="12">
        <f>100*N84/'1995 (1)'!N84</f>
        <v>108.63889993214468</v>
      </c>
      <c r="O105" s="12">
        <f>100*O84/'1995 (1)'!O84</f>
        <v>85.296795963559859</v>
      </c>
      <c r="P105" s="12">
        <f>100*P84/'1995 (1)'!P84</f>
        <v>110.35582049564175</v>
      </c>
      <c r="Q105" s="12">
        <f>100*Q84/'1995 (1)'!Q84</f>
        <v>113.85577083266871</v>
      </c>
      <c r="R105" s="12">
        <f>100*R84/'1995 (1)'!R84</f>
        <v>108.24936908671394</v>
      </c>
      <c r="S105" s="12">
        <f>100*S84/'1995 (1)'!S84</f>
        <v>108.37158454953654</v>
      </c>
      <c r="T105" s="12">
        <f>100*T84/'1995 (1)'!T84</f>
        <v>110.21279067273332</v>
      </c>
      <c r="U105" s="12">
        <f>100*U84/'1995 (1)'!U84</f>
        <v>109.81745842134326</v>
      </c>
    </row>
    <row r="106" spans="2:21" x14ac:dyDescent="0.25">
      <c r="B106" s="10" t="s">
        <v>60</v>
      </c>
      <c r="C106" s="12">
        <f>100*C85/'1995 (1)'!C85</f>
        <v>123.19650765352873</v>
      </c>
      <c r="D106" s="12">
        <f>100*D85/'1995 (1)'!D85</f>
        <v>116.90129204687308</v>
      </c>
      <c r="E106" s="12">
        <f>100*E85/'1995 (1)'!E85</f>
        <v>116.26060484031925</v>
      </c>
      <c r="F106" s="12">
        <f>100*F85/'1995 (1)'!F85</f>
        <v>146.91648249418307</v>
      </c>
      <c r="G106" s="12">
        <f>100*G85/'1995 (1)'!G85</f>
        <v>105.10633692920881</v>
      </c>
      <c r="H106" s="12">
        <f>100*H85/'1995 (1)'!H85</f>
        <v>115.71421991589183</v>
      </c>
      <c r="I106" s="12">
        <f>100*I85/'1995 (1)'!I85</f>
        <v>111.74172451494259</v>
      </c>
      <c r="J106" s="12">
        <f>100*J85/'1995 (1)'!J85</f>
        <v>120.75025647050001</v>
      </c>
      <c r="K106" s="12">
        <f>100*K85/'1995 (1)'!K85</f>
        <v>111.82585568574731</v>
      </c>
      <c r="L106" s="12">
        <f>100*L85/'1995 (1)'!L85</f>
        <v>126.13099859202893</v>
      </c>
      <c r="M106" s="12">
        <f>100*M85/'1995 (1)'!M85</f>
        <v>112.45785649427799</v>
      </c>
      <c r="N106" s="12">
        <f>100*N85/'1995 (1)'!N85</f>
        <v>105.35539601528227</v>
      </c>
      <c r="O106" s="12">
        <f>100*O85/'1995 (1)'!O85</f>
        <v>91.978779399724317</v>
      </c>
      <c r="P106" s="12">
        <f>100*P85/'1995 (1)'!P85</f>
        <v>112.40404924203501</v>
      </c>
      <c r="Q106" s="12">
        <f>100*Q85/'1995 (1)'!Q85</f>
        <v>112.20251150546265</v>
      </c>
      <c r="R106" s="12">
        <f>100*R85/'1995 (1)'!R85</f>
        <v>88.112604830562987</v>
      </c>
      <c r="S106" s="12">
        <f>100*S85/'1995 (1)'!S85</f>
        <v>103.33578486878949</v>
      </c>
      <c r="T106" s="12">
        <f>100*T85/'1995 (1)'!T85</f>
        <v>106.38844013060378</v>
      </c>
      <c r="U106" s="12">
        <f>100*U85/'1995 (1)'!U85</f>
        <v>102.83747996508106</v>
      </c>
    </row>
    <row r="107" spans="2:21" x14ac:dyDescent="0.25">
      <c r="B107" s="11" t="s">
        <v>61</v>
      </c>
      <c r="C107" s="12">
        <f>100*C86/'1995 (1)'!C86</f>
        <v>98.590942750086654</v>
      </c>
      <c r="D107" s="12">
        <f>100*D86/'1995 (1)'!D86</f>
        <v>109.10618167440599</v>
      </c>
      <c r="E107" s="12">
        <f>100*E86/'1995 (1)'!E86</f>
        <v>100.38535299170405</v>
      </c>
      <c r="F107" s="12">
        <f>100*F86/'1995 (1)'!F86</f>
        <v>194.90223422288801</v>
      </c>
      <c r="G107" s="12">
        <f>100*G86/'1995 (1)'!G86</f>
        <v>93.190943595268038</v>
      </c>
      <c r="H107" s="12">
        <f>100*H86/'1995 (1)'!H86</f>
        <v>102.83550053961618</v>
      </c>
      <c r="I107" s="12">
        <f>100*I86/'1995 (1)'!I86</f>
        <v>103.03391460085686</v>
      </c>
      <c r="J107" s="12">
        <f>100*J86/'1995 (1)'!J86</f>
        <v>108.92593592091707</v>
      </c>
      <c r="K107" s="12">
        <f>100*K86/'1995 (1)'!K86</f>
        <v>106.42564728227526</v>
      </c>
      <c r="L107" s="12">
        <f>100*L86/'1995 (1)'!L86</f>
        <v>128.2361033790537</v>
      </c>
      <c r="M107" s="12">
        <f>100*M86/'1995 (1)'!M86</f>
        <v>105.17222426661652</v>
      </c>
      <c r="N107" s="12">
        <f>100*N86/'1995 (1)'!N86</f>
        <v>98.10744992054363</v>
      </c>
      <c r="O107" s="12">
        <f>100*O86/'1995 (1)'!O86</f>
        <v>93.180667800381812</v>
      </c>
      <c r="P107" s="12">
        <f>100*P86/'1995 (1)'!P86</f>
        <v>99.813945108551238</v>
      </c>
      <c r="Q107" s="12">
        <f>100*Q86/'1995 (1)'!Q86</f>
        <v>109.12669888392658</v>
      </c>
      <c r="R107" s="12">
        <f>100*R86/'1995 (1)'!R86</f>
        <v>97.647980791560386</v>
      </c>
      <c r="S107" s="12">
        <f>100*S86/'1995 (1)'!S86</f>
        <v>98.312066712914657</v>
      </c>
      <c r="T107" s="12">
        <f>100*T86/'1995 (1)'!T86</f>
        <v>107.57949118285549</v>
      </c>
      <c r="U107" s="12">
        <f>100*U86/'1995 (1)'!U86</f>
        <v>105.6828709964086</v>
      </c>
    </row>
    <row r="108" spans="2:21" x14ac:dyDescent="0.25">
      <c r="B108" s="15" t="s">
        <v>63</v>
      </c>
      <c r="C108">
        <v>126.4311207236444</v>
      </c>
      <c r="D108">
        <v>164.65155923741429</v>
      </c>
      <c r="E108">
        <v>118.98837554546013</v>
      </c>
      <c r="F108">
        <v>370.83456092741568</v>
      </c>
      <c r="G108">
        <v>92.928694546347728</v>
      </c>
      <c r="H108">
        <v>110.5038667027125</v>
      </c>
      <c r="I108">
        <v>124.14365952265456</v>
      </c>
      <c r="J108">
        <v>139.02972482442618</v>
      </c>
      <c r="K108">
        <v>124.62590587124204</v>
      </c>
      <c r="L108">
        <v>159.10734724542871</v>
      </c>
      <c r="M108">
        <v>130.60708160461368</v>
      </c>
      <c r="N108">
        <v>107.97745455583733</v>
      </c>
      <c r="O108">
        <v>90.791594113002731</v>
      </c>
      <c r="P108">
        <v>143.11035370576928</v>
      </c>
      <c r="Q108">
        <v>125.17029452588105</v>
      </c>
      <c r="R108">
        <v>115.77094915017345</v>
      </c>
      <c r="S108">
        <v>126.34710177715374</v>
      </c>
      <c r="T108">
        <v>125.22430130943407</v>
      </c>
    </row>
    <row r="109" spans="2:21" ht="13.8" thickBot="1" x14ac:dyDescent="0.3">
      <c r="D109" s="156" t="s">
        <v>108</v>
      </c>
    </row>
    <row r="110" spans="2:21" ht="69.900000000000006" customHeight="1" thickTop="1" thickBot="1" x14ac:dyDescent="0.45">
      <c r="D110" s="23"/>
      <c r="E110" s="24" t="s">
        <v>69</v>
      </c>
      <c r="F110" s="24" t="s">
        <v>91</v>
      </c>
      <c r="G110" s="24" t="s">
        <v>95</v>
      </c>
      <c r="H110" s="24" t="s">
        <v>89</v>
      </c>
      <c r="I110" s="24" t="s">
        <v>90</v>
      </c>
      <c r="J110" s="37" t="s">
        <v>65</v>
      </c>
      <c r="K110" s="37" t="s">
        <v>83</v>
      </c>
      <c r="L110" s="38" t="s">
        <v>64</v>
      </c>
      <c r="N110" s="16" t="s">
        <v>69</v>
      </c>
      <c r="O110" s="16" t="s">
        <v>67</v>
      </c>
      <c r="P110" s="16" t="s">
        <v>71</v>
      </c>
      <c r="Q110" s="16" t="s">
        <v>70</v>
      </c>
      <c r="R110" s="16" t="s">
        <v>72</v>
      </c>
      <c r="S110" s="16" t="s">
        <v>65</v>
      </c>
      <c r="T110" s="16" t="s">
        <v>81</v>
      </c>
    </row>
    <row r="111" spans="2:21" ht="69.900000000000006" customHeight="1" thickTop="1" x14ac:dyDescent="0.5">
      <c r="D111" s="25" t="s">
        <v>86</v>
      </c>
      <c r="E111" s="27">
        <f t="shared" ref="E111:E128" si="43">E90</f>
        <v>99.956060125476114</v>
      </c>
      <c r="F111" s="28" t="s">
        <v>85</v>
      </c>
      <c r="G111" s="28">
        <f t="shared" ref="G111:G128" si="44">G90</f>
        <v>98.656598721553479</v>
      </c>
      <c r="H111" s="28" t="s">
        <v>85</v>
      </c>
      <c r="I111" s="28">
        <f t="shared" ref="I111:I128" si="45">I90</f>
        <v>84.748439384329615</v>
      </c>
      <c r="J111" s="39">
        <f>(A48/'1995 (1)'!A48)/(A6/'1995 (1)'!A6)*100</f>
        <v>98.564073686347356</v>
      </c>
      <c r="K111" s="39">
        <f t="shared" ref="K111:K128" si="46">U90</f>
        <v>97.987365087069406</v>
      </c>
      <c r="L111" s="40">
        <f t="shared" ref="L111:L128" si="47">T90</f>
        <v>95.297046208238243</v>
      </c>
      <c r="M111" t="str">
        <f t="shared" ref="M111:S112" si="48">D112</f>
        <v>énergie</v>
      </c>
      <c r="N111" s="19">
        <f t="shared" si="48"/>
        <v>102.48124965605781</v>
      </c>
      <c r="O111" s="19">
        <f t="shared" si="48"/>
        <v>209.11817271101242</v>
      </c>
      <c r="P111" s="19">
        <f t="shared" si="48"/>
        <v>90.07177017849115</v>
      </c>
      <c r="Q111" s="19">
        <f t="shared" si="48"/>
        <v>100.01225688041737</v>
      </c>
      <c r="R111" s="19">
        <f t="shared" si="48"/>
        <v>103.22527049691297</v>
      </c>
      <c r="S111" s="19">
        <f t="shared" si="48"/>
        <v>132.1273093664326</v>
      </c>
      <c r="T111" s="19">
        <f t="shared" ref="T111:T116" si="49">L112</f>
        <v>122.45889895235246</v>
      </c>
    </row>
    <row r="112" spans="2:21" ht="69.900000000000006" customHeight="1" x14ac:dyDescent="0.5">
      <c r="D112" s="25" t="s">
        <v>73</v>
      </c>
      <c r="E112" s="29">
        <f t="shared" si="43"/>
        <v>102.48124965605781</v>
      </c>
      <c r="F112" s="30">
        <f t="shared" ref="F112:F128" si="50">F91</f>
        <v>209.11817271101242</v>
      </c>
      <c r="G112" s="30">
        <f t="shared" si="44"/>
        <v>90.07177017849115</v>
      </c>
      <c r="H112" s="30">
        <f t="shared" ref="H112:H128" si="51">H91</f>
        <v>100.01225688041737</v>
      </c>
      <c r="I112" s="30">
        <f t="shared" si="45"/>
        <v>103.22527049691297</v>
      </c>
      <c r="J112" s="41">
        <f>(A49/'1995 (1)'!A49)/(A7/'1995 (1)'!A7)*100</f>
        <v>132.1273093664326</v>
      </c>
      <c r="K112" s="41">
        <f t="shared" si="46"/>
        <v>94.991308587002706</v>
      </c>
      <c r="L112" s="42">
        <f t="shared" si="47"/>
        <v>122.45889895235246</v>
      </c>
      <c r="M112" t="str">
        <f t="shared" si="48"/>
        <v>IAA</v>
      </c>
      <c r="N112" s="19">
        <f t="shared" si="48"/>
        <v>95.453635822129243</v>
      </c>
      <c r="O112" s="19">
        <f t="shared" si="48"/>
        <v>129.19444845422237</v>
      </c>
      <c r="P112" s="19">
        <f t="shared" si="48"/>
        <v>89.091246680154754</v>
      </c>
      <c r="Q112" s="19">
        <f t="shared" si="48"/>
        <v>97.468930209030276</v>
      </c>
      <c r="R112" s="19">
        <f t="shared" si="48"/>
        <v>99.596127559819507</v>
      </c>
      <c r="S112" s="19">
        <f t="shared" si="48"/>
        <v>95.969433530906485</v>
      </c>
      <c r="T112" s="19">
        <f t="shared" si="49"/>
        <v>96.625783637809832</v>
      </c>
    </row>
    <row r="113" spans="4:24" ht="69.900000000000006" customHeight="1" x14ac:dyDescent="0.5">
      <c r="D113" s="25" t="s">
        <v>69</v>
      </c>
      <c r="E113" s="31">
        <f t="shared" si="43"/>
        <v>95.453635822129243</v>
      </c>
      <c r="F113" s="32">
        <f t="shared" si="50"/>
        <v>129.19444845422237</v>
      </c>
      <c r="G113" s="32">
        <f t="shared" si="44"/>
        <v>89.091246680154754</v>
      </c>
      <c r="H113" s="32">
        <f t="shared" si="51"/>
        <v>97.468930209030276</v>
      </c>
      <c r="I113" s="32">
        <f t="shared" si="45"/>
        <v>99.596127559819507</v>
      </c>
      <c r="J113" s="43">
        <f>(A50/'1995 (1)'!A50)/(A8/'1995 (1)'!A8)*100</f>
        <v>95.969433530906485</v>
      </c>
      <c r="K113" s="43">
        <f t="shared" si="46"/>
        <v>96.735415229490599</v>
      </c>
      <c r="L113" s="44">
        <f t="shared" si="47"/>
        <v>96.625783637809832</v>
      </c>
      <c r="M113" s="16" t="s">
        <v>67</v>
      </c>
      <c r="N113" s="19">
        <f t="shared" ref="N113:S116" si="52">E114</f>
        <v>140.12459391528594</v>
      </c>
      <c r="O113" s="19">
        <f t="shared" si="52"/>
        <v>264.15947132229689</v>
      </c>
      <c r="P113" s="19">
        <f t="shared" si="52"/>
        <v>126.92758370095672</v>
      </c>
      <c r="Q113" s="19">
        <f t="shared" si="52"/>
        <v>135.53272943029498</v>
      </c>
      <c r="R113" s="19">
        <f t="shared" si="52"/>
        <v>156.33260283711672</v>
      </c>
      <c r="S113" s="19">
        <f t="shared" si="52"/>
        <v>100</v>
      </c>
      <c r="T113" s="19">
        <f t="shared" si="49"/>
        <v>157.96861714527293</v>
      </c>
    </row>
    <row r="114" spans="4:24" ht="69.900000000000006" customHeight="1" x14ac:dyDescent="0.5">
      <c r="D114" s="25" t="s">
        <v>91</v>
      </c>
      <c r="E114" s="29">
        <f t="shared" si="43"/>
        <v>140.12459391528594</v>
      </c>
      <c r="F114" s="30">
        <f t="shared" si="50"/>
        <v>264.15947132229689</v>
      </c>
      <c r="G114" s="30">
        <f t="shared" si="44"/>
        <v>126.92758370095672</v>
      </c>
      <c r="H114" s="30">
        <f t="shared" si="51"/>
        <v>135.53272943029498</v>
      </c>
      <c r="I114" s="30">
        <f t="shared" si="45"/>
        <v>156.33260283711672</v>
      </c>
      <c r="J114" s="47">
        <f>(A51/'2000 (1)'!A51)/(A9/'2000 (1)'!A9)*100</f>
        <v>100</v>
      </c>
      <c r="K114" s="47">
        <f t="shared" si="46"/>
        <v>150.3767251400202</v>
      </c>
      <c r="L114" s="48">
        <f t="shared" si="47"/>
        <v>157.96861714527293</v>
      </c>
      <c r="M114" t="str">
        <f>D115</f>
        <v>biens électriques</v>
      </c>
      <c r="N114" s="19">
        <f t="shared" si="52"/>
        <v>104.89300522212851</v>
      </c>
      <c r="O114" s="19">
        <f t="shared" si="52"/>
        <v>127.4990020663847</v>
      </c>
      <c r="P114" s="19">
        <f t="shared" si="52"/>
        <v>86.679690666532963</v>
      </c>
      <c r="Q114" s="19">
        <f t="shared" si="52"/>
        <v>109.02482073646839</v>
      </c>
      <c r="R114" s="19">
        <f t="shared" si="52"/>
        <v>96.584103845664572</v>
      </c>
      <c r="S114" s="19">
        <f t="shared" si="52"/>
        <v>97.125334706707505</v>
      </c>
      <c r="T114" s="19">
        <f t="shared" si="49"/>
        <v>97.810003744075857</v>
      </c>
    </row>
    <row r="115" spans="4:24" ht="69.900000000000006" customHeight="1" x14ac:dyDescent="0.5">
      <c r="D115" s="25" t="s">
        <v>87</v>
      </c>
      <c r="E115" s="31">
        <f t="shared" si="43"/>
        <v>104.89300522212851</v>
      </c>
      <c r="F115" s="32">
        <f t="shared" si="50"/>
        <v>127.4990020663847</v>
      </c>
      <c r="G115" s="32">
        <f t="shared" si="44"/>
        <v>86.679690666532963</v>
      </c>
      <c r="H115" s="32">
        <f t="shared" si="51"/>
        <v>109.02482073646839</v>
      </c>
      <c r="I115" s="32">
        <f t="shared" si="45"/>
        <v>96.584103845664572</v>
      </c>
      <c r="J115" s="43">
        <f>(A52/'1995 (1)'!A52)/(A10/'1995 (1)'!A10)*100</f>
        <v>97.125334706707505</v>
      </c>
      <c r="K115" s="43">
        <f t="shared" si="46"/>
        <v>96.886874939333055</v>
      </c>
      <c r="L115" s="44">
        <f t="shared" si="47"/>
        <v>97.810003744075857</v>
      </c>
      <c r="M115" t="str">
        <f>D116</f>
        <v>mat. de transport</v>
      </c>
      <c r="N115" s="19">
        <f t="shared" si="52"/>
        <v>100.23439165109609</v>
      </c>
      <c r="O115" s="19">
        <f t="shared" si="52"/>
        <v>123.05842910662416</v>
      </c>
      <c r="P115" s="19">
        <f t="shared" si="52"/>
        <v>93.335955806535921</v>
      </c>
      <c r="Q115" s="19">
        <f t="shared" si="52"/>
        <v>88.824570392491921</v>
      </c>
      <c r="R115" s="19">
        <f t="shared" si="52"/>
        <v>79.07906806346854</v>
      </c>
      <c r="S115" s="19">
        <f t="shared" si="52"/>
        <v>88.215486231439755</v>
      </c>
      <c r="T115" s="19">
        <f t="shared" si="49"/>
        <v>92.380120580228606</v>
      </c>
    </row>
    <row r="116" spans="4:24" ht="69.900000000000006" customHeight="1" x14ac:dyDescent="0.5">
      <c r="D116" s="25" t="s">
        <v>89</v>
      </c>
      <c r="E116" s="31">
        <f t="shared" si="43"/>
        <v>100.23439165109609</v>
      </c>
      <c r="F116" s="32">
        <f t="shared" si="50"/>
        <v>123.05842910662416</v>
      </c>
      <c r="G116" s="32">
        <f t="shared" si="44"/>
        <v>93.335955806535921</v>
      </c>
      <c r="H116" s="32">
        <f t="shared" si="51"/>
        <v>88.824570392491921</v>
      </c>
      <c r="I116" s="32">
        <f t="shared" si="45"/>
        <v>79.07906806346854</v>
      </c>
      <c r="J116" s="43">
        <f>(A53/'1995 (1)'!A53)/(A11/'1995 (1)'!A11)*100</f>
        <v>88.215486231439755</v>
      </c>
      <c r="K116" s="43">
        <f t="shared" si="46"/>
        <v>101.92077362419087</v>
      </c>
      <c r="L116" s="44">
        <f t="shared" si="47"/>
        <v>92.380120580228606</v>
      </c>
      <c r="M116" t="str">
        <f>D117</f>
        <v>autres produits ind.</v>
      </c>
      <c r="N116" s="19">
        <f t="shared" si="52"/>
        <v>98.496981999651098</v>
      </c>
      <c r="O116" s="19">
        <f t="shared" si="52"/>
        <v>143.55460179220449</v>
      </c>
      <c r="P116" s="19">
        <f t="shared" si="52"/>
        <v>92.285718918298343</v>
      </c>
      <c r="Q116" s="19">
        <f t="shared" si="52"/>
        <v>98.392607527081594</v>
      </c>
      <c r="R116" s="19">
        <f t="shared" si="52"/>
        <v>99.953227091789159</v>
      </c>
      <c r="S116" s="19">
        <f t="shared" si="52"/>
        <v>99.532090775309996</v>
      </c>
      <c r="T116" s="19">
        <f t="shared" si="49"/>
        <v>99.763588747888363</v>
      </c>
    </row>
    <row r="117" spans="4:24" ht="69.900000000000006" customHeight="1" x14ac:dyDescent="0.5">
      <c r="D117" s="25" t="s">
        <v>88</v>
      </c>
      <c r="E117" s="49">
        <f t="shared" si="43"/>
        <v>98.496981999651098</v>
      </c>
      <c r="F117" s="30">
        <f t="shared" si="50"/>
        <v>143.55460179220449</v>
      </c>
      <c r="G117" s="30">
        <f t="shared" si="44"/>
        <v>92.285718918298343</v>
      </c>
      <c r="H117" s="33">
        <f t="shared" si="51"/>
        <v>98.392607527081594</v>
      </c>
      <c r="I117" s="33">
        <f t="shared" si="45"/>
        <v>99.953227091789159</v>
      </c>
      <c r="J117" s="47">
        <f>(A54/'1995 (1)'!A54)/(A12/'1995 (1)'!A12)*100</f>
        <v>99.532090775309996</v>
      </c>
      <c r="K117" s="47">
        <f t="shared" si="46"/>
        <v>96.715196681052674</v>
      </c>
      <c r="L117" s="48">
        <f t="shared" si="47"/>
        <v>99.763588747888363</v>
      </c>
      <c r="M117" t="str">
        <f t="shared" ref="M117:S120" si="53">D122</f>
        <v>Information et comm;</v>
      </c>
      <c r="N117" s="19">
        <f t="shared" si="53"/>
        <v>106.65053268183486</v>
      </c>
      <c r="O117" s="19">
        <f t="shared" si="53"/>
        <v>136.55448744167654</v>
      </c>
      <c r="P117" s="19">
        <f t="shared" si="53"/>
        <v>93.325689043699526</v>
      </c>
      <c r="Q117" s="19">
        <f t="shared" si="53"/>
        <v>119.50880177285046</v>
      </c>
      <c r="R117" s="19">
        <f t="shared" si="53"/>
        <v>103.47041772176779</v>
      </c>
      <c r="S117" s="19">
        <f t="shared" si="53"/>
        <v>106.47581100494878</v>
      </c>
      <c r="T117" s="19">
        <f>L122</f>
        <v>95.070610085768351</v>
      </c>
    </row>
    <row r="118" spans="4:24" ht="69.900000000000006" customHeight="1" x14ac:dyDescent="0.5">
      <c r="D118" s="25" t="s">
        <v>74</v>
      </c>
      <c r="E118" s="31">
        <f t="shared" si="43"/>
        <v>104.86610738376899</v>
      </c>
      <c r="F118" s="32">
        <f t="shared" si="50"/>
        <v>136.97715570414866</v>
      </c>
      <c r="G118" s="32">
        <f t="shared" si="44"/>
        <v>99.936181501532104</v>
      </c>
      <c r="H118" s="32">
        <f t="shared" si="51"/>
        <v>119.63702065497458</v>
      </c>
      <c r="I118" s="32">
        <f t="shared" si="45"/>
        <v>103.31891330847067</v>
      </c>
      <c r="J118" s="43">
        <f>(A55/'1995 (1)'!A55)/(A13/'1995 (1)'!A13)*100</f>
        <v>108.45611656215088</v>
      </c>
      <c r="K118" s="43">
        <f t="shared" si="46"/>
        <v>103.12602460066033</v>
      </c>
      <c r="L118" s="44">
        <f t="shared" si="47"/>
        <v>108.6717120719898</v>
      </c>
      <c r="M118" t="str">
        <f t="shared" si="53"/>
        <v>Activités financières</v>
      </c>
      <c r="N118" s="19">
        <f t="shared" si="53"/>
        <v>113.09820106697077</v>
      </c>
      <c r="O118" s="19">
        <f t="shared" si="53"/>
        <v>149.26692162751775</v>
      </c>
      <c r="P118" s="19">
        <f t="shared" si="53"/>
        <v>94.76651126935009</v>
      </c>
      <c r="Q118" s="19">
        <f t="shared" si="53"/>
        <v>119.92310555550121</v>
      </c>
      <c r="R118" s="19">
        <f t="shared" si="53"/>
        <v>108.35549810303277</v>
      </c>
      <c r="S118" s="19">
        <f t="shared" si="53"/>
        <v>110.17264267002167</v>
      </c>
      <c r="T118" s="19">
        <f>L123</f>
        <v>105.09428019178442</v>
      </c>
    </row>
    <row r="119" spans="4:24" ht="69.900000000000006" customHeight="1" x14ac:dyDescent="0.5">
      <c r="D119" s="25" t="s">
        <v>75</v>
      </c>
      <c r="E119" s="29">
        <f t="shared" si="43"/>
        <v>98.355685488813535</v>
      </c>
      <c r="F119" s="30">
        <f t="shared" si="50"/>
        <v>128.0175324866307</v>
      </c>
      <c r="G119" s="33">
        <f t="shared" si="44"/>
        <v>91.146305964807738</v>
      </c>
      <c r="H119" s="30">
        <f t="shared" si="51"/>
        <v>110.81633200563041</v>
      </c>
      <c r="I119" s="30">
        <f t="shared" si="45"/>
        <v>98.69613902500457</v>
      </c>
      <c r="J119" s="47">
        <f>(A56/'1995 (1)'!A56)/(A14/'1995 (1)'!A14)*100</f>
        <v>100.82600222222899</v>
      </c>
      <c r="K119" s="47">
        <f t="shared" si="46"/>
        <v>96.432805178822107</v>
      </c>
      <c r="L119" s="48">
        <f t="shared" si="47"/>
        <v>97.273537452290697</v>
      </c>
      <c r="M119" t="str">
        <f t="shared" si="53"/>
        <v>Activités immobilières</v>
      </c>
      <c r="N119" s="19">
        <f t="shared" si="53"/>
        <v>112.20742200589574</v>
      </c>
      <c r="O119" s="19">
        <f t="shared" si="53"/>
        <v>139.22349250320528</v>
      </c>
      <c r="P119" s="19">
        <f t="shared" si="53"/>
        <v>100.61542305107695</v>
      </c>
      <c r="Q119" s="19">
        <f t="shared" si="53"/>
        <v>133.38747495819865</v>
      </c>
      <c r="R119" s="19">
        <f t="shared" si="53"/>
        <v>111.3572942263873</v>
      </c>
      <c r="S119" s="19">
        <f t="shared" si="53"/>
        <v>113.13908334965691</v>
      </c>
      <c r="T119" s="19">
        <f>L124</f>
        <v>105.77138437153805</v>
      </c>
    </row>
    <row r="120" spans="4:24" ht="69.900000000000006" customHeight="1" x14ac:dyDescent="0.5">
      <c r="D120" s="25" t="s">
        <v>76</v>
      </c>
      <c r="E120" s="31">
        <f t="shared" si="43"/>
        <v>107.54243984746967</v>
      </c>
      <c r="F120" s="32">
        <f t="shared" si="50"/>
        <v>137.57747859779482</v>
      </c>
      <c r="G120" s="32">
        <f t="shared" si="44"/>
        <v>94.586156630590139</v>
      </c>
      <c r="H120" s="32">
        <f t="shared" si="51"/>
        <v>113.96276291991923</v>
      </c>
      <c r="I120" s="32">
        <f t="shared" si="45"/>
        <v>105.71615646472006</v>
      </c>
      <c r="J120" s="43">
        <f>(A57/'1995 (1)'!A57)/(A15/'1995 (1)'!A15)*100</f>
        <v>107.91147872716986</v>
      </c>
      <c r="K120" s="43">
        <f t="shared" si="46"/>
        <v>112.32973148923885</v>
      </c>
      <c r="L120" s="44">
        <f t="shared" si="47"/>
        <v>111.61493352795523</v>
      </c>
      <c r="M120" t="str">
        <f t="shared" si="53"/>
        <v>SRE</v>
      </c>
      <c r="N120" s="19">
        <f t="shared" si="53"/>
        <v>113.1630379238825</v>
      </c>
      <c r="O120" s="19">
        <f t="shared" si="53"/>
        <v>143.49522605756033</v>
      </c>
      <c r="P120" s="19">
        <f t="shared" si="53"/>
        <v>103.21154957556425</v>
      </c>
      <c r="Q120" s="19">
        <f t="shared" si="53"/>
        <v>122.25273658671182</v>
      </c>
      <c r="R120" s="19">
        <f t="shared" si="53"/>
        <v>112.31572049860482</v>
      </c>
      <c r="S120" s="19">
        <f t="shared" si="53"/>
        <v>114.12745657464001</v>
      </c>
      <c r="T120" s="19">
        <f>L125</f>
        <v>110.97171706179135</v>
      </c>
    </row>
    <row r="121" spans="4:24" ht="69.900000000000006" customHeight="1" x14ac:dyDescent="0.5">
      <c r="D121" s="25" t="s">
        <v>77</v>
      </c>
      <c r="E121" s="29">
        <f t="shared" si="43"/>
        <v>121.17073700499964</v>
      </c>
      <c r="F121" s="30">
        <f t="shared" si="50"/>
        <v>152.32288245920009</v>
      </c>
      <c r="G121" s="32">
        <f t="shared" si="44"/>
        <v>108.95618190666256</v>
      </c>
      <c r="H121" s="30">
        <f t="shared" si="51"/>
        <v>133.30667168798254</v>
      </c>
      <c r="I121" s="30">
        <f t="shared" si="45"/>
        <v>121.0577493157781</v>
      </c>
      <c r="J121" s="41">
        <f>(A58/'1995 (1)'!A58)/(A16/'1995 (1)'!A16)*100</f>
        <v>123.07546019214057</v>
      </c>
      <c r="K121" s="41">
        <f t="shared" si="46"/>
        <v>113.02018832327649</v>
      </c>
      <c r="L121" s="42">
        <f t="shared" si="47"/>
        <v>114.48060632875537</v>
      </c>
      <c r="M121" t="s">
        <v>80</v>
      </c>
      <c r="N121" s="19">
        <f t="shared" ref="N121:T121" si="54">E128</f>
        <v>100.38535299170405</v>
      </c>
      <c r="O121" s="19">
        <f t="shared" si="54"/>
        <v>194.90223422288801</v>
      </c>
      <c r="P121" s="19">
        <f t="shared" si="54"/>
        <v>93.190943595268038</v>
      </c>
      <c r="Q121" s="19">
        <f t="shared" si="54"/>
        <v>102.83550053961618</v>
      </c>
      <c r="R121" s="19">
        <f t="shared" si="54"/>
        <v>103.03391460085686</v>
      </c>
      <c r="S121" s="19">
        <f t="shared" si="54"/>
        <v>107.86911180139158</v>
      </c>
      <c r="T121" s="19">
        <f t="shared" si="54"/>
        <v>105.6828709964086</v>
      </c>
    </row>
    <row r="122" spans="4:24" ht="69.900000000000006" customHeight="1" x14ac:dyDescent="0.5">
      <c r="D122" s="25" t="s">
        <v>94</v>
      </c>
      <c r="E122" s="29">
        <f t="shared" si="43"/>
        <v>106.65053268183486</v>
      </c>
      <c r="F122" s="30">
        <f t="shared" si="50"/>
        <v>136.55448744167654</v>
      </c>
      <c r="G122" s="32">
        <f t="shared" si="44"/>
        <v>93.325689043699526</v>
      </c>
      <c r="H122" s="30">
        <f t="shared" si="51"/>
        <v>119.50880177285046</v>
      </c>
      <c r="I122" s="30">
        <f t="shared" si="45"/>
        <v>103.47041772176779</v>
      </c>
      <c r="J122" s="41">
        <f>(A59/'1995 (1)'!A59)/(A17/'1995 (1)'!A17)*100</f>
        <v>106.47581100494878</v>
      </c>
      <c r="K122" s="41">
        <f t="shared" si="46"/>
        <v>93.287079454396036</v>
      </c>
      <c r="L122" s="42">
        <f t="shared" si="47"/>
        <v>95.070610085768351</v>
      </c>
    </row>
    <row r="123" spans="4:24" ht="69.900000000000006" customHeight="1" x14ac:dyDescent="0.5">
      <c r="D123" s="25" t="s">
        <v>78</v>
      </c>
      <c r="E123" s="29">
        <f t="shared" si="43"/>
        <v>113.09820106697077</v>
      </c>
      <c r="F123" s="30">
        <f t="shared" si="50"/>
        <v>149.26692162751775</v>
      </c>
      <c r="G123" s="32">
        <f t="shared" si="44"/>
        <v>94.76651126935009</v>
      </c>
      <c r="H123" s="30">
        <f t="shared" si="51"/>
        <v>119.92310555550121</v>
      </c>
      <c r="I123" s="32">
        <f t="shared" si="45"/>
        <v>108.35549810303277</v>
      </c>
      <c r="J123" s="41">
        <f>(A60/'1995 (1)'!A60)/(A18/'1995 (1)'!A18)*100</f>
        <v>110.17264267002167</v>
      </c>
      <c r="K123" s="41">
        <f t="shared" si="46"/>
        <v>104.48041679646133</v>
      </c>
      <c r="L123" s="42">
        <f t="shared" si="47"/>
        <v>105.09428019178442</v>
      </c>
    </row>
    <row r="124" spans="4:24" ht="69.900000000000006" customHeight="1" x14ac:dyDescent="0.5">
      <c r="D124" s="25" t="s">
        <v>68</v>
      </c>
      <c r="E124" s="29">
        <f t="shared" si="43"/>
        <v>112.20742200589574</v>
      </c>
      <c r="F124" s="30">
        <f t="shared" si="50"/>
        <v>139.22349250320528</v>
      </c>
      <c r="G124" s="32">
        <f t="shared" si="44"/>
        <v>100.61542305107695</v>
      </c>
      <c r="H124" s="30">
        <f t="shared" si="51"/>
        <v>133.38747495819865</v>
      </c>
      <c r="I124" s="30">
        <f t="shared" si="45"/>
        <v>111.3572942263873</v>
      </c>
      <c r="J124" s="41">
        <f>(A61/'1995 (1)'!A61)/(A19/'1995 (1)'!A19)*100</f>
        <v>113.13908334965691</v>
      </c>
      <c r="K124" s="41">
        <f t="shared" si="46"/>
        <v>105.01895623943227</v>
      </c>
      <c r="L124" s="42">
        <f t="shared" si="47"/>
        <v>105.77138437153805</v>
      </c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</row>
    <row r="125" spans="4:24" ht="69.900000000000006" customHeight="1" x14ac:dyDescent="0.5">
      <c r="D125" s="25" t="s">
        <v>79</v>
      </c>
      <c r="E125" s="29">
        <f t="shared" si="43"/>
        <v>113.1630379238825</v>
      </c>
      <c r="F125" s="30">
        <f t="shared" si="50"/>
        <v>143.49522605756033</v>
      </c>
      <c r="G125" s="32">
        <f t="shared" si="44"/>
        <v>103.21154957556425</v>
      </c>
      <c r="H125" s="30">
        <f t="shared" si="51"/>
        <v>122.25273658671182</v>
      </c>
      <c r="I125" s="30">
        <f t="shared" si="45"/>
        <v>112.31572049860482</v>
      </c>
      <c r="J125" s="47">
        <f>(A62/'1995 (1)'!A62)/(A20/'1995 (1)'!A20)*100</f>
        <v>114.12745657464001</v>
      </c>
      <c r="K125" s="47">
        <f t="shared" si="46"/>
        <v>109.38861108531238</v>
      </c>
      <c r="L125" s="48">
        <f t="shared" si="47"/>
        <v>110.97171706179135</v>
      </c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</row>
    <row r="126" spans="4:24" ht="69.900000000000006" customHeight="1" x14ac:dyDescent="0.5">
      <c r="D126" s="25" t="s">
        <v>93</v>
      </c>
      <c r="E126" s="29">
        <f t="shared" si="43"/>
        <v>111.26294569308359</v>
      </c>
      <c r="F126" s="30">
        <f t="shared" si="50"/>
        <v>142.91483833405943</v>
      </c>
      <c r="G126" s="32">
        <f t="shared" si="44"/>
        <v>98.437609927385708</v>
      </c>
      <c r="H126" s="30">
        <f t="shared" si="51"/>
        <v>115.32830103905906</v>
      </c>
      <c r="I126" s="30">
        <f t="shared" si="45"/>
        <v>108.31383202750295</v>
      </c>
      <c r="J126" s="47">
        <f>(A63/'1995 (1)'!A63)/(A21/'1995 (1)'!A21)*100</f>
        <v>110.83281497711232</v>
      </c>
      <c r="K126" s="47">
        <f t="shared" si="46"/>
        <v>109.81745842134326</v>
      </c>
      <c r="L126" s="48">
        <f t="shared" si="47"/>
        <v>110.21279067273332</v>
      </c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</row>
    <row r="127" spans="4:24" ht="69.900000000000006" customHeight="1" x14ac:dyDescent="0.5">
      <c r="D127" s="25" t="s">
        <v>92</v>
      </c>
      <c r="E127" s="31">
        <f t="shared" si="43"/>
        <v>116.26060484031925</v>
      </c>
      <c r="F127" s="32">
        <f t="shared" si="50"/>
        <v>146.91648249418307</v>
      </c>
      <c r="G127" s="32">
        <f t="shared" si="44"/>
        <v>105.10633692920881</v>
      </c>
      <c r="H127" s="32">
        <f t="shared" si="51"/>
        <v>115.71421991589183</v>
      </c>
      <c r="I127" s="32">
        <f t="shared" si="45"/>
        <v>111.74172451494259</v>
      </c>
      <c r="J127" s="43">
        <f>(A64/'1995 (1)'!A64)/(A22/'1995 (1)'!A22)*100</f>
        <v>114.25066203165161</v>
      </c>
      <c r="K127" s="43">
        <f t="shared" si="46"/>
        <v>102.83747996508106</v>
      </c>
      <c r="L127" s="44">
        <f t="shared" si="47"/>
        <v>106.38844013060378</v>
      </c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</row>
    <row r="128" spans="4:24" ht="69.900000000000006" customHeight="1" thickBot="1" x14ac:dyDescent="0.55000000000000004">
      <c r="D128" s="26" t="s">
        <v>64</v>
      </c>
      <c r="E128" s="34">
        <f t="shared" si="43"/>
        <v>100.38535299170405</v>
      </c>
      <c r="F128" s="35">
        <f t="shared" si="50"/>
        <v>194.90223422288801</v>
      </c>
      <c r="G128" s="36">
        <f t="shared" si="44"/>
        <v>93.190943595268038</v>
      </c>
      <c r="H128" s="36">
        <f t="shared" si="51"/>
        <v>102.83550053961618</v>
      </c>
      <c r="I128" s="36">
        <f t="shared" si="45"/>
        <v>103.03391460085686</v>
      </c>
      <c r="J128" s="50">
        <f>(A65/'1995 (1)'!A65)/(A23/'1995 (1)'!A23)*100</f>
        <v>107.86911180139158</v>
      </c>
      <c r="K128" s="50">
        <f t="shared" si="46"/>
        <v>105.6828709964086</v>
      </c>
      <c r="L128" s="51">
        <f t="shared" si="47"/>
        <v>107.57949118285549</v>
      </c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</row>
    <row r="129" spans="4:24" ht="13.8" thickTop="1" x14ac:dyDescent="0.25"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</row>
    <row r="130" spans="4:24" x14ac:dyDescent="0.25">
      <c r="E130" s="18"/>
      <c r="F130" s="18"/>
      <c r="G130" s="18"/>
      <c r="H130" s="18"/>
      <c r="I130" s="18"/>
      <c r="J130" s="18"/>
      <c r="K130" s="18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1"/>
      <c r="W130" s="19"/>
      <c r="X130" s="19"/>
    </row>
    <row r="131" spans="4:24" x14ac:dyDescent="0.25">
      <c r="D131" s="16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</row>
    <row r="132" spans="4:24" x14ac:dyDescent="0.25">
      <c r="D132" s="16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</row>
    <row r="133" spans="4:24" x14ac:dyDescent="0.25">
      <c r="D133" s="16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</row>
    <row r="134" spans="4:24" x14ac:dyDescent="0.25">
      <c r="D134" s="16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</row>
    <row r="135" spans="4:24" x14ac:dyDescent="0.25">
      <c r="D135" s="16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</row>
    <row r="136" spans="4:24" x14ac:dyDescent="0.25">
      <c r="D136" s="16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</row>
    <row r="137" spans="4:24" x14ac:dyDescent="0.25">
      <c r="D137" s="16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</row>
  </sheetData>
  <sheetProtection selectLockedCells="1" selectUnlockedCells="1"/>
  <phoneticPr fontId="9" type="noConversion"/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 alignWithMargins="0">
    <oddHeader>&amp;C&amp;A</oddHeader>
    <oddFooter>&amp;CPage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37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E4" sqref="E4"/>
    </sheetView>
  </sheetViews>
  <sheetFormatPr baseColWidth="10" defaultColWidth="11.5546875" defaultRowHeight="13.2" x14ac:dyDescent="0.25"/>
  <cols>
    <col min="4" max="4" width="51.6640625" customWidth="1"/>
    <col min="5" max="12" width="30.6640625" customWidth="1"/>
  </cols>
  <sheetData>
    <row r="2" spans="1:21" x14ac:dyDescent="0.25">
      <c r="B2" t="s">
        <v>0</v>
      </c>
    </row>
    <row r="3" spans="1:21" x14ac:dyDescent="0.25">
      <c r="B3" t="s">
        <v>1</v>
      </c>
    </row>
    <row r="4" spans="1:21" x14ac:dyDescent="0.25">
      <c r="D4">
        <f t="shared" ref="D4:I4" si="0">SUM(D8:D12)</f>
        <v>13704.380768809857</v>
      </c>
      <c r="E4">
        <f t="shared" si="0"/>
        <v>48309.04952553421</v>
      </c>
      <c r="F4">
        <f t="shared" si="0"/>
        <v>14303.663091834398</v>
      </c>
      <c r="G4">
        <f t="shared" si="0"/>
        <v>50723.208463263254</v>
      </c>
      <c r="H4">
        <f t="shared" si="0"/>
        <v>66516.453223371296</v>
      </c>
      <c r="I4">
        <f t="shared" si="0"/>
        <v>177264.86724692231</v>
      </c>
    </row>
    <row r="5" spans="1:21" x14ac:dyDescent="0.25">
      <c r="B5" t="s">
        <v>2</v>
      </c>
      <c r="C5" t="s">
        <v>3</v>
      </c>
      <c r="D5" t="s">
        <v>9</v>
      </c>
      <c r="E5" t="s">
        <v>4</v>
      </c>
      <c r="F5" t="s">
        <v>5</v>
      </c>
      <c r="G5" t="s">
        <v>6</v>
      </c>
      <c r="H5" t="s">
        <v>7</v>
      </c>
      <c r="I5" t="s">
        <v>8</v>
      </c>
      <c r="J5" t="s">
        <v>10</v>
      </c>
      <c r="K5" t="s">
        <v>11</v>
      </c>
      <c r="L5" t="s">
        <v>12</v>
      </c>
      <c r="M5" t="s">
        <v>13</v>
      </c>
      <c r="N5" t="s">
        <v>14</v>
      </c>
      <c r="O5" t="s">
        <v>15</v>
      </c>
      <c r="P5" t="s">
        <v>16</v>
      </c>
      <c r="Q5" t="s">
        <v>17</v>
      </c>
      <c r="R5" t="s">
        <v>18</v>
      </c>
      <c r="S5" t="s">
        <v>19</v>
      </c>
      <c r="T5" t="s">
        <v>20</v>
      </c>
      <c r="U5" t="s">
        <v>82</v>
      </c>
    </row>
    <row r="6" spans="1:21" x14ac:dyDescent="0.25">
      <c r="A6" s="17">
        <f t="shared" ref="A6:A23" si="1">SUM(D6:I6)</f>
        <v>43561.788163501195</v>
      </c>
      <c r="B6" t="s">
        <v>21</v>
      </c>
      <c r="C6">
        <f>'2000'!C6/SUM('2000'!C$6:C$22)*'2000'!C$23</f>
        <v>15634.362301625624</v>
      </c>
      <c r="D6">
        <f>'2000'!D6/SUM('2000'!D$6:D$22)*'2000'!D$23</f>
        <v>10.222953089844092</v>
      </c>
      <c r="E6">
        <f>'2000'!E6/SUM('2000'!E$6:E$22)*'2000'!E$23</f>
        <v>38929.418162111608</v>
      </c>
      <c r="F6">
        <f>'2000'!F6/SUM('2000'!F$6:F$22)*'2000'!F$23</f>
        <v>0</v>
      </c>
      <c r="G6">
        <f>'2000'!G6/SUM('2000'!G$6:G$22)*'2000'!G$23</f>
        <v>0.95753783917227586</v>
      </c>
      <c r="H6">
        <f>'2000'!H6/SUM('2000'!H$6:H$22)*'2000'!H$23</f>
        <v>0</v>
      </c>
      <c r="I6">
        <f>'2000'!I6/SUM('2000'!I$6:I$22)*'2000'!I$23</f>
        <v>4621.1895104605628</v>
      </c>
      <c r="J6">
        <f>'2000'!J6/SUM('2000'!J$6:J$22)*'2000'!J$23</f>
        <v>295.50289376557282</v>
      </c>
      <c r="K6">
        <f>'2000'!K6/SUM('2000'!K$6:K$22)*'2000'!K$23</f>
        <v>0.8598002977985274</v>
      </c>
      <c r="L6">
        <f>'2000'!L6/SUM('2000'!L$6:L$22)*'2000'!L$23</f>
        <v>0</v>
      </c>
      <c r="M6">
        <f>'2000'!M6/SUM('2000'!M$6:M$22)*'2000'!M$23</f>
        <v>1284.3819825715027</v>
      </c>
      <c r="N6">
        <f>'2000'!N6/SUM('2000'!N$6:N$22)*'2000'!N$23</f>
        <v>7.6027825411689625</v>
      </c>
      <c r="O6">
        <f>'2000'!O6/SUM('2000'!O$6:O$22)*'2000'!O$23</f>
        <v>1.3197981258009883</v>
      </c>
      <c r="P6">
        <f>'2000'!P6/SUM('2000'!P$6:P$22)*'2000'!P$23</f>
        <v>0</v>
      </c>
      <c r="Q6">
        <f>'2000'!Q6/SUM('2000'!Q$6:Q$22)*'2000'!Q$23</f>
        <v>30.520088342815555</v>
      </c>
      <c r="R6">
        <f>'2000'!R6/SUM('2000'!R$6:R$22)*'2000'!R$23</f>
        <v>777.019047637879</v>
      </c>
      <c r="S6">
        <f>'2000'!S6/SUM('2000'!S$6:S$22)*'2000'!S$23</f>
        <v>304.82395333643149</v>
      </c>
      <c r="T6">
        <f t="shared" ref="T6:T22" si="2">SUM(C6:S6)</f>
        <v>61898.180811745784</v>
      </c>
      <c r="U6">
        <f t="shared" ref="U6:U23" si="3">SUM(K6:S6)</f>
        <v>2406.5274528533973</v>
      </c>
    </row>
    <row r="7" spans="1:21" x14ac:dyDescent="0.25">
      <c r="A7" s="17">
        <f t="shared" si="1"/>
        <v>124365.37963764794</v>
      </c>
      <c r="B7" t="s">
        <v>27</v>
      </c>
      <c r="C7">
        <f>'2000'!C7/SUM('2000'!C$6:C$22)*'2000'!C$23</f>
        <v>1232.7281738952613</v>
      </c>
      <c r="D7">
        <f>'2000'!D7/SUM('2000'!D$6:D$22)*'2000'!D$23</f>
        <v>33736.588740748317</v>
      </c>
      <c r="E7">
        <f>'2000'!E7/SUM('2000'!E$6:E$22)*'2000'!E$23</f>
        <v>4910.7397113476054</v>
      </c>
      <c r="F7">
        <f>'2000'!F7/SUM('2000'!F$6:F$22)*'2000'!F$23</f>
        <v>56248.737620733518</v>
      </c>
      <c r="G7">
        <f>'2000'!G7/SUM('2000'!G$6:G$22)*'2000'!G$23</f>
        <v>1572.0150689333141</v>
      </c>
      <c r="H7">
        <f>'2000'!H7/SUM('2000'!H$6:H$22)*'2000'!H$23</f>
        <v>1631.6688860044251</v>
      </c>
      <c r="I7">
        <f>'2000'!I7/SUM('2000'!I$6:I$22)*'2000'!I$23</f>
        <v>26265.629609880765</v>
      </c>
      <c r="J7">
        <f>'2000'!J7/SUM('2000'!J$6:J$22)*'2000'!J$23</f>
        <v>2987.5572253744672</v>
      </c>
      <c r="K7">
        <f>'2000'!K7/SUM('2000'!K$6:K$22)*'2000'!K$23</f>
        <v>3311.6208237498417</v>
      </c>
      <c r="L7">
        <f>'2000'!L7/SUM('2000'!L$6:L$22)*'2000'!L$23</f>
        <v>1473.987329552496</v>
      </c>
      <c r="M7">
        <f>'2000'!M7/SUM('2000'!M$6:M$22)*'2000'!M$23</f>
        <v>1432.2784851638644</v>
      </c>
      <c r="N7">
        <f>'2000'!N7/SUM('2000'!N$6:N$22)*'2000'!N$23</f>
        <v>2495.922784707247</v>
      </c>
      <c r="O7">
        <f>'2000'!O7/SUM('2000'!O$6:O$22)*'2000'!O$23</f>
        <v>559.80279451737704</v>
      </c>
      <c r="P7">
        <f>'2000'!P7/SUM('2000'!P$6:P$22)*'2000'!P$23</f>
        <v>1310.7787728792357</v>
      </c>
      <c r="Q7">
        <f>'2000'!Q7/SUM('2000'!Q$6:Q$22)*'2000'!Q$23</f>
        <v>3459.9087735113071</v>
      </c>
      <c r="R7">
        <f>'2000'!R7/SUM('2000'!R$6:R$22)*'2000'!R$23</f>
        <v>8722.9972738444267</v>
      </c>
      <c r="S7">
        <f>'2000'!S7/SUM('2000'!S$6:S$22)*'2000'!S$23</f>
        <v>1621.5333630191205</v>
      </c>
      <c r="T7">
        <f t="shared" si="2"/>
        <v>152974.49543786258</v>
      </c>
      <c r="U7">
        <f t="shared" si="3"/>
        <v>24388.830400944917</v>
      </c>
    </row>
    <row r="8" spans="1:21" x14ac:dyDescent="0.25">
      <c r="A8" s="17">
        <f t="shared" si="1"/>
        <v>41948.175616933717</v>
      </c>
      <c r="B8" t="s">
        <v>22</v>
      </c>
      <c r="C8">
        <f>'2000'!C8/SUM('2000'!C$6:C$22)*'2000'!C$23</f>
        <v>11393.03307985635</v>
      </c>
      <c r="D8">
        <f>'2000'!D8/SUM('2000'!D$6:D$22)*'2000'!D$23</f>
        <v>326.672557969183</v>
      </c>
      <c r="E8">
        <f>'2000'!E8/SUM('2000'!E$6:E$22)*'2000'!E$23</f>
        <v>35419.610347813577</v>
      </c>
      <c r="F8">
        <f>'2000'!F8/SUM('2000'!F$6:F$22)*'2000'!F$23</f>
        <v>146.93185776257812</v>
      </c>
      <c r="G8">
        <f>'2000'!G8/SUM('2000'!G$6:G$22)*'2000'!G$23</f>
        <v>292.653801688074</v>
      </c>
      <c r="H8">
        <f>'2000'!H8/SUM('2000'!H$6:H$22)*'2000'!H$23</f>
        <v>180.99765316653165</v>
      </c>
      <c r="I8">
        <f>'2000'!I8/SUM('2000'!I$6:I$22)*'2000'!I$23</f>
        <v>5581.3093985337728</v>
      </c>
      <c r="J8">
        <f>'2000'!J8/SUM('2000'!J$6:J$22)*'2000'!J$23</f>
        <v>620.95628618305841</v>
      </c>
      <c r="K8">
        <f>'2000'!K8/SUM('2000'!K$6:K$22)*'2000'!K$23</f>
        <v>2408.0806852202845</v>
      </c>
      <c r="L8">
        <f>'2000'!L8/SUM('2000'!L$6:L$22)*'2000'!L$23</f>
        <v>946.46474182370127</v>
      </c>
      <c r="M8">
        <f>'2000'!M8/SUM('2000'!M$6:M$22)*'2000'!M$23</f>
        <v>25383.448582291712</v>
      </c>
      <c r="N8">
        <f>'2000'!N8/SUM('2000'!N$6:N$22)*'2000'!N$23</f>
        <v>843.40790353022032</v>
      </c>
      <c r="O8">
        <f>'2000'!O8/SUM('2000'!O$6:O$22)*'2000'!O$23</f>
        <v>74.85140799185605</v>
      </c>
      <c r="P8">
        <f>'2000'!P8/SUM('2000'!P$6:P$22)*'2000'!P$23</f>
        <v>189.52676525580983</v>
      </c>
      <c r="Q8">
        <f>'2000'!Q8/SUM('2000'!Q$6:Q$22)*'2000'!Q$23</f>
        <v>3237.4999529357624</v>
      </c>
      <c r="R8">
        <f>'2000'!R8/SUM('2000'!R$6:R$22)*'2000'!R$23</f>
        <v>7328.7831299571708</v>
      </c>
      <c r="S8">
        <f>'2000'!S8/SUM('2000'!S$6:S$22)*'2000'!S$23</f>
        <v>1878.0742269310001</v>
      </c>
      <c r="T8">
        <f t="shared" si="2"/>
        <v>96252.302378910652</v>
      </c>
      <c r="U8">
        <f t="shared" si="3"/>
        <v>42290.13739593752</v>
      </c>
    </row>
    <row r="9" spans="1:21" x14ac:dyDescent="0.25">
      <c r="A9" s="17">
        <f t="shared" si="1"/>
        <v>28217.087855334601</v>
      </c>
      <c r="B9" t="s">
        <v>23</v>
      </c>
      <c r="C9">
        <f>'2000'!C9/SUM('2000'!C$6:C$22)*'2000'!C$23</f>
        <v>5125.6425937638924</v>
      </c>
      <c r="D9">
        <f>'2000'!D9/SUM('2000'!D$6:D$22)*'2000'!D$23</f>
        <v>1922.0658137947635</v>
      </c>
      <c r="E9">
        <f>'2000'!E9/SUM('2000'!E$6:E$22)*'2000'!E$23</f>
        <v>1533.5868185225249</v>
      </c>
      <c r="F9">
        <f>'2000'!F9/SUM('2000'!F$6:F$22)*'2000'!F$23</f>
        <v>8154.3001203160402</v>
      </c>
      <c r="G9">
        <f>'2000'!G9/SUM('2000'!G$6:G$22)*'2000'!G$23</f>
        <v>681.37384700931602</v>
      </c>
      <c r="H9">
        <f>'2000'!H9/SUM('2000'!H$6:H$22)*'2000'!H$23</f>
        <v>691.49133680168961</v>
      </c>
      <c r="I9">
        <f>'2000'!I9/SUM('2000'!I$6:I$22)*'2000'!I$23</f>
        <v>15234.269918890266</v>
      </c>
      <c r="J9">
        <f>'2000'!J9/SUM('2000'!J$6:J$22)*'2000'!J$23</f>
        <v>4476.5363358497316</v>
      </c>
      <c r="K9">
        <f>'2000'!K9/SUM('2000'!K$6:K$22)*'2000'!K$23</f>
        <v>6737.6250801405322</v>
      </c>
      <c r="L9">
        <f>'2000'!L9/SUM('2000'!L$6:L$22)*'2000'!L$23</f>
        <v>17998.249389953311</v>
      </c>
      <c r="M9">
        <f>'2000'!M9/SUM('2000'!M$6:M$22)*'2000'!M$23</f>
        <v>263.67754842421959</v>
      </c>
      <c r="N9">
        <f>'2000'!N9/SUM('2000'!N$6:N$22)*'2000'!N$23</f>
        <v>1221.8575233572976</v>
      </c>
      <c r="O9">
        <f>'2000'!O9/SUM('2000'!O$6:O$22)*'2000'!O$23</f>
        <v>490.39927502976724</v>
      </c>
      <c r="P9">
        <f>'2000'!P9/SUM('2000'!P$6:P$22)*'2000'!P$23</f>
        <v>206.16677831259628</v>
      </c>
      <c r="Q9">
        <f>'2000'!Q9/SUM('2000'!Q$6:Q$22)*'2000'!Q$23</f>
        <v>3951.7414353789877</v>
      </c>
      <c r="R9">
        <f>'2000'!R9/SUM('2000'!R$6:R$22)*'2000'!R$23</f>
        <v>2535.5523242695035</v>
      </c>
      <c r="S9">
        <f>'2000'!S9/SUM('2000'!S$6:S$22)*'2000'!S$23</f>
        <v>953.47277183426911</v>
      </c>
      <c r="T9">
        <f t="shared" si="2"/>
        <v>72178.008911648707</v>
      </c>
      <c r="U9">
        <f t="shared" si="3"/>
        <v>34358.742126700483</v>
      </c>
    </row>
    <row r="10" spans="1:21" x14ac:dyDescent="0.25">
      <c r="A10" s="17">
        <f t="shared" si="1"/>
        <v>59064.609880583157</v>
      </c>
      <c r="B10" t="s">
        <v>24</v>
      </c>
      <c r="C10">
        <f>'2000'!C10/SUM('2000'!C$6:C$22)*'2000'!C$23</f>
        <v>458.4850916869932</v>
      </c>
      <c r="D10">
        <f>'2000'!D10/SUM('2000'!D$6:D$22)*'2000'!D$23</f>
        <v>2937.3516716429144</v>
      </c>
      <c r="E10">
        <f>'2000'!E10/SUM('2000'!E$6:E$22)*'2000'!E$23</f>
        <v>1438.8446755967225</v>
      </c>
      <c r="F10">
        <f>'2000'!F10/SUM('2000'!F$6:F$22)*'2000'!F$23</f>
        <v>849.17736570763361</v>
      </c>
      <c r="G10">
        <f>'2000'!G10/SUM('2000'!G$6:G$22)*'2000'!G$23</f>
        <v>24741.830305718115</v>
      </c>
      <c r="H10" s="156">
        <f>'2000'!H10/SUM('2000'!H$6:H$22)*'2000'!H$23</f>
        <v>14974.215706877658</v>
      </c>
      <c r="I10">
        <f>'2000'!I10/SUM('2000'!I$6:I$22)*'2000'!I$23</f>
        <v>14123.190155040118</v>
      </c>
      <c r="J10">
        <f>'2000'!J10/SUM('2000'!J$6:J$22)*'2000'!J$23</f>
        <v>12948.916543585943</v>
      </c>
      <c r="K10">
        <f>'2000'!K10/SUM('2000'!K$6:K$22)*'2000'!K$23</f>
        <v>4117.5936238350296</v>
      </c>
      <c r="L10">
        <f>'2000'!L10/SUM('2000'!L$6:L$22)*'2000'!L$23</f>
        <v>1423.837387134357</v>
      </c>
      <c r="M10">
        <f>'2000'!M10/SUM('2000'!M$6:M$22)*'2000'!M$23</f>
        <v>223.3215529425201</v>
      </c>
      <c r="N10">
        <f>'2000'!N10/SUM('2000'!N$6:N$22)*'2000'!N$23</f>
        <v>3042.7828782660322</v>
      </c>
      <c r="O10">
        <f>'2000'!O10/SUM('2000'!O$6:O$22)*'2000'!O$23</f>
        <v>148.67079338910079</v>
      </c>
      <c r="P10">
        <f>'2000'!P10/SUM('2000'!P$6:P$22)*'2000'!P$23</f>
        <v>490.82745280283865</v>
      </c>
      <c r="Q10">
        <f>'2000'!Q10/SUM('2000'!Q$6:Q$22)*'2000'!Q$23</f>
        <v>3945.671141564947</v>
      </c>
      <c r="R10">
        <f>'2000'!R10/SUM('2000'!R$6:R$22)*'2000'!R$23</f>
        <v>1894.3870610196705</v>
      </c>
      <c r="S10">
        <f>'2000'!S10/SUM('2000'!S$6:S$22)*'2000'!S$23</f>
        <v>2154.3027668980335</v>
      </c>
      <c r="T10">
        <f t="shared" si="2"/>
        <v>89913.40617370863</v>
      </c>
      <c r="U10">
        <f t="shared" si="3"/>
        <v>17441.394657852528</v>
      </c>
    </row>
    <row r="11" spans="1:21" x14ac:dyDescent="0.25">
      <c r="A11" s="17">
        <f t="shared" si="1"/>
        <v>25053.641253700782</v>
      </c>
      <c r="B11" t="s">
        <v>25</v>
      </c>
      <c r="C11">
        <f>'2000'!C11/SUM('2000'!C$6:C$22)*'2000'!C$23</f>
        <v>276.5540644095351</v>
      </c>
      <c r="D11">
        <f>'2000'!D11/SUM('2000'!D$6:D$22)*'2000'!D$23</f>
        <v>208.34539072199937</v>
      </c>
      <c r="E11">
        <f>'2000'!E11/SUM('2000'!E$6:E$22)*'2000'!E$23</f>
        <v>59.526047577161002</v>
      </c>
      <c r="F11">
        <f>'2000'!F11/SUM('2000'!F$6:F$22)*'2000'!F$23</f>
        <v>38.584043114705729</v>
      </c>
      <c r="G11">
        <f>'2000'!G11/SUM('2000'!G$6:G$22)*'2000'!G$23</f>
        <v>784.58634672641176</v>
      </c>
      <c r="H11">
        <f>'2000'!H11/SUM('2000'!H$6:H$22)*'2000'!H$23</f>
        <v>23335.874889372368</v>
      </c>
      <c r="I11">
        <f>'2000'!I11/SUM('2000'!I$6:I$22)*'2000'!I$23</f>
        <v>626.72453618813609</v>
      </c>
      <c r="J11">
        <f>'2000'!J11/SUM('2000'!J$6:J$22)*'2000'!J$23</f>
        <v>96.371195930200059</v>
      </c>
      <c r="K11">
        <f>'2000'!K11/SUM('2000'!K$6:K$22)*'2000'!K$23</f>
        <v>2063.5707031058728</v>
      </c>
      <c r="L11">
        <f>'2000'!L11/SUM('2000'!L$6:L$22)*'2000'!L$23</f>
        <v>4487.600727387703</v>
      </c>
      <c r="M11">
        <f>'2000'!M11/SUM('2000'!M$6:M$22)*'2000'!M$23</f>
        <v>13.557015315516031</v>
      </c>
      <c r="N11">
        <f>'2000'!N11/SUM('2000'!N$6:N$22)*'2000'!N$23</f>
        <v>123.89392272837739</v>
      </c>
      <c r="O11">
        <f>'2000'!O11/SUM('2000'!O$6:O$22)*'2000'!O$23</f>
        <v>16.204739394233183</v>
      </c>
      <c r="P11">
        <f>'2000'!P11/SUM('2000'!P$6:P$22)*'2000'!P$23</f>
        <v>10.182263628733399</v>
      </c>
      <c r="Q11">
        <f>'2000'!Q11/SUM('2000'!Q$6:Q$22)*'2000'!Q$23</f>
        <v>720.32169503800822</v>
      </c>
      <c r="R11">
        <f>'2000'!R11/SUM('2000'!R$6:R$22)*'2000'!R$23</f>
        <v>1370.7823024013073</v>
      </c>
      <c r="S11">
        <f>'2000'!S11/SUM('2000'!S$6:S$22)*'2000'!S$23</f>
        <v>148.29806037540951</v>
      </c>
      <c r="T11">
        <f t="shared" si="2"/>
        <v>34380.977943415681</v>
      </c>
      <c r="U11">
        <f t="shared" si="3"/>
        <v>8954.4114293751609</v>
      </c>
    </row>
    <row r="12" spans="1:21" x14ac:dyDescent="0.25">
      <c r="A12" s="17">
        <f t="shared" si="1"/>
        <v>216538.10771318307</v>
      </c>
      <c r="B12" t="s">
        <v>26</v>
      </c>
      <c r="C12">
        <f>'2000'!C12/SUM('2000'!C$6:C$22)*'2000'!C$23</f>
        <v>17531.066362236568</v>
      </c>
      <c r="D12">
        <f>'2000'!D12/SUM('2000'!D$6:D$22)*'2000'!D$23</f>
        <v>8309.9453346809969</v>
      </c>
      <c r="E12">
        <f>'2000'!E12/SUM('2000'!E$6:E$22)*'2000'!E$23</f>
        <v>9857.4816360242257</v>
      </c>
      <c r="F12">
        <f>'2000'!F12/SUM('2000'!F$6:F$22)*'2000'!F$23</f>
        <v>5114.6697049334389</v>
      </c>
      <c r="G12">
        <f>'2000'!G12/SUM('2000'!G$6:G$22)*'2000'!G$23</f>
        <v>24222.764162121337</v>
      </c>
      <c r="H12">
        <f>'2000'!H12/SUM('2000'!H$6:H$22)*'2000'!H$23</f>
        <v>27333.873637153047</v>
      </c>
      <c r="I12">
        <f>'2000'!I12/SUM('2000'!I$6:I$22)*'2000'!I$23</f>
        <v>141699.37323827003</v>
      </c>
      <c r="J12">
        <f>'2000'!J12/SUM('2000'!J$6:J$22)*'2000'!J$23</f>
        <v>53820.684986411645</v>
      </c>
      <c r="K12">
        <f>'2000'!K12/SUM('2000'!K$6:K$22)*'2000'!K$23</f>
        <v>12173.112602298839</v>
      </c>
      <c r="L12">
        <f>'2000'!L12/SUM('2000'!L$6:L$22)*'2000'!L$23</f>
        <v>2798.2297706570866</v>
      </c>
      <c r="M12">
        <f>'2000'!M12/SUM('2000'!M$6:M$22)*'2000'!M$23</f>
        <v>1169.4870161720314</v>
      </c>
      <c r="N12">
        <f>'2000'!N12/SUM('2000'!N$6:N$22)*'2000'!N$23</f>
        <v>10815.685045830995</v>
      </c>
      <c r="O12">
        <f>'2000'!O12/SUM('2000'!O$6:O$22)*'2000'!O$23</f>
        <v>1456.680045705491</v>
      </c>
      <c r="P12">
        <f>'2000'!P12/SUM('2000'!P$6:P$22)*'2000'!P$23</f>
        <v>2651.3729074993184</v>
      </c>
      <c r="Q12">
        <f>'2000'!Q12/SUM('2000'!Q$6:Q$22)*'2000'!Q$23</f>
        <v>9635.7284958650052</v>
      </c>
      <c r="R12">
        <f>'2000'!R12/SUM('2000'!R$6:R$22)*'2000'!R$23</f>
        <v>14305.207741328632</v>
      </c>
      <c r="S12">
        <f>'2000'!S12/SUM('2000'!S$6:S$22)*'2000'!S$23</f>
        <v>3532.1247726237984</v>
      </c>
      <c r="T12">
        <f t="shared" si="2"/>
        <v>346427.48745981249</v>
      </c>
      <c r="U12">
        <f t="shared" si="3"/>
        <v>58537.6283979812</v>
      </c>
    </row>
    <row r="13" spans="1:21" x14ac:dyDescent="0.25">
      <c r="A13" s="17">
        <f t="shared" si="1"/>
        <v>3838.2020003332518</v>
      </c>
      <c r="B13" t="s">
        <v>28</v>
      </c>
      <c r="C13">
        <f>'2000'!C13/SUM('2000'!C$6:C$22)*'2000'!C$23</f>
        <v>540.78183160864876</v>
      </c>
      <c r="D13">
        <f>'2000'!D13/SUM('2000'!D$6:D$22)*'2000'!D$23</f>
        <v>1141.7672863025577</v>
      </c>
      <c r="E13">
        <f>'2000'!E13/SUM('2000'!E$6:E$22)*'2000'!E$23</f>
        <v>179.67273738769958</v>
      </c>
      <c r="F13">
        <f>'2000'!F13/SUM('2000'!F$6:F$22)*'2000'!F$23</f>
        <v>382.63587559303738</v>
      </c>
      <c r="G13">
        <f>'2000'!G13/SUM('2000'!G$6:G$22)*'2000'!G$23</f>
        <v>783.98158598588202</v>
      </c>
      <c r="H13">
        <f>'2000'!H13/SUM('2000'!H$6:H$22)*'2000'!H$23</f>
        <v>361.04882221070847</v>
      </c>
      <c r="I13">
        <f>'2000'!I13/SUM('2000'!I$6:I$22)*'2000'!I$23</f>
        <v>989.0956928533667</v>
      </c>
      <c r="J13">
        <f>'2000'!J13/SUM('2000'!J$6:J$22)*'2000'!J$23</f>
        <v>33361.585617935882</v>
      </c>
      <c r="K13">
        <f>'2000'!K13/SUM('2000'!K$6:K$22)*'2000'!K$23</f>
        <v>372.90338729752642</v>
      </c>
      <c r="L13">
        <f>'2000'!L13/SUM('2000'!L$6:L$22)*'2000'!L$23</f>
        <v>642.44747062128295</v>
      </c>
      <c r="M13">
        <f>'2000'!M13/SUM('2000'!M$6:M$22)*'2000'!M$23</f>
        <v>49.45307765420263</v>
      </c>
      <c r="N13">
        <f>'2000'!N13/SUM('2000'!N$6:N$22)*'2000'!N$23</f>
        <v>1081.3632098090552</v>
      </c>
      <c r="O13">
        <f>'2000'!O13/SUM('2000'!O$6:O$22)*'2000'!O$23</f>
        <v>1095.7797597110837</v>
      </c>
      <c r="P13">
        <f>'2000'!P13/SUM('2000'!P$6:P$22)*'2000'!P$23</f>
        <v>3631.4590900695671</v>
      </c>
      <c r="Q13">
        <f>'2000'!Q13/SUM('2000'!Q$6:Q$22)*'2000'!Q$23</f>
        <v>2280.9922508717141</v>
      </c>
      <c r="R13">
        <f>'2000'!R13/SUM('2000'!R$6:R$22)*'2000'!R$23</f>
        <v>7472.8292499023337</v>
      </c>
      <c r="S13">
        <f>'2000'!S13/SUM('2000'!S$6:S$22)*'2000'!S$23</f>
        <v>940.02248263742968</v>
      </c>
      <c r="T13">
        <f t="shared" si="2"/>
        <v>55307.819428451985</v>
      </c>
      <c r="U13">
        <f t="shared" si="3"/>
        <v>17567.249978574193</v>
      </c>
    </row>
    <row r="14" spans="1:21" x14ac:dyDescent="0.25">
      <c r="A14" s="17">
        <f t="shared" si="1"/>
        <v>6033.3473437949197</v>
      </c>
      <c r="B14" t="s">
        <v>29</v>
      </c>
      <c r="C14">
        <f>'2000'!C14/SUM('2000'!C$6:C$22)*'2000'!C$23</f>
        <v>351.46684034731197</v>
      </c>
      <c r="D14">
        <f>'2000'!D14/SUM('2000'!D$6:D$22)*'2000'!D$23</f>
        <v>370.60715499086075</v>
      </c>
      <c r="E14">
        <f>'2000'!E14/SUM('2000'!E$6:E$22)*'2000'!E$23</f>
        <v>965.76086517990734</v>
      </c>
      <c r="F14">
        <f>'2000'!F14/SUM('2000'!F$6:F$22)*'2000'!F$23</f>
        <v>699.11061664221006</v>
      </c>
      <c r="G14">
        <f>'2000'!G14/SUM('2000'!G$6:G$22)*'2000'!G$23</f>
        <v>682.77487605821022</v>
      </c>
      <c r="H14">
        <f>'2000'!H14/SUM('2000'!H$6:H$22)*'2000'!H$23</f>
        <v>908.44542362694392</v>
      </c>
      <c r="I14">
        <f>'2000'!I14/SUM('2000'!I$6:I$22)*'2000'!I$23</f>
        <v>2406.6484072967869</v>
      </c>
      <c r="J14">
        <f>'2000'!J14/SUM('2000'!J$6:J$22)*'2000'!J$23</f>
        <v>744.36919154579596</v>
      </c>
      <c r="K14">
        <f>'2000'!K14/SUM('2000'!K$6:K$22)*'2000'!K$23</f>
        <v>17238.836008014372</v>
      </c>
      <c r="L14">
        <f>'2000'!L14/SUM('2000'!L$6:L$22)*'2000'!L$23</f>
        <v>2004.3396012229198</v>
      </c>
      <c r="M14">
        <f>'2000'!M14/SUM('2000'!M$6:M$22)*'2000'!M$23</f>
        <v>173.49435286130975</v>
      </c>
      <c r="N14">
        <f>'2000'!N14/SUM('2000'!N$6:N$22)*'2000'!N$23</f>
        <v>871.6187452075294</v>
      </c>
      <c r="O14">
        <f>'2000'!O14/SUM('2000'!O$6:O$22)*'2000'!O$23</f>
        <v>150.29821363444938</v>
      </c>
      <c r="P14">
        <f>'2000'!P14/SUM('2000'!P$6:P$22)*'2000'!P$23</f>
        <v>92.13120011140343</v>
      </c>
      <c r="Q14">
        <f>'2000'!Q14/SUM('2000'!Q$6:Q$22)*'2000'!Q$23</f>
        <v>1427.8481629189698</v>
      </c>
      <c r="R14">
        <f>'2000'!R14/SUM('2000'!R$6:R$22)*'2000'!R$23</f>
        <v>683.33083264059007</v>
      </c>
      <c r="S14">
        <f>'2000'!S14/SUM('2000'!S$6:S$22)*'2000'!S$23</f>
        <v>365.05957081648984</v>
      </c>
      <c r="T14">
        <f t="shared" si="2"/>
        <v>30136.140063116061</v>
      </c>
      <c r="U14">
        <f t="shared" si="3"/>
        <v>23006.956687428035</v>
      </c>
    </row>
    <row r="15" spans="1:21" x14ac:dyDescent="0.25">
      <c r="A15" s="17">
        <f t="shared" si="1"/>
        <v>14539.952479892178</v>
      </c>
      <c r="B15" t="s">
        <v>30</v>
      </c>
      <c r="C15">
        <f>'2000'!C15/SUM('2000'!C$6:C$22)*'2000'!C$23</f>
        <v>78.437388079414944</v>
      </c>
      <c r="D15">
        <f>'2000'!D15/SUM('2000'!D$6:D$22)*'2000'!D$23</f>
        <v>1024.6853510623885</v>
      </c>
      <c r="E15">
        <f>'2000'!E15/SUM('2000'!E$6:E$22)*'2000'!E$23</f>
        <v>2925.2743661573336</v>
      </c>
      <c r="F15">
        <f>'2000'!F15/SUM('2000'!F$6:F$22)*'2000'!F$23</f>
        <v>1338.5189700280055</v>
      </c>
      <c r="G15">
        <f>'2000'!G15/SUM('2000'!G$6:G$22)*'2000'!G$23</f>
        <v>1503.5158357226321</v>
      </c>
      <c r="H15">
        <f>'2000'!H15/SUM('2000'!H$6:H$22)*'2000'!H$23</f>
        <v>1300.518999069368</v>
      </c>
      <c r="I15">
        <f>'2000'!I15/SUM('2000'!I$6:I$22)*'2000'!I$23</f>
        <v>6447.4389578524497</v>
      </c>
      <c r="J15">
        <f>'2000'!J15/SUM('2000'!J$6:J$22)*'2000'!J$23</f>
        <v>2543.5155055753457</v>
      </c>
      <c r="K15">
        <f>'2000'!K15/SUM('2000'!K$6:K$22)*'2000'!K$23</f>
        <v>23452.762725372551</v>
      </c>
      <c r="L15">
        <f>'2000'!L15/SUM('2000'!L$6:L$22)*'2000'!L$23</f>
        <v>38529.611987021999</v>
      </c>
      <c r="M15">
        <f>'2000'!M15/SUM('2000'!M$6:M$22)*'2000'!M$23</f>
        <v>1141.6148953599572</v>
      </c>
      <c r="N15">
        <f>'2000'!N15/SUM('2000'!N$6:N$22)*'2000'!N$23</f>
        <v>3519.4301945583111</v>
      </c>
      <c r="O15">
        <f>'2000'!O15/SUM('2000'!O$6:O$22)*'2000'!O$23</f>
        <v>1509.8589792105095</v>
      </c>
      <c r="P15">
        <f>'2000'!P15/SUM('2000'!P$6:P$22)*'2000'!P$23</f>
        <v>732.82463517004214</v>
      </c>
      <c r="Q15">
        <f>'2000'!Q15/SUM('2000'!Q$6:Q$22)*'2000'!Q$23</f>
        <v>7108.185112091971</v>
      </c>
      <c r="R15">
        <f>'2000'!R15/SUM('2000'!R$6:R$22)*'2000'!R$23</f>
        <v>8419.7242544450346</v>
      </c>
      <c r="S15">
        <f>'2000'!S15/SUM('2000'!S$6:S$22)*'2000'!S$23</f>
        <v>1317.1725331934961</v>
      </c>
      <c r="T15">
        <f t="shared" si="2"/>
        <v>102893.09068997081</v>
      </c>
      <c r="U15">
        <f t="shared" si="3"/>
        <v>85731.185316423871</v>
      </c>
    </row>
    <row r="16" spans="1:21" x14ac:dyDescent="0.25">
      <c r="A16" s="17">
        <f t="shared" si="1"/>
        <v>2744.9511839935822</v>
      </c>
      <c r="B16" t="s">
        <v>31</v>
      </c>
      <c r="C16">
        <f>'2000'!C16/SUM('2000'!C$6:C$22)*'2000'!C$23</f>
        <v>49.187045417943658</v>
      </c>
      <c r="D16">
        <f>'2000'!D16/SUM('2000'!D$6:D$22)*'2000'!D$23</f>
        <v>272.49492347045134</v>
      </c>
      <c r="E16">
        <f>'2000'!E16/SUM('2000'!E$6:E$22)*'2000'!E$23</f>
        <v>450.1371260783107</v>
      </c>
      <c r="F16">
        <f>'2000'!F16/SUM('2000'!F$6:F$22)*'2000'!F$23</f>
        <v>276.63674141332871</v>
      </c>
      <c r="G16">
        <f>'2000'!G16/SUM('2000'!G$6:G$22)*'2000'!G$23</f>
        <v>336.51911406783978</v>
      </c>
      <c r="H16">
        <f>'2000'!H16/SUM('2000'!H$6:H$22)*'2000'!H$23</f>
        <v>257.05512464081482</v>
      </c>
      <c r="I16">
        <f>'2000'!I16/SUM('2000'!I$6:I$22)*'2000'!I$23</f>
        <v>1152.1081543228368</v>
      </c>
      <c r="J16">
        <f>'2000'!J16/SUM('2000'!J$6:J$22)*'2000'!J$23</f>
        <v>554.31492213640468</v>
      </c>
      <c r="K16">
        <f>'2000'!K16/SUM('2000'!K$6:K$22)*'2000'!K$23</f>
        <v>4502.6541874363111</v>
      </c>
      <c r="L16">
        <f>'2000'!L16/SUM('2000'!L$6:L$22)*'2000'!L$23</f>
        <v>1270.0713688746623</v>
      </c>
      <c r="M16">
        <f>'2000'!M16/SUM('2000'!M$6:M$22)*'2000'!M$23</f>
        <v>2060.0066910476598</v>
      </c>
      <c r="N16">
        <f>'2000'!N16/SUM('2000'!N$6:N$22)*'2000'!N$23</f>
        <v>1096.5000158761627</v>
      </c>
      <c r="O16">
        <f>'2000'!O16/SUM('2000'!O$6:O$22)*'2000'!O$23</f>
        <v>850.1385356052366</v>
      </c>
      <c r="P16">
        <f>'2000'!P16/SUM('2000'!P$6:P$22)*'2000'!P$23</f>
        <v>416.13506336748901</v>
      </c>
      <c r="Q16">
        <f>'2000'!Q16/SUM('2000'!Q$6:Q$22)*'2000'!Q$23</f>
        <v>3316.5823917909024</v>
      </c>
      <c r="R16">
        <f>'2000'!R16/SUM('2000'!R$6:R$22)*'2000'!R$23</f>
        <v>4206.7006882918731</v>
      </c>
      <c r="S16">
        <f>'2000'!S16/SUM('2000'!S$6:S$22)*'2000'!S$23</f>
        <v>614.61416729938821</v>
      </c>
      <c r="T16">
        <f t="shared" si="2"/>
        <v>21681.856261137615</v>
      </c>
      <c r="U16">
        <f t="shared" si="3"/>
        <v>18333.403109589683</v>
      </c>
    </row>
    <row r="17" spans="1:21" x14ac:dyDescent="0.25">
      <c r="A17" s="17">
        <f t="shared" si="1"/>
        <v>5727.0885134031278</v>
      </c>
      <c r="B17" t="s">
        <v>32</v>
      </c>
      <c r="C17">
        <f>'2000'!C17/SUM('2000'!C$6:C$22)*'2000'!C$23</f>
        <v>225.29950907610544</v>
      </c>
      <c r="D17">
        <f>'2000'!D17/SUM('2000'!D$6:D$22)*'2000'!D$23</f>
        <v>964.43218943265902</v>
      </c>
      <c r="E17">
        <f>'2000'!E17/SUM('2000'!E$6:E$22)*'2000'!E$23</f>
        <v>900.1349401094667</v>
      </c>
      <c r="F17">
        <f>'2000'!F17/SUM('2000'!F$6:F$22)*'2000'!F$23</f>
        <v>382.61597152127325</v>
      </c>
      <c r="G17">
        <f>'2000'!G17/SUM('2000'!G$6:G$22)*'2000'!G$23</f>
        <v>1099.5255817030111</v>
      </c>
      <c r="H17">
        <f>'2000'!H17/SUM('2000'!H$6:H$22)*'2000'!H$23</f>
        <v>533.2491545347209</v>
      </c>
      <c r="I17">
        <f>'2000'!I17/SUM('2000'!I$6:I$22)*'2000'!I$23</f>
        <v>1847.1306761019969</v>
      </c>
      <c r="J17">
        <f>'2000'!J17/SUM('2000'!J$6:J$22)*'2000'!J$23</f>
        <v>1247.0380595768092</v>
      </c>
      <c r="K17">
        <f>'2000'!K17/SUM('2000'!K$6:K$22)*'2000'!K$23</f>
        <v>5959.8057409693056</v>
      </c>
      <c r="L17">
        <f>'2000'!L17/SUM('2000'!L$6:L$22)*'2000'!L$23</f>
        <v>1579.291287043445</v>
      </c>
      <c r="M17">
        <f>'2000'!M17/SUM('2000'!M$6:M$22)*'2000'!M$23</f>
        <v>535.79254211016553</v>
      </c>
      <c r="N17">
        <f>'2000'!N17/SUM('2000'!N$6:N$22)*'2000'!N$23</f>
        <v>14100.676466603674</v>
      </c>
      <c r="O17">
        <f>'2000'!O17/SUM('2000'!O$6:O$22)*'2000'!O$23</f>
        <v>7846.3884004762758</v>
      </c>
      <c r="P17">
        <f>'2000'!P17/SUM('2000'!P$6:P$22)*'2000'!P$23</f>
        <v>979.75896426838017</v>
      </c>
      <c r="Q17">
        <f>'2000'!Q17/SUM('2000'!Q$6:Q$22)*'2000'!Q$23</f>
        <v>9734.1823135090726</v>
      </c>
      <c r="R17">
        <f>'2000'!R17/SUM('2000'!R$6:R$22)*'2000'!R$23</f>
        <v>5652.9758033001681</v>
      </c>
      <c r="S17">
        <f>'2000'!S17/SUM('2000'!S$6:S$22)*'2000'!S$23</f>
        <v>1956.3026854904936</v>
      </c>
      <c r="T17">
        <f t="shared" si="2"/>
        <v>55544.600285827029</v>
      </c>
      <c r="U17">
        <f t="shared" si="3"/>
        <v>48345.174203770985</v>
      </c>
    </row>
    <row r="18" spans="1:21" x14ac:dyDescent="0.25">
      <c r="A18" s="17">
        <f t="shared" si="1"/>
        <v>10519.123194737331</v>
      </c>
      <c r="B18" t="s">
        <v>33</v>
      </c>
      <c r="C18">
        <f>'2000'!C18/SUM('2000'!C$6:C$22)*'2000'!C$23</f>
        <v>1638.5606797345438</v>
      </c>
      <c r="D18">
        <f>'2000'!D18/SUM('2000'!D$6:D$22)*'2000'!D$23</f>
        <v>1554.4211059173647</v>
      </c>
      <c r="E18">
        <f>'2000'!E18/SUM('2000'!E$6:E$22)*'2000'!E$23</f>
        <v>2878.6744863840399</v>
      </c>
      <c r="F18">
        <f>'2000'!F18/SUM('2000'!F$6:F$22)*'2000'!F$23</f>
        <v>705.79838475494728</v>
      </c>
      <c r="G18">
        <f>'2000'!G18/SUM('2000'!G$6:G$22)*'2000'!G$23</f>
        <v>955.13895490150753</v>
      </c>
      <c r="H18">
        <f>'2000'!H18/SUM('2000'!H$6:H$22)*'2000'!H$23</f>
        <v>770.59748344903164</v>
      </c>
      <c r="I18">
        <f>'2000'!I18/SUM('2000'!I$6:I$22)*'2000'!I$23</f>
        <v>3654.4927793304405</v>
      </c>
      <c r="J18">
        <f>'2000'!J18/SUM('2000'!J$6:J$22)*'2000'!J$23</f>
        <v>3823.9745502520122</v>
      </c>
      <c r="K18">
        <f>'2000'!K18/SUM('2000'!K$6:K$22)*'2000'!K$23</f>
        <v>10154.011570409337</v>
      </c>
      <c r="L18">
        <f>'2000'!L18/SUM('2000'!L$6:L$22)*'2000'!L$23</f>
        <v>4897.1205303927636</v>
      </c>
      <c r="M18">
        <f>'2000'!M18/SUM('2000'!M$6:M$22)*'2000'!M$23</f>
        <v>1164.4265180804009</v>
      </c>
      <c r="N18">
        <f>'2000'!N18/SUM('2000'!N$6:N$22)*'2000'!N$23</f>
        <v>2487.445780401009</v>
      </c>
      <c r="O18">
        <f>'2000'!O18/SUM('2000'!O$6:O$22)*'2000'!O$23</f>
        <v>43933.876636607172</v>
      </c>
      <c r="P18">
        <f>'2000'!P18/SUM('2000'!P$6:P$22)*'2000'!P$23</f>
        <v>23423.489056214214</v>
      </c>
      <c r="Q18">
        <f>'2000'!Q18/SUM('2000'!Q$6:Q$22)*'2000'!Q$23</f>
        <v>9202.8034728234506</v>
      </c>
      <c r="R18">
        <f>'2000'!R18/SUM('2000'!R$6:R$22)*'2000'!R$23</f>
        <v>7675.2494310931961</v>
      </c>
      <c r="S18">
        <f>'2000'!S18/SUM('2000'!S$6:S$22)*'2000'!S$23</f>
        <v>1015.5017612072394</v>
      </c>
      <c r="T18">
        <f t="shared" si="2"/>
        <v>119935.58318195266</v>
      </c>
      <c r="U18">
        <f t="shared" si="3"/>
        <v>103953.92475722879</v>
      </c>
    </row>
    <row r="19" spans="1:21" x14ac:dyDescent="0.25">
      <c r="A19" s="17">
        <f t="shared" si="1"/>
        <v>4825.7629094064068</v>
      </c>
      <c r="B19" t="s">
        <v>34</v>
      </c>
      <c r="C19">
        <f>'2000'!C19/SUM('2000'!C$6:C$22)*'2000'!C$23</f>
        <v>19.080162934342436</v>
      </c>
      <c r="D19">
        <f>'2000'!D19/SUM('2000'!D$6:D$22)*'2000'!D$23</f>
        <v>416.70082363760372</v>
      </c>
      <c r="E19">
        <f>'2000'!E19/SUM('2000'!E$6:E$22)*'2000'!E$23</f>
        <v>750.72276953590051</v>
      </c>
      <c r="F19">
        <f>'2000'!F19/SUM('2000'!F$6:F$22)*'2000'!F$23</f>
        <v>359.94523378196465</v>
      </c>
      <c r="G19">
        <f>'2000'!G19/SUM('2000'!G$6:G$22)*'2000'!G$23</f>
        <v>494.20039781532483</v>
      </c>
      <c r="H19">
        <f>'2000'!H19/SUM('2000'!H$6:H$22)*'2000'!H$23</f>
        <v>441.50993560163204</v>
      </c>
      <c r="I19">
        <f>'2000'!I19/SUM('2000'!I$6:I$22)*'2000'!I$23</f>
        <v>2362.6837490339808</v>
      </c>
      <c r="J19">
        <f>'2000'!J19/SUM('2000'!J$6:J$22)*'2000'!J$23</f>
        <v>994.55515533503183</v>
      </c>
      <c r="K19">
        <f>'2000'!K19/SUM('2000'!K$6:K$22)*'2000'!K$23</f>
        <v>12848.815659589665</v>
      </c>
      <c r="L19">
        <f>'2000'!L19/SUM('2000'!L$6:L$22)*'2000'!L$23</f>
        <v>2722.2949538655744</v>
      </c>
      <c r="M19">
        <f>'2000'!M19/SUM('2000'!M$6:M$22)*'2000'!M$23</f>
        <v>1347.5003741385133</v>
      </c>
      <c r="N19">
        <f>'2000'!N19/SUM('2000'!N$6:N$22)*'2000'!N$23</f>
        <v>2775.1924364229772</v>
      </c>
      <c r="O19">
        <f>'2000'!O19/SUM('2000'!O$6:O$22)*'2000'!O$23</f>
        <v>4975.9763262718097</v>
      </c>
      <c r="P19">
        <f>'2000'!P19/SUM('2000'!P$6:P$22)*'2000'!P$23</f>
        <v>9461.7770483573422</v>
      </c>
      <c r="Q19">
        <f>'2000'!Q19/SUM('2000'!Q$6:Q$22)*'2000'!Q$23</f>
        <v>11195.159204105976</v>
      </c>
      <c r="R19">
        <f>'2000'!R19/SUM('2000'!R$6:R$22)*'2000'!R$23</f>
        <v>4198.5181404713821</v>
      </c>
      <c r="S19">
        <f>'2000'!S19/SUM('2000'!S$6:S$22)*'2000'!S$23</f>
        <v>978.45188034268529</v>
      </c>
      <c r="T19">
        <f t="shared" si="2"/>
        <v>56343.0842512417</v>
      </c>
      <c r="U19">
        <f t="shared" si="3"/>
        <v>50503.686023565919</v>
      </c>
    </row>
    <row r="20" spans="1:21" x14ac:dyDescent="0.25">
      <c r="A20" s="17">
        <f t="shared" si="1"/>
        <v>68206.694307657192</v>
      </c>
      <c r="B20" t="s">
        <v>35</v>
      </c>
      <c r="C20">
        <f>'2000'!C20/SUM('2000'!C$6:C$22)*'2000'!C$23</f>
        <v>2407.5857607275375</v>
      </c>
      <c r="D20">
        <f>'2000'!D20/SUM('2000'!D$6:D$22)*'2000'!D$23</f>
        <v>7441.3357566268178</v>
      </c>
      <c r="E20">
        <f>'2000'!E20/SUM('2000'!E$6:E$22)*'2000'!E$23</f>
        <v>12768.85465004761</v>
      </c>
      <c r="F20">
        <f>'2000'!F20/SUM('2000'!F$6:F$22)*'2000'!F$23</f>
        <v>3336.1314204165001</v>
      </c>
      <c r="G20">
        <f>'2000'!G20/SUM('2000'!G$6:G$22)*'2000'!G$23</f>
        <v>8262.6847283286479</v>
      </c>
      <c r="H20">
        <f>'2000'!H20/SUM('2000'!H$6:H$22)*'2000'!H$23</f>
        <v>8102.5118297939498</v>
      </c>
      <c r="I20">
        <f>'2000'!I20/SUM('2000'!I$6:I$22)*'2000'!I$23</f>
        <v>28295.175922443672</v>
      </c>
      <c r="J20">
        <f>'2000'!J20/SUM('2000'!J$6:J$22)*'2000'!J$23</f>
        <v>22131.903927307892</v>
      </c>
      <c r="K20">
        <f>'2000'!K20/SUM('2000'!K$6:K$22)*'2000'!K$23</f>
        <v>30130.541705715154</v>
      </c>
      <c r="L20">
        <f>'2000'!L20/SUM('2000'!L$6:L$22)*'2000'!L$23</f>
        <v>14731.880679479304</v>
      </c>
      <c r="M20">
        <f>'2000'!M20/SUM('2000'!M$6:M$22)*'2000'!M$23</f>
        <v>3541.0687716279235</v>
      </c>
      <c r="N20">
        <f>'2000'!N20/SUM('2000'!N$6:N$22)*'2000'!N$23</f>
        <v>12387.928688084983</v>
      </c>
      <c r="O20">
        <f>'2000'!O20/SUM('2000'!O$6:O$22)*'2000'!O$23</f>
        <v>17061.397534113996</v>
      </c>
      <c r="P20">
        <f>'2000'!P20/SUM('2000'!P$6:P$22)*'2000'!P$23</f>
        <v>9298.5721082665477</v>
      </c>
      <c r="Q20">
        <f>'2000'!Q20/SUM('2000'!Q$6:Q$22)*'2000'!Q$23</f>
        <v>76902.251172949036</v>
      </c>
      <c r="R20">
        <f>'2000'!R20/SUM('2000'!R$6:R$22)*'2000'!R$23</f>
        <v>24967.635240151936</v>
      </c>
      <c r="S20">
        <f>'2000'!S20/SUM('2000'!S$6:S$22)*'2000'!S$23</f>
        <v>7056.6720563154577</v>
      </c>
      <c r="T20">
        <f t="shared" si="2"/>
        <v>288824.131952397</v>
      </c>
      <c r="U20">
        <f t="shared" si="3"/>
        <v>196077.94795670433</v>
      </c>
    </row>
    <row r="21" spans="1:21" x14ac:dyDescent="0.25">
      <c r="A21" s="17">
        <f t="shared" si="1"/>
        <v>5182.7739309934786</v>
      </c>
      <c r="B21" t="s">
        <v>36</v>
      </c>
      <c r="C21">
        <f>'2000'!C21/SUM('2000'!C$6:C$22)*'2000'!C$23</f>
        <v>110.19827849540499</v>
      </c>
      <c r="D21">
        <f>'2000'!D21/SUM('2000'!D$6:D$22)*'2000'!D$23</f>
        <v>820.52755507365532</v>
      </c>
      <c r="E21">
        <f>'2000'!E21/SUM('2000'!E$6:E$22)*'2000'!E$23</f>
        <v>541.21735233604306</v>
      </c>
      <c r="F21">
        <f>'2000'!F21/SUM('2000'!F$6:F$22)*'2000'!F$23</f>
        <v>345.93276726003899</v>
      </c>
      <c r="G21">
        <f>'2000'!G21/SUM('2000'!G$6:G$22)*'2000'!G$23</f>
        <v>814.2901784321034</v>
      </c>
      <c r="H21">
        <f>'2000'!H21/SUM('2000'!H$6:H$22)*'2000'!H$23</f>
        <v>634.62258553430581</v>
      </c>
      <c r="I21">
        <f>'2000'!I21/SUM('2000'!I$6:I$22)*'2000'!I$23</f>
        <v>2026.1834923573324</v>
      </c>
      <c r="J21">
        <f>'2000'!J21/SUM('2000'!J$6:J$22)*'2000'!J$23</f>
        <v>597.05406304591577</v>
      </c>
      <c r="K21">
        <f>'2000'!K21/SUM('2000'!K$6:K$22)*'2000'!K$23</f>
        <v>2840.0503534409936</v>
      </c>
      <c r="L21">
        <f>'2000'!L21/SUM('2000'!L$6:L$22)*'2000'!L$23</f>
        <v>2257.4523476227646</v>
      </c>
      <c r="M21">
        <f>'2000'!M21/SUM('2000'!M$6:M$22)*'2000'!M$23</f>
        <v>187.89806630110635</v>
      </c>
      <c r="N21">
        <f>'2000'!N21/SUM('2000'!N$6:N$22)*'2000'!N$23</f>
        <v>856.03009418319471</v>
      </c>
      <c r="O21">
        <f>'2000'!O21/SUM('2000'!O$6:O$22)*'2000'!O$23</f>
        <v>1128.0403890868656</v>
      </c>
      <c r="P21">
        <f>'2000'!P21/SUM('2000'!P$6:P$22)*'2000'!P$23</f>
        <v>92.323681465443755</v>
      </c>
      <c r="Q21">
        <f>'2000'!Q21/SUM('2000'!Q$6:Q$22)*'2000'!Q$23</f>
        <v>2333.0063370822195</v>
      </c>
      <c r="R21">
        <f>'2000'!R21/SUM('2000'!R$6:R$22)*'2000'!R$23</f>
        <v>5105.7238729900537</v>
      </c>
      <c r="S21">
        <f>'2000'!S21/SUM('2000'!S$6:S$22)*'2000'!S$23</f>
        <v>221.13654956444785</v>
      </c>
      <c r="T21">
        <f t="shared" si="2"/>
        <v>20911.687964271889</v>
      </c>
      <c r="U21">
        <f t="shared" si="3"/>
        <v>15021.66169173709</v>
      </c>
    </row>
    <row r="22" spans="1:21" x14ac:dyDescent="0.25">
      <c r="A22" s="17">
        <f t="shared" si="1"/>
        <v>3728.3340149040305</v>
      </c>
      <c r="B22" t="s">
        <v>37</v>
      </c>
      <c r="C22">
        <f>'2000'!C22/SUM('2000'!C$6:C$22)*'2000'!C$23</f>
        <v>25.400836104542563</v>
      </c>
      <c r="D22">
        <f>'2000'!D22/SUM('2000'!D$6:D$22)*'2000'!D$23</f>
        <v>205.96539083762505</v>
      </c>
      <c r="E22">
        <f>'2000'!E22/SUM('2000'!E$6:E$22)*'2000'!E$23</f>
        <v>710.11330779026468</v>
      </c>
      <c r="F22">
        <f>'2000'!F22/SUM('2000'!F$6:F$22)*'2000'!F$23</f>
        <v>109.28330602078505</v>
      </c>
      <c r="G22">
        <f>'2000'!G22/SUM('2000'!G$6:G$22)*'2000'!G$23</f>
        <v>464.63767694909029</v>
      </c>
      <c r="H22">
        <f>'2000'!H22/SUM('2000'!H$6:H$22)*'2000'!H$23</f>
        <v>1093.3585321627963</v>
      </c>
      <c r="I22">
        <f>'2000'!I22/SUM('2000'!I$6:I$22)*'2000'!I$23</f>
        <v>1144.975801143469</v>
      </c>
      <c r="J22">
        <f>'2000'!J22/SUM('2000'!J$6:J$22)*'2000'!J$23</f>
        <v>580.33354018833415</v>
      </c>
      <c r="K22">
        <f>'2000'!K22/SUM('2000'!K$6:K$22)*'2000'!K$23</f>
        <v>1957.4853431065683</v>
      </c>
      <c r="L22">
        <f>'2000'!L22/SUM('2000'!L$6:L$22)*'2000'!L$23</f>
        <v>462.36042734664341</v>
      </c>
      <c r="M22">
        <f>'2000'!M22/SUM('2000'!M$6:M$22)*'2000'!M$23</f>
        <v>374.75252793740174</v>
      </c>
      <c r="N22">
        <f>'2000'!N22/SUM('2000'!N$6:N$22)*'2000'!N$23</f>
        <v>635.43152789175724</v>
      </c>
      <c r="O22">
        <f>'2000'!O22/SUM('2000'!O$6:O$22)*'2000'!O$23</f>
        <v>582.62637112897312</v>
      </c>
      <c r="P22">
        <f>'2000'!P22/SUM('2000'!P$6:P$22)*'2000'!P$23</f>
        <v>193.9442123310354</v>
      </c>
      <c r="Q22">
        <f>'2000'!Q22/SUM('2000'!Q$6:Q$22)*'2000'!Q$23</f>
        <v>1645.2479992198575</v>
      </c>
      <c r="R22">
        <f>'2000'!R22/SUM('2000'!R$6:R$22)*'2000'!R$23</f>
        <v>861.65360625484072</v>
      </c>
      <c r="S22">
        <f>'2000'!S22/SUM('2000'!S$6:S$22)*'2000'!S$23</f>
        <v>4246.5863981148168</v>
      </c>
      <c r="T22">
        <f t="shared" si="2"/>
        <v>15294.1568045288</v>
      </c>
      <c r="U22">
        <f t="shared" si="3"/>
        <v>10960.088413331894</v>
      </c>
    </row>
    <row r="23" spans="1:21" x14ac:dyDescent="0.25">
      <c r="A23" s="17">
        <f t="shared" si="1"/>
        <v>664095.02</v>
      </c>
      <c r="B23" t="s">
        <v>38</v>
      </c>
      <c r="C23">
        <f>'2000'!C23</f>
        <v>57097.87</v>
      </c>
      <c r="D23">
        <f>'2000'!D23</f>
        <v>61664.13</v>
      </c>
      <c r="E23">
        <f>'2000'!E23</f>
        <v>115219.77</v>
      </c>
      <c r="F23">
        <f>'2000'!F23</f>
        <v>78489.009999999995</v>
      </c>
      <c r="G23">
        <f>'2000'!G23</f>
        <v>67693.45</v>
      </c>
      <c r="H23">
        <f>'2000'!H23</f>
        <v>82551.039999999994</v>
      </c>
      <c r="I23">
        <f>'2000'!I23</f>
        <v>258477.62</v>
      </c>
      <c r="J23">
        <f>'2000'!J23</f>
        <v>141825.17000000001</v>
      </c>
      <c r="K23">
        <f>'2000'!K23</f>
        <v>140270.32999999999</v>
      </c>
      <c r="L23">
        <f>'2000'!L23</f>
        <v>98225.24</v>
      </c>
      <c r="M23">
        <f>'2000'!M23</f>
        <v>40346.160000000003</v>
      </c>
      <c r="N23">
        <f>'2000'!N23</f>
        <v>58362.77</v>
      </c>
      <c r="O23">
        <f>'2000'!O23</f>
        <v>81882.31</v>
      </c>
      <c r="P23">
        <f>'2000'!P23</f>
        <v>53181.27</v>
      </c>
      <c r="Q23">
        <f>'2000'!Q23</f>
        <v>150127.65</v>
      </c>
      <c r="R23">
        <f>'2000'!R23</f>
        <v>106179.07</v>
      </c>
      <c r="S23">
        <f>'2000'!S23</f>
        <v>29304.15</v>
      </c>
      <c r="T23">
        <f>'2000'!T23</f>
        <v>1608271.15</v>
      </c>
      <c r="U23">
        <f t="shared" si="3"/>
        <v>757878.95000000007</v>
      </c>
    </row>
    <row r="24" spans="1:21" x14ac:dyDescent="0.25">
      <c r="E24">
        <v>156.40482299999999</v>
      </c>
      <c r="F24">
        <v>55.064099999999996</v>
      </c>
      <c r="G24">
        <v>78.758013000000005</v>
      </c>
      <c r="H24">
        <v>107.520386</v>
      </c>
      <c r="I24">
        <v>347.03984600000001</v>
      </c>
    </row>
    <row r="25" spans="1:21" x14ac:dyDescent="0.25">
      <c r="E25">
        <f>E24*1000</f>
        <v>156404.823</v>
      </c>
      <c r="F25">
        <f>F24*1000</f>
        <v>55064.1</v>
      </c>
      <c r="G25">
        <f>G24*1000</f>
        <v>78758.013000000006</v>
      </c>
      <c r="H25">
        <f>H24*1000</f>
        <v>107520.386</v>
      </c>
      <c r="I25">
        <f>I24*1000</f>
        <v>347039.84600000002</v>
      </c>
    </row>
    <row r="26" spans="1:21" x14ac:dyDescent="0.25">
      <c r="B26" s="1" t="s">
        <v>43</v>
      </c>
      <c r="C26" s="2" t="s">
        <v>44</v>
      </c>
      <c r="D26" s="3" t="s">
        <v>45</v>
      </c>
      <c r="E26" s="3" t="s">
        <v>46</v>
      </c>
      <c r="F26" s="3" t="s">
        <v>47</v>
      </c>
      <c r="G26" s="3" t="s">
        <v>48</v>
      </c>
      <c r="H26" s="3" t="s">
        <v>49</v>
      </c>
      <c r="I26" s="3" t="s">
        <v>50</v>
      </c>
      <c r="J26" s="3" t="s">
        <v>51</v>
      </c>
      <c r="K26" s="3" t="s">
        <v>52</v>
      </c>
      <c r="L26" s="3" t="s">
        <v>53</v>
      </c>
      <c r="M26" s="3" t="s">
        <v>54</v>
      </c>
      <c r="N26" s="3" t="s">
        <v>55</v>
      </c>
      <c r="O26" s="3" t="s">
        <v>56</v>
      </c>
      <c r="P26" s="3" t="s">
        <v>57</v>
      </c>
      <c r="Q26" s="3" t="s">
        <v>58</v>
      </c>
      <c r="R26" s="3" t="s">
        <v>59</v>
      </c>
      <c r="S26" s="3" t="s">
        <v>60</v>
      </c>
      <c r="T26" s="4" t="s">
        <v>61</v>
      </c>
    </row>
    <row r="27" spans="1:21" x14ac:dyDescent="0.25">
      <c r="B27" s="10" t="s">
        <v>44</v>
      </c>
      <c r="C27" s="5">
        <f>'2000'!C27</f>
        <v>12.8089</v>
      </c>
      <c r="D27" s="5">
        <f>'2000'!D27</f>
        <v>4.3E-3</v>
      </c>
      <c r="E27" s="5">
        <f>'2000'!E27</f>
        <v>29.593900000000001</v>
      </c>
      <c r="F27" s="5">
        <f>'2000'!F27</f>
        <v>0</v>
      </c>
      <c r="G27" s="5">
        <f>'2000'!G27</f>
        <v>8.0000000000000004E-4</v>
      </c>
      <c r="H27" s="5">
        <f>'2000'!H27</f>
        <v>0</v>
      </c>
      <c r="I27" s="5">
        <f>'2000'!I27</f>
        <v>2.5093000000000001</v>
      </c>
      <c r="J27" s="5">
        <f>'2000'!J27</f>
        <v>0.2301</v>
      </c>
      <c r="K27" s="5">
        <f>'2000'!K27</f>
        <v>5.9999999999999995E-4</v>
      </c>
      <c r="L27" s="5">
        <f>'2000'!L27</f>
        <v>0</v>
      </c>
      <c r="M27" s="5">
        <f>'2000'!M27</f>
        <v>1.0657000000000001</v>
      </c>
      <c r="N27" s="5">
        <f>'2000'!N27</f>
        <v>8.5000000000000006E-3</v>
      </c>
      <c r="O27" s="5">
        <f>'2000'!O27</f>
        <v>1.4E-3</v>
      </c>
      <c r="P27" s="5">
        <f>'2000'!P27</f>
        <v>0</v>
      </c>
      <c r="Q27" s="5">
        <f>'2000'!Q27</f>
        <v>2.3300000000000001E-2</v>
      </c>
      <c r="R27" s="5">
        <f>'2000'!R27</f>
        <v>0.45649999999999996</v>
      </c>
      <c r="S27" s="5">
        <f>'2000'!S27</f>
        <v>0.10169999999999998</v>
      </c>
      <c r="T27" s="5">
        <f>'2000'!T27</f>
        <v>46.804900000000004</v>
      </c>
    </row>
    <row r="28" spans="1:21" x14ac:dyDescent="0.25">
      <c r="B28" s="10" t="s">
        <v>45</v>
      </c>
      <c r="C28" s="5">
        <f>'2000'!C28</f>
        <v>0.86519999999999997</v>
      </c>
      <c r="D28" s="5">
        <f>'2000'!D28</f>
        <v>19.138500000000001</v>
      </c>
      <c r="E28" s="5">
        <f>'2000'!E28</f>
        <v>2.7755999999999998</v>
      </c>
      <c r="F28" s="5">
        <f>'2000'!F28</f>
        <v>22.7239</v>
      </c>
      <c r="G28" s="5">
        <f>'2000'!G28</f>
        <v>1.0774000000000001</v>
      </c>
      <c r="H28" s="5">
        <f>'2000'!H28</f>
        <v>0.98899999999999999</v>
      </c>
      <c r="I28" s="5">
        <f>'2000'!I28</f>
        <v>16.299299999999999</v>
      </c>
      <c r="J28" s="5">
        <f>'2000'!J28</f>
        <v>2.0790999999999999</v>
      </c>
      <c r="K28" s="5">
        <f>'2000'!K28</f>
        <v>2.7283000000000004</v>
      </c>
      <c r="L28" s="5">
        <f>'2000'!L28</f>
        <v>1.0672000000000001</v>
      </c>
      <c r="M28" s="5">
        <f>'2000'!M28</f>
        <v>0.97689999999999999</v>
      </c>
      <c r="N28" s="5">
        <f>'2000'!N28</f>
        <v>1.8454999999999999</v>
      </c>
      <c r="O28" s="5">
        <f>'2000'!O28</f>
        <v>0.53870000000000007</v>
      </c>
      <c r="P28" s="5">
        <f>'2000'!P28</f>
        <v>0.96690000000000009</v>
      </c>
      <c r="Q28" s="5">
        <f>'2000'!Q28</f>
        <v>2.6680999999999995</v>
      </c>
      <c r="R28" s="5">
        <f>'2000'!R28</f>
        <v>6.8016000000000005</v>
      </c>
      <c r="S28" s="5">
        <f>'2000'!S28</f>
        <v>0.95540000000000003</v>
      </c>
      <c r="T28" s="5">
        <f>'2000'!T28</f>
        <v>84.496499999999997</v>
      </c>
    </row>
    <row r="29" spans="1:21" x14ac:dyDescent="0.25">
      <c r="B29" s="10" t="s">
        <v>46</v>
      </c>
      <c r="C29" s="5">
        <f>'2000'!C29</f>
        <v>7.5651999999999999</v>
      </c>
      <c r="D29" s="5">
        <f>'2000'!D29</f>
        <v>0.18980000000000002</v>
      </c>
      <c r="E29" s="5">
        <f>'2000'!E29</f>
        <v>27.055</v>
      </c>
      <c r="F29" s="5">
        <f>'2000'!F29</f>
        <v>6.83E-2</v>
      </c>
      <c r="G29" s="5">
        <f>'2000'!G29</f>
        <v>0.19760000000000003</v>
      </c>
      <c r="H29" s="5">
        <f>'2000'!H29</f>
        <v>0.12759999999999999</v>
      </c>
      <c r="I29" s="5">
        <f>'2000'!I29</f>
        <v>3.7658999999999998</v>
      </c>
      <c r="J29" s="5">
        <f>'2000'!J29</f>
        <v>0.38930000000000003</v>
      </c>
      <c r="K29" s="5">
        <f>'2000'!K29</f>
        <v>1.5760999999999998</v>
      </c>
      <c r="L29" s="5">
        <f>'2000'!L29</f>
        <v>0.5766</v>
      </c>
      <c r="M29" s="5">
        <f>'2000'!M29</f>
        <v>16.4069</v>
      </c>
      <c r="N29" s="5">
        <f>'2000'!N29</f>
        <v>0.65610000000000002</v>
      </c>
      <c r="O29" s="5">
        <f>'2000'!O29</f>
        <v>7.1400000000000005E-2</v>
      </c>
      <c r="P29" s="5">
        <f>'2000'!P29</f>
        <v>0.13</v>
      </c>
      <c r="Q29" s="5">
        <f>'2000'!Q29</f>
        <v>2.1238999999999999</v>
      </c>
      <c r="R29" s="5">
        <f>'2000'!R29</f>
        <v>4.7143999999999995</v>
      </c>
      <c r="S29" s="5">
        <f>'2000'!S29</f>
        <v>0.9899</v>
      </c>
      <c r="T29" s="5">
        <f>'2000'!T29</f>
        <v>66.604100000000003</v>
      </c>
    </row>
    <row r="30" spans="1:21" x14ac:dyDescent="0.25">
      <c r="B30" s="10" t="s">
        <v>47</v>
      </c>
      <c r="C30" s="5">
        <f>'2000'!C30</f>
        <v>2.5331999999999999</v>
      </c>
      <c r="D30" s="5">
        <f>'2000'!D30</f>
        <v>0.66839999999999999</v>
      </c>
      <c r="E30" s="5">
        <f>'2000'!E30</f>
        <v>0.7087</v>
      </c>
      <c r="F30" s="5">
        <f>'2000'!F30</f>
        <v>3.367</v>
      </c>
      <c r="G30" s="5">
        <f>'2000'!G30</f>
        <v>0.312</v>
      </c>
      <c r="H30" s="5">
        <f>'2000'!H30</f>
        <v>0.28100000000000003</v>
      </c>
      <c r="I30" s="5">
        <f>'2000'!I30</f>
        <v>7.5949999999999998</v>
      </c>
      <c r="J30" s="5">
        <f>'2000'!J30</f>
        <v>2.6648000000000001</v>
      </c>
      <c r="K30" s="5">
        <f>'2000'!K30</f>
        <v>3.8494999999999999</v>
      </c>
      <c r="L30" s="5">
        <f>'2000'!L30</f>
        <v>11.511700000000001</v>
      </c>
      <c r="M30" s="5">
        <f>'2000'!M30</f>
        <v>0.13619999999999999</v>
      </c>
      <c r="N30" s="5">
        <f>'2000'!N30</f>
        <v>0.7319</v>
      </c>
      <c r="O30" s="5">
        <f>'2000'!O30</f>
        <v>0.36349999999999999</v>
      </c>
      <c r="P30" s="5">
        <f>'2000'!P30</f>
        <v>0.1065</v>
      </c>
      <c r="Q30" s="5">
        <f>'2000'!Q30</f>
        <v>2.0022000000000002</v>
      </c>
      <c r="R30" s="5">
        <f>'2000'!R30</f>
        <v>1.5325</v>
      </c>
      <c r="S30" s="5">
        <f>'2000'!S30</f>
        <v>0.48730000000000001</v>
      </c>
      <c r="T30" s="5">
        <f>'2000'!T30</f>
        <v>38.850999999999999</v>
      </c>
    </row>
    <row r="31" spans="1:21" x14ac:dyDescent="0.25">
      <c r="B31" s="10" t="s">
        <v>48</v>
      </c>
      <c r="C31" s="5">
        <f>'2000'!C31</f>
        <v>0.2858</v>
      </c>
      <c r="D31" s="5">
        <f>'2000'!D31</f>
        <v>2.4780000000000002</v>
      </c>
      <c r="E31" s="5">
        <f>'2000'!E31</f>
        <v>1.2639</v>
      </c>
      <c r="F31" s="5">
        <f>'2000'!F31</f>
        <v>0.61060000000000003</v>
      </c>
      <c r="G31" s="5">
        <f>'2000'!G31</f>
        <v>30.844900000000003</v>
      </c>
      <c r="H31" s="5">
        <f>'2000'!H31</f>
        <v>15.5357</v>
      </c>
      <c r="I31" s="5">
        <f>'2000'!I31</f>
        <v>14.331700000000001</v>
      </c>
      <c r="J31" s="5">
        <f>'2000'!J31</f>
        <v>11.718399999999999</v>
      </c>
      <c r="K31" s="5">
        <f>'2000'!K31</f>
        <v>4.6924999999999999</v>
      </c>
      <c r="L31" s="5">
        <f>'2000'!L31</f>
        <v>1.4341999999999999</v>
      </c>
      <c r="M31" s="5">
        <f>'2000'!M31</f>
        <v>0.24109999999999995</v>
      </c>
      <c r="N31" s="5">
        <f>'2000'!N31</f>
        <v>4.3940999999999999</v>
      </c>
      <c r="O31" s="5">
        <f>'2000'!O31</f>
        <v>0.34949999999999998</v>
      </c>
      <c r="P31" s="5">
        <f>'2000'!P31</f>
        <v>0.55070000000000008</v>
      </c>
      <c r="Q31" s="5">
        <f>'2000'!Q31</f>
        <v>5.1734999999999998</v>
      </c>
      <c r="R31" s="5">
        <f>'2000'!R31</f>
        <v>2.4456000000000002</v>
      </c>
      <c r="S31" s="5">
        <f>'2000'!S31</f>
        <v>2.5972999999999997</v>
      </c>
      <c r="T31" s="5">
        <f>'2000'!T31</f>
        <v>98.947399999999988</v>
      </c>
    </row>
    <row r="32" spans="1:21" x14ac:dyDescent="0.25">
      <c r="B32" s="10" t="s">
        <v>49</v>
      </c>
      <c r="C32" s="5">
        <f>'2000'!C32</f>
        <v>0.19259999999999999</v>
      </c>
      <c r="D32" s="5">
        <f>'2000'!D32</f>
        <v>0.22629999999999997</v>
      </c>
      <c r="E32" s="5">
        <f>'2000'!E32</f>
        <v>6.0499999999999998E-2</v>
      </c>
      <c r="F32" s="5">
        <f>'2000'!F32</f>
        <v>4.8399999999999999E-2</v>
      </c>
      <c r="G32" s="5">
        <f>'2000'!G32</f>
        <v>1.2484999999999999</v>
      </c>
      <c r="H32" s="5">
        <f>'2000'!H32</f>
        <v>23.066500000000001</v>
      </c>
      <c r="I32" s="5">
        <f>'2000'!I32</f>
        <v>0.86150000000000004</v>
      </c>
      <c r="J32" s="5">
        <f>'2000'!J32</f>
        <v>0.1076</v>
      </c>
      <c r="K32" s="5">
        <f>'2000'!K32</f>
        <v>3.1215999999999999</v>
      </c>
      <c r="L32" s="5">
        <f>'2000'!L32</f>
        <v>4.1146000000000003</v>
      </c>
      <c r="M32" s="5">
        <f>'2000'!M32</f>
        <v>2.5000000000000001E-2</v>
      </c>
      <c r="N32" s="5">
        <f>'2000'!N32</f>
        <v>0.1855</v>
      </c>
      <c r="O32" s="5">
        <f>'2000'!O32</f>
        <v>3.4000000000000002E-2</v>
      </c>
      <c r="P32" s="5">
        <f>'2000'!P32</f>
        <v>1.7600000000000001E-2</v>
      </c>
      <c r="Q32" s="5">
        <f>'2000'!Q32</f>
        <v>0.94219999999999993</v>
      </c>
      <c r="R32" s="5">
        <f>'2000'!R32</f>
        <v>1.4946000000000002</v>
      </c>
      <c r="S32" s="5">
        <f>'2000'!S32</f>
        <v>0.21480000000000002</v>
      </c>
      <c r="T32" s="5">
        <f>'2000'!T32</f>
        <v>35.961800000000004</v>
      </c>
    </row>
    <row r="33" spans="1:21" x14ac:dyDescent="0.25">
      <c r="B33" s="10" t="s">
        <v>50</v>
      </c>
      <c r="C33" s="5">
        <f>'2000'!C33</f>
        <v>11.969099999999999</v>
      </c>
      <c r="D33" s="5">
        <f>'2000'!D33</f>
        <v>5.3634000000000004</v>
      </c>
      <c r="E33" s="5">
        <f>'2000'!E33</f>
        <v>8.4258000000000006</v>
      </c>
      <c r="F33" s="5">
        <f>'2000'!F33</f>
        <v>2.7048000000000001</v>
      </c>
      <c r="G33" s="5">
        <f>'2000'!G33</f>
        <v>21.390499999999999</v>
      </c>
      <c r="H33" s="5">
        <f>'2000'!H33</f>
        <v>23.2608</v>
      </c>
      <c r="I33" s="5">
        <f>'2000'!I33</f>
        <v>121.57310000000001</v>
      </c>
      <c r="J33" s="5">
        <f>'2000'!J33</f>
        <v>43.14950000000001</v>
      </c>
      <c r="K33" s="5">
        <f>'2000'!K33</f>
        <v>11.935199999999998</v>
      </c>
      <c r="L33" s="5">
        <f>'2000'!L33</f>
        <v>2.5778000000000003</v>
      </c>
      <c r="M33" s="5">
        <f>'2000'!M33</f>
        <v>1.0712999999999999</v>
      </c>
      <c r="N33" s="5">
        <f>'2000'!N33</f>
        <v>10.5816</v>
      </c>
      <c r="O33" s="5">
        <f>'2000'!O33</f>
        <v>1.7034</v>
      </c>
      <c r="P33" s="5">
        <f>'2000'!P33</f>
        <v>2.4877000000000002</v>
      </c>
      <c r="Q33" s="5">
        <f>'2000'!Q33</f>
        <v>9.6780000000000008</v>
      </c>
      <c r="R33" s="5">
        <f>'2000'!R33</f>
        <v>14.842699999999999</v>
      </c>
      <c r="S33" s="5">
        <f>'2000'!S33</f>
        <v>3.1644000000000005</v>
      </c>
      <c r="T33" s="5">
        <f>'2000'!T33</f>
        <v>295.87950000000001</v>
      </c>
    </row>
    <row r="34" spans="1:21" x14ac:dyDescent="0.25">
      <c r="B34" s="10" t="s">
        <v>51</v>
      </c>
      <c r="C34" s="5">
        <f>'2000'!C34</f>
        <v>0.38319999999999999</v>
      </c>
      <c r="D34" s="5">
        <f>'2000'!D34</f>
        <v>0.88009999999999988</v>
      </c>
      <c r="E34" s="5">
        <f>'2000'!E34</f>
        <v>0.114</v>
      </c>
      <c r="F34" s="5">
        <f>'2000'!F34</f>
        <v>0.29780000000000001</v>
      </c>
      <c r="G34" s="5">
        <f>'2000'!G34</f>
        <v>0.59950000000000003</v>
      </c>
      <c r="H34" s="5">
        <f>'2000'!H34</f>
        <v>0.26330000000000003</v>
      </c>
      <c r="I34" s="5">
        <f>'2000'!I34</f>
        <v>0.69220000000000004</v>
      </c>
      <c r="J34" s="5">
        <f>'2000'!J34</f>
        <v>21.171900000000001</v>
      </c>
      <c r="K34" s="5">
        <f>'2000'!K34</f>
        <v>0.255</v>
      </c>
      <c r="L34" s="5">
        <f>'2000'!L34</f>
        <v>0.40250000000000002</v>
      </c>
      <c r="M34" s="5">
        <f>'2000'!M34</f>
        <v>3.5900000000000001E-2</v>
      </c>
      <c r="N34" s="5">
        <f>'2000'!N34</f>
        <v>0.78560000000000019</v>
      </c>
      <c r="O34" s="5">
        <f>'2000'!O34</f>
        <v>0.93079999999999996</v>
      </c>
      <c r="P34" s="5">
        <f>'2000'!P34</f>
        <v>3.036</v>
      </c>
      <c r="Q34" s="5">
        <f>'2000'!Q34</f>
        <v>1.5326999999999997</v>
      </c>
      <c r="R34" s="5">
        <f>'2000'!R34</f>
        <v>5.1137999999999995</v>
      </c>
      <c r="S34" s="5">
        <f>'2000'!S34</f>
        <v>0.61760000000000004</v>
      </c>
      <c r="T34" s="5">
        <f>'2000'!T34</f>
        <v>37.112199999999994</v>
      </c>
    </row>
    <row r="35" spans="1:21" x14ac:dyDescent="0.25">
      <c r="B35" s="10" t="s">
        <v>52</v>
      </c>
      <c r="C35" s="5">
        <f>'2000'!C35</f>
        <v>0.23039999999999999</v>
      </c>
      <c r="D35" s="5">
        <f>'2000'!D35</f>
        <v>0.32039999999999996</v>
      </c>
      <c r="E35" s="5">
        <f>'2000'!E35</f>
        <v>0.84410000000000007</v>
      </c>
      <c r="F35" s="5">
        <f>'2000'!F35</f>
        <v>0.33900000000000002</v>
      </c>
      <c r="G35" s="5">
        <f>'2000'!G35</f>
        <v>0.71099999999999997</v>
      </c>
      <c r="H35" s="5">
        <f>'2000'!H35</f>
        <v>0.88570000000000004</v>
      </c>
      <c r="I35" s="5">
        <f>'2000'!I35</f>
        <v>2.4249999999999998</v>
      </c>
      <c r="J35" s="5">
        <f>'2000'!J35</f>
        <v>0.72460000000000002</v>
      </c>
      <c r="K35" s="5">
        <f>'2000'!K35</f>
        <v>14.2369</v>
      </c>
      <c r="L35" s="5">
        <f>'2000'!L35</f>
        <v>1.597</v>
      </c>
      <c r="M35" s="5">
        <f>'2000'!M35</f>
        <v>0.17030000000000001</v>
      </c>
      <c r="N35" s="5">
        <f>'2000'!N35</f>
        <v>0.83310000000000006</v>
      </c>
      <c r="O35" s="5">
        <f>'2000'!O35</f>
        <v>0.1298</v>
      </c>
      <c r="P35" s="5">
        <f>'2000'!P35</f>
        <v>0.12140000000000001</v>
      </c>
      <c r="Q35" s="5">
        <f>'2000'!Q35</f>
        <v>1.4457000000000002</v>
      </c>
      <c r="R35" s="5">
        <f>'2000'!R35</f>
        <v>0.48760000000000003</v>
      </c>
      <c r="S35" s="5">
        <f>'2000'!S35</f>
        <v>0.27660000000000001</v>
      </c>
      <c r="T35" s="5">
        <f>'2000'!T35</f>
        <v>25.778500000000001</v>
      </c>
    </row>
    <row r="36" spans="1:21" x14ac:dyDescent="0.25">
      <c r="B36" s="10" t="s">
        <v>53</v>
      </c>
      <c r="C36" s="5">
        <f>'2000'!C36</f>
        <v>7.1499999999999994E-2</v>
      </c>
      <c r="D36" s="5">
        <f>'2000'!D36</f>
        <v>0.69799999999999995</v>
      </c>
      <c r="E36" s="5">
        <f>'2000'!E36</f>
        <v>2.0268000000000002</v>
      </c>
      <c r="F36" s="5">
        <f>'2000'!F36</f>
        <v>0.67479999999999996</v>
      </c>
      <c r="G36" s="5">
        <f>'2000'!G36</f>
        <v>1.2173</v>
      </c>
      <c r="H36" s="5">
        <f>'2000'!H36</f>
        <v>0.9758</v>
      </c>
      <c r="I36" s="5">
        <f>'2000'!I36</f>
        <v>4.9314999999999998</v>
      </c>
      <c r="J36" s="5">
        <f>'2000'!J36</f>
        <v>1.8332999999999999</v>
      </c>
      <c r="K36" s="5">
        <f>'2000'!K36</f>
        <v>18.1586</v>
      </c>
      <c r="L36" s="5">
        <f>'2000'!L36</f>
        <v>27.4544</v>
      </c>
      <c r="M36" s="5">
        <f>'2000'!M36</f>
        <v>0.89460000000000006</v>
      </c>
      <c r="N36" s="5">
        <f>'2000'!N36</f>
        <v>2.8737000000000004</v>
      </c>
      <c r="O36" s="5">
        <f>'2000'!O36</f>
        <v>1.6875</v>
      </c>
      <c r="P36" s="5">
        <f>'2000'!P36</f>
        <v>0.60099999999999998</v>
      </c>
      <c r="Q36" s="5">
        <f>'2000'!Q36</f>
        <v>5.7105999999999995</v>
      </c>
      <c r="R36" s="5">
        <f>'2000'!R36</f>
        <v>6.4423999999999984</v>
      </c>
      <c r="S36" s="5">
        <f>'2000'!S36</f>
        <v>0.98029999999999995</v>
      </c>
      <c r="T36" s="5">
        <f>'2000'!T36</f>
        <v>77.231800000000007</v>
      </c>
    </row>
    <row r="37" spans="1:21" x14ac:dyDescent="0.25">
      <c r="B37" s="10" t="s">
        <v>54</v>
      </c>
      <c r="C37" s="5">
        <f>'2000'!C37</f>
        <v>3.3799999999999997E-2</v>
      </c>
      <c r="D37" s="5">
        <f>'2000'!D37</f>
        <v>0.17730000000000001</v>
      </c>
      <c r="E37" s="5">
        <f>'2000'!E37</f>
        <v>0.29910000000000003</v>
      </c>
      <c r="F37" s="5">
        <f>'2000'!F37</f>
        <v>0.10979999999999999</v>
      </c>
      <c r="G37" s="5">
        <f>'2000'!G37</f>
        <v>0.25889999999999996</v>
      </c>
      <c r="H37" s="5">
        <f>'2000'!H37</f>
        <v>0.18490000000000001</v>
      </c>
      <c r="I37" s="5">
        <f>'2000'!I37</f>
        <v>0.83050000000000002</v>
      </c>
      <c r="J37" s="5">
        <f>'2000'!J37</f>
        <v>0.38539999999999996</v>
      </c>
      <c r="K37" s="5">
        <f>'2000'!K37</f>
        <v>3.3214999999999999</v>
      </c>
      <c r="L37" s="5">
        <f>'2000'!L37</f>
        <v>0.90660000000000007</v>
      </c>
      <c r="M37" s="5">
        <f>'2000'!M37</f>
        <v>1.5794999999999999</v>
      </c>
      <c r="N37" s="5">
        <f>'2000'!N37</f>
        <v>0.81929999999999992</v>
      </c>
      <c r="O37" s="5">
        <f>'2000'!O37</f>
        <v>0.78129999999999999</v>
      </c>
      <c r="P37" s="5">
        <f>'2000'!P37</f>
        <v>0.30349999999999999</v>
      </c>
      <c r="Q37" s="5">
        <f>'2000'!Q37</f>
        <v>2.4746999999999999</v>
      </c>
      <c r="R37" s="5">
        <f>'2000'!R37</f>
        <v>2.7998000000000003</v>
      </c>
      <c r="S37" s="5">
        <f>'2000'!S37</f>
        <v>0.40229999999999994</v>
      </c>
      <c r="T37" s="5">
        <f>'2000'!T37</f>
        <v>15.668100000000001</v>
      </c>
    </row>
    <row r="38" spans="1:21" x14ac:dyDescent="0.25">
      <c r="B38" s="10" t="s">
        <v>55</v>
      </c>
      <c r="C38" s="5">
        <f>'2000'!C38</f>
        <v>0.1691</v>
      </c>
      <c r="D38" s="5">
        <f>'2000'!D38</f>
        <v>0.76200000000000001</v>
      </c>
      <c r="E38" s="5">
        <f>'2000'!E38</f>
        <v>0.83</v>
      </c>
      <c r="F38" s="5">
        <f>'2000'!F38</f>
        <v>0.29430000000000001</v>
      </c>
      <c r="G38" s="5">
        <f>'2000'!G38</f>
        <v>1.1728000000000001</v>
      </c>
      <c r="H38" s="5">
        <f>'2000'!H38</f>
        <v>0.54430000000000001</v>
      </c>
      <c r="I38" s="5">
        <f>'2000'!I38</f>
        <v>1.9013</v>
      </c>
      <c r="J38" s="5">
        <f>'2000'!J38</f>
        <v>1.2060999999999999</v>
      </c>
      <c r="K38" s="5">
        <f>'2000'!K38</f>
        <v>6.6967000000000008</v>
      </c>
      <c r="L38" s="5">
        <f>'2000'!L38</f>
        <v>1.5833999999999999</v>
      </c>
      <c r="M38" s="5">
        <f>'2000'!M38</f>
        <v>0.62239999999999995</v>
      </c>
      <c r="N38" s="5">
        <f>'2000'!N38</f>
        <v>16.747499999999999</v>
      </c>
      <c r="O38" s="5">
        <f>'2000'!O38</f>
        <v>11.571399999999999</v>
      </c>
      <c r="P38" s="5">
        <f>'2000'!P38</f>
        <v>1.0337000000000001</v>
      </c>
      <c r="Q38" s="5">
        <f>'2000'!Q38</f>
        <v>10.120199999999999</v>
      </c>
      <c r="R38" s="5">
        <f>'2000'!R38</f>
        <v>5.4977000000000009</v>
      </c>
      <c r="S38" s="5">
        <f>'2000'!S38</f>
        <v>1.6897</v>
      </c>
      <c r="T38" s="5">
        <f>'2000'!T38</f>
        <v>62.442699999999995</v>
      </c>
    </row>
    <row r="39" spans="1:21" x14ac:dyDescent="0.25">
      <c r="B39" s="10" t="s">
        <v>56</v>
      </c>
      <c r="C39" s="5">
        <f>'2000'!C39</f>
        <v>1.8862000000000001</v>
      </c>
      <c r="D39" s="5">
        <f>'2000'!D39</f>
        <v>1.2129000000000001</v>
      </c>
      <c r="E39" s="5">
        <f>'2000'!E39</f>
        <v>2.1179000000000001</v>
      </c>
      <c r="F39" s="5">
        <f>'2000'!F39</f>
        <v>0.3629</v>
      </c>
      <c r="G39" s="5">
        <f>'2000'!G39</f>
        <v>0.94959999999999989</v>
      </c>
      <c r="H39" s="5">
        <f>'2000'!H39</f>
        <v>0.6966</v>
      </c>
      <c r="I39" s="5">
        <f>'2000'!I39</f>
        <v>3.2808999999999999</v>
      </c>
      <c r="J39" s="5">
        <f>'2000'!J39</f>
        <v>3.2884000000000002</v>
      </c>
      <c r="K39" s="5">
        <f>'2000'!K39</f>
        <v>8.9860000000000007</v>
      </c>
      <c r="L39" s="5">
        <f>'2000'!L39</f>
        <v>4.9085000000000001</v>
      </c>
      <c r="M39" s="5">
        <f>'2000'!M39</f>
        <v>1.0985</v>
      </c>
      <c r="N39" s="5">
        <f>'2000'!N39</f>
        <v>2.2343999999999999</v>
      </c>
      <c r="O39" s="5">
        <f>'2000'!O39</f>
        <v>39.053899999999999</v>
      </c>
      <c r="P39" s="5">
        <f>'2000'!P39</f>
        <v>10.980399999999999</v>
      </c>
      <c r="Q39" s="5">
        <f>'2000'!Q39</f>
        <v>8.9481999999999999</v>
      </c>
      <c r="R39" s="5">
        <f>'2000'!R39</f>
        <v>6.0968</v>
      </c>
      <c r="S39" s="5">
        <f>'2000'!S39</f>
        <v>1.5954999999999999</v>
      </c>
      <c r="T39" s="5">
        <f>'2000'!T39</f>
        <v>97.697299999999998</v>
      </c>
    </row>
    <row r="40" spans="1:21" x14ac:dyDescent="0.25">
      <c r="B40" s="10" t="s">
        <v>57</v>
      </c>
      <c r="C40" s="5">
        <f>'2000'!C40</f>
        <v>1.4199999999999999E-2</v>
      </c>
      <c r="D40" s="5">
        <f>'2000'!D40</f>
        <v>0.27300000000000002</v>
      </c>
      <c r="E40" s="5">
        <f>'2000'!E40</f>
        <v>0.50829999999999997</v>
      </c>
      <c r="F40" s="5">
        <f>'2000'!F40</f>
        <v>0.19540000000000002</v>
      </c>
      <c r="G40" s="5">
        <f>'2000'!G40</f>
        <v>0.37939999999999996</v>
      </c>
      <c r="H40" s="5">
        <f>'2000'!H40</f>
        <v>0.32289999999999996</v>
      </c>
      <c r="I40" s="5">
        <f>'2000'!I40</f>
        <v>1.7558000000000002</v>
      </c>
      <c r="J40" s="5">
        <f>'2000'!J40</f>
        <v>0.72899999999999998</v>
      </c>
      <c r="K40" s="5">
        <f>'2000'!K40</f>
        <v>9.6310000000000002</v>
      </c>
      <c r="L40" s="5">
        <f>'2000'!L40</f>
        <v>1.9636</v>
      </c>
      <c r="M40" s="5">
        <f>'2000'!M40</f>
        <v>1.0449999999999999</v>
      </c>
      <c r="N40" s="5">
        <f>'2000'!N40</f>
        <v>2.1614</v>
      </c>
      <c r="O40" s="5">
        <f>'2000'!O40</f>
        <v>4.8721999999999994</v>
      </c>
      <c r="P40" s="5">
        <f>'2000'!P40</f>
        <v>7.2213000000000003</v>
      </c>
      <c r="Q40" s="5">
        <f>'2000'!Q40</f>
        <v>8.5405999999999995</v>
      </c>
      <c r="R40" s="5">
        <f>'2000'!R40</f>
        <v>3.0563999999999996</v>
      </c>
      <c r="S40" s="5">
        <f>'2000'!S40</f>
        <v>0.69529999999999992</v>
      </c>
      <c r="T40" s="5">
        <f>'2000'!T40</f>
        <v>43.365000000000002</v>
      </c>
    </row>
    <row r="41" spans="1:21" x14ac:dyDescent="0.25">
      <c r="B41" s="10" t="s">
        <v>58</v>
      </c>
      <c r="C41" s="5">
        <f>'2000'!C41</f>
        <v>1.8310999999999999</v>
      </c>
      <c r="D41" s="5">
        <f>'2000'!D41</f>
        <v>4.9885999999999999</v>
      </c>
      <c r="E41" s="5">
        <f>'2000'!E41</f>
        <v>9.7904</v>
      </c>
      <c r="F41" s="5">
        <f>'2000'!F41</f>
        <v>1.8240000000000001</v>
      </c>
      <c r="G41" s="5">
        <f>'2000'!G41</f>
        <v>6.5906000000000002</v>
      </c>
      <c r="H41" s="5">
        <f>'2000'!H41</f>
        <v>6.5048999999999992</v>
      </c>
      <c r="I41" s="5">
        <f>'2000'!I41</f>
        <v>22.408999999999999</v>
      </c>
      <c r="J41" s="5">
        <f>'2000'!J41</f>
        <v>16.2408</v>
      </c>
      <c r="K41" s="5">
        <f>'2000'!K41</f>
        <v>24.127599999999997</v>
      </c>
      <c r="L41" s="5">
        <f>'2000'!L41</f>
        <v>11.396100000000001</v>
      </c>
      <c r="M41" s="5">
        <f>'2000'!M41</f>
        <v>2.8818999999999999</v>
      </c>
      <c r="N41" s="5">
        <f>'2000'!N41</f>
        <v>10.4719</v>
      </c>
      <c r="O41" s="5">
        <f>'2000'!O41</f>
        <v>17.327599999999997</v>
      </c>
      <c r="P41" s="5">
        <f>'2000'!P41</f>
        <v>7.0228999999999999</v>
      </c>
      <c r="Q41" s="5">
        <f>'2000'!Q41</f>
        <v>62.035299999999999</v>
      </c>
      <c r="R41" s="5">
        <f>'2000'!R41</f>
        <v>19.491499999999998</v>
      </c>
      <c r="S41" s="5">
        <f>'2000'!S41</f>
        <v>5.1766999999999994</v>
      </c>
      <c r="T41" s="5">
        <f>'2000'!T41</f>
        <v>230.11160000000001</v>
      </c>
    </row>
    <row r="42" spans="1:21" x14ac:dyDescent="0.25">
      <c r="B42" s="10" t="s">
        <v>59</v>
      </c>
      <c r="C42" s="5">
        <f>'2000'!C42</f>
        <v>9.4299999999999995E-2</v>
      </c>
      <c r="D42" s="5">
        <f>'2000'!D42</f>
        <v>0.42299999999999999</v>
      </c>
      <c r="E42" s="5">
        <f>'2000'!E42</f>
        <v>0.32330000000000003</v>
      </c>
      <c r="F42" s="5">
        <f>'2000'!F42</f>
        <v>0.1391</v>
      </c>
      <c r="G42" s="5">
        <f>'2000'!G42</f>
        <v>0.53149999999999997</v>
      </c>
      <c r="H42" s="5">
        <f>'2000'!H42</f>
        <v>0.40279999999999994</v>
      </c>
      <c r="I42" s="5">
        <f>'2000'!I42</f>
        <v>1.3075999999999997</v>
      </c>
      <c r="J42" s="5">
        <f>'2000'!J42</f>
        <v>0.37340000000000001</v>
      </c>
      <c r="K42" s="5">
        <f>'2000'!K42</f>
        <v>1.0572999999999999</v>
      </c>
      <c r="L42" s="5">
        <f>'2000'!L42</f>
        <v>1.4586000000000001</v>
      </c>
      <c r="M42" s="5">
        <f>'2000'!M42</f>
        <v>0.13780000000000001</v>
      </c>
      <c r="N42" s="5">
        <f>'2000'!N42</f>
        <v>0.58960000000000001</v>
      </c>
      <c r="O42" s="5">
        <f>'2000'!O42</f>
        <v>0.79330000000000001</v>
      </c>
      <c r="P42" s="5">
        <f>'2000'!P42</f>
        <v>6.1399999999999996E-2</v>
      </c>
      <c r="Q42" s="5">
        <f>'2000'!Q42</f>
        <v>1.5592999999999999</v>
      </c>
      <c r="R42" s="5">
        <f>'2000'!R42</f>
        <v>3.9258000000000002</v>
      </c>
      <c r="S42" s="5">
        <f>'2000'!S42</f>
        <v>0.15529999999999999</v>
      </c>
      <c r="T42" s="5">
        <f>'2000'!T42</f>
        <v>13.333</v>
      </c>
    </row>
    <row r="43" spans="1:21" x14ac:dyDescent="0.25">
      <c r="B43" s="10" t="s">
        <v>60</v>
      </c>
      <c r="C43" s="5">
        <f>'2000'!C43</f>
        <v>2.1999999999999999E-2</v>
      </c>
      <c r="D43" s="5">
        <f>'2000'!D43</f>
        <v>0.15369999999999998</v>
      </c>
      <c r="E43" s="5">
        <f>'2000'!E43</f>
        <v>0.60950000000000004</v>
      </c>
      <c r="F43" s="5">
        <f>'2000'!F43</f>
        <v>0.06</v>
      </c>
      <c r="G43" s="5">
        <f>'2000'!G43</f>
        <v>0.47249999999999998</v>
      </c>
      <c r="H43" s="5">
        <f>'2000'!H43</f>
        <v>1.0058</v>
      </c>
      <c r="I43" s="5">
        <f>'2000'!I43</f>
        <v>1.0966</v>
      </c>
      <c r="J43" s="5">
        <f>'2000'!J43</f>
        <v>0.48130000000000001</v>
      </c>
      <c r="K43" s="5">
        <f>'2000'!K43</f>
        <v>1.9713000000000003</v>
      </c>
      <c r="L43" s="5">
        <f>'2000'!L43</f>
        <v>0.43939999999999996</v>
      </c>
      <c r="M43" s="5">
        <f>'2000'!M43</f>
        <v>0.40760000000000002</v>
      </c>
      <c r="N43" s="5">
        <f>'2000'!N43</f>
        <v>0.60420000000000007</v>
      </c>
      <c r="O43" s="5">
        <f>'2000'!O43</f>
        <v>0.42149999999999999</v>
      </c>
      <c r="P43" s="5">
        <f>'2000'!P43</f>
        <v>0.18009999999999998</v>
      </c>
      <c r="Q43" s="5">
        <f>'2000'!Q43</f>
        <v>1.5896000000000001</v>
      </c>
      <c r="R43" s="5">
        <f>'2000'!R43</f>
        <v>0.75149999999999983</v>
      </c>
      <c r="S43" s="5">
        <f>'2000'!S43</f>
        <v>2.3884000000000003</v>
      </c>
      <c r="T43" s="5">
        <f>'2000'!T43</f>
        <v>12.6548</v>
      </c>
    </row>
    <row r="44" spans="1:21" ht="13.5" customHeight="1" x14ac:dyDescent="0.25">
      <c r="B44" s="11" t="s">
        <v>61</v>
      </c>
      <c r="C44" s="5">
        <f>'2000'!C44</f>
        <v>40.955800000000004</v>
      </c>
      <c r="D44" s="5">
        <f>'2000'!D44</f>
        <v>37.958300000000001</v>
      </c>
      <c r="E44" s="5">
        <f>'2000'!E44</f>
        <v>87.346600000000009</v>
      </c>
      <c r="F44" s="5">
        <f>'2000'!F44</f>
        <v>33.820399999999999</v>
      </c>
      <c r="G44" s="5">
        <f>'2000'!G44</f>
        <v>67.954800000000006</v>
      </c>
      <c r="H44" s="5">
        <f>'2000'!H44</f>
        <v>75.047800000000009</v>
      </c>
      <c r="I44" s="5">
        <f>'2000'!I44</f>
        <v>207.56729999999999</v>
      </c>
      <c r="J44" s="5">
        <f>'2000'!J44</f>
        <v>106.7727</v>
      </c>
      <c r="K44" s="5">
        <f>'2000'!K44</f>
        <v>116.3454</v>
      </c>
      <c r="L44" s="5">
        <f>'2000'!L44</f>
        <v>73.391800000000003</v>
      </c>
      <c r="M44" s="5">
        <f>'2000'!M44</f>
        <v>28.796900000000001</v>
      </c>
      <c r="N44" s="5">
        <f>'2000'!N44</f>
        <v>56.523600000000002</v>
      </c>
      <c r="O44" s="5">
        <f>'2000'!O44</f>
        <v>80.631500000000003</v>
      </c>
      <c r="P44" s="5">
        <f>'2000'!P44</f>
        <v>34.820900000000002</v>
      </c>
      <c r="Q44" s="5">
        <f>'2000'!Q44</f>
        <v>126.56769999999999</v>
      </c>
      <c r="R44" s="5">
        <f>'2000'!R44</f>
        <v>85.950400000000002</v>
      </c>
      <c r="S44" s="5">
        <f>'2000'!S44</f>
        <v>22.488599999999998</v>
      </c>
      <c r="T44" s="5">
        <f>'2000'!T44</f>
        <v>1282.9404</v>
      </c>
    </row>
    <row r="46" spans="1:21" x14ac:dyDescent="0.25">
      <c r="B46" t="s">
        <v>62</v>
      </c>
      <c r="D46">
        <f t="shared" ref="D46:I46" si="4">SUM(D50:D54)</f>
        <v>8925.9000000000015</v>
      </c>
      <c r="E46">
        <f t="shared" si="4"/>
        <v>37513.9</v>
      </c>
      <c r="F46">
        <f t="shared" si="4"/>
        <v>6799.1</v>
      </c>
      <c r="G46">
        <f t="shared" si="4"/>
        <v>53993.5</v>
      </c>
      <c r="H46">
        <f t="shared" si="4"/>
        <v>62271.600000000006</v>
      </c>
      <c r="I46">
        <f t="shared" si="4"/>
        <v>148127.20000000001</v>
      </c>
    </row>
    <row r="47" spans="1:21" x14ac:dyDescent="0.25">
      <c r="B47" s="1" t="s">
        <v>43</v>
      </c>
      <c r="C47" s="2" t="s">
        <v>44</v>
      </c>
      <c r="D47" s="3" t="s">
        <v>45</v>
      </c>
      <c r="E47" s="3" t="s">
        <v>46</v>
      </c>
      <c r="F47" s="3" t="s">
        <v>47</v>
      </c>
      <c r="G47" s="3" t="s">
        <v>48</v>
      </c>
      <c r="H47" s="3" t="s">
        <v>49</v>
      </c>
      <c r="I47" s="3" t="s">
        <v>50</v>
      </c>
      <c r="J47" s="3" t="s">
        <v>51</v>
      </c>
      <c r="K47" s="3" t="s">
        <v>52</v>
      </c>
      <c r="L47" s="3" t="s">
        <v>53</v>
      </c>
      <c r="M47" s="3" t="s">
        <v>54</v>
      </c>
      <c r="N47" s="3" t="s">
        <v>55</v>
      </c>
      <c r="O47" s="3" t="s">
        <v>56</v>
      </c>
      <c r="P47" s="3" t="s">
        <v>57</v>
      </c>
      <c r="Q47" s="3" t="s">
        <v>58</v>
      </c>
      <c r="R47" s="3" t="s">
        <v>59</v>
      </c>
      <c r="S47" s="3" t="s">
        <v>60</v>
      </c>
      <c r="T47" s="4" t="s">
        <v>61</v>
      </c>
    </row>
    <row r="48" spans="1:21" x14ac:dyDescent="0.25">
      <c r="A48" s="17">
        <f t="shared" ref="A48:A65" si="5">SUM(D48:I48)</f>
        <v>32108.3</v>
      </c>
      <c r="B48" s="10" t="s">
        <v>44</v>
      </c>
      <c r="C48" s="5">
        <f t="shared" ref="C48:T62" si="6">C27*1000</f>
        <v>12808.9</v>
      </c>
      <c r="D48" s="5">
        <f t="shared" si="6"/>
        <v>4.3</v>
      </c>
      <c r="E48" s="5">
        <f t="shared" si="6"/>
        <v>29593.9</v>
      </c>
      <c r="F48" s="5">
        <f t="shared" si="6"/>
        <v>0</v>
      </c>
      <c r="G48" s="5">
        <f t="shared" si="6"/>
        <v>0.8</v>
      </c>
      <c r="H48" s="5">
        <f t="shared" si="6"/>
        <v>0</v>
      </c>
      <c r="I48" s="5">
        <f t="shared" si="6"/>
        <v>2509.3000000000002</v>
      </c>
      <c r="J48" s="5">
        <f t="shared" si="6"/>
        <v>230.1</v>
      </c>
      <c r="K48" s="5">
        <f t="shared" si="6"/>
        <v>0.6</v>
      </c>
      <c r="L48" s="5">
        <f t="shared" si="6"/>
        <v>0</v>
      </c>
      <c r="M48" s="5">
        <f t="shared" si="6"/>
        <v>1065.7</v>
      </c>
      <c r="N48" s="5">
        <f t="shared" si="6"/>
        <v>8.5</v>
      </c>
      <c r="O48" s="5">
        <f t="shared" si="6"/>
        <v>1.4</v>
      </c>
      <c r="P48" s="5">
        <f t="shared" si="6"/>
        <v>0</v>
      </c>
      <c r="Q48" s="5">
        <f t="shared" si="6"/>
        <v>23.3</v>
      </c>
      <c r="R48" s="5">
        <f t="shared" si="6"/>
        <v>456.49999999999994</v>
      </c>
      <c r="S48" s="5">
        <f t="shared" si="6"/>
        <v>101.69999999999999</v>
      </c>
      <c r="T48" s="5">
        <f t="shared" si="6"/>
        <v>46804.9</v>
      </c>
      <c r="U48">
        <f t="shared" ref="U48:U65" si="7">SUM(K48:S48)</f>
        <v>1657.7</v>
      </c>
    </row>
    <row r="49" spans="1:21" x14ac:dyDescent="0.25">
      <c r="A49" s="17">
        <f t="shared" si="5"/>
        <v>63003.7</v>
      </c>
      <c r="B49" s="10" t="s">
        <v>45</v>
      </c>
      <c r="C49" s="5">
        <f t="shared" si="6"/>
        <v>865.19999999999993</v>
      </c>
      <c r="D49" s="5">
        <f t="shared" si="6"/>
        <v>19138.5</v>
      </c>
      <c r="E49" s="5">
        <f t="shared" si="6"/>
        <v>2775.6</v>
      </c>
      <c r="F49" s="5">
        <f t="shared" si="6"/>
        <v>22723.9</v>
      </c>
      <c r="G49" s="5">
        <f t="shared" si="6"/>
        <v>1077.4000000000001</v>
      </c>
      <c r="H49" s="5">
        <f t="shared" si="6"/>
        <v>989</v>
      </c>
      <c r="I49" s="5">
        <f t="shared" si="6"/>
        <v>16299.3</v>
      </c>
      <c r="J49" s="5">
        <f t="shared" si="6"/>
        <v>2079.1</v>
      </c>
      <c r="K49" s="5">
        <f t="shared" si="6"/>
        <v>2728.3</v>
      </c>
      <c r="L49" s="5">
        <f t="shared" si="6"/>
        <v>1067.2</v>
      </c>
      <c r="M49" s="5">
        <f t="shared" si="6"/>
        <v>976.9</v>
      </c>
      <c r="N49" s="5">
        <f t="shared" si="6"/>
        <v>1845.5</v>
      </c>
      <c r="O49" s="5">
        <f t="shared" si="6"/>
        <v>538.70000000000005</v>
      </c>
      <c r="P49" s="5">
        <f t="shared" si="6"/>
        <v>966.90000000000009</v>
      </c>
      <c r="Q49" s="5">
        <f t="shared" si="6"/>
        <v>2668.0999999999995</v>
      </c>
      <c r="R49" s="5">
        <f t="shared" si="6"/>
        <v>6801.6</v>
      </c>
      <c r="S49" s="5">
        <f t="shared" si="6"/>
        <v>955.4</v>
      </c>
      <c r="T49" s="5">
        <f t="shared" si="6"/>
        <v>84496.5</v>
      </c>
      <c r="U49">
        <f t="shared" si="7"/>
        <v>18548.599999999999</v>
      </c>
    </row>
    <row r="50" spans="1:21" x14ac:dyDescent="0.25">
      <c r="A50" s="17">
        <f t="shared" si="5"/>
        <v>31404.199999999997</v>
      </c>
      <c r="B50" s="10" t="s">
        <v>46</v>
      </c>
      <c r="C50" s="5">
        <f t="shared" si="6"/>
        <v>7565.2</v>
      </c>
      <c r="D50" s="5">
        <f t="shared" si="6"/>
        <v>189.8</v>
      </c>
      <c r="E50" s="5">
        <f t="shared" si="6"/>
        <v>27055</v>
      </c>
      <c r="F50" s="5">
        <f t="shared" si="6"/>
        <v>68.3</v>
      </c>
      <c r="G50" s="5">
        <f t="shared" si="6"/>
        <v>197.60000000000002</v>
      </c>
      <c r="H50" s="5">
        <f t="shared" si="6"/>
        <v>127.6</v>
      </c>
      <c r="I50" s="5">
        <f t="shared" si="6"/>
        <v>3765.8999999999996</v>
      </c>
      <c r="J50" s="5">
        <f t="shared" si="6"/>
        <v>389.3</v>
      </c>
      <c r="K50" s="5">
        <f t="shared" si="6"/>
        <v>1576.1</v>
      </c>
      <c r="L50" s="5">
        <f t="shared" si="6"/>
        <v>576.6</v>
      </c>
      <c r="M50" s="5">
        <f t="shared" si="6"/>
        <v>16406.900000000001</v>
      </c>
      <c r="N50" s="5">
        <f t="shared" si="6"/>
        <v>656.1</v>
      </c>
      <c r="O50" s="5">
        <f t="shared" si="6"/>
        <v>71.400000000000006</v>
      </c>
      <c r="P50" s="5">
        <f t="shared" si="6"/>
        <v>130</v>
      </c>
      <c r="Q50" s="5">
        <f t="shared" si="6"/>
        <v>2123.9</v>
      </c>
      <c r="R50" s="5">
        <f t="shared" si="6"/>
        <v>4714.3999999999996</v>
      </c>
      <c r="S50" s="5">
        <f t="shared" si="6"/>
        <v>989.9</v>
      </c>
      <c r="T50" s="5">
        <f t="shared" si="6"/>
        <v>66604.100000000006</v>
      </c>
      <c r="U50">
        <f t="shared" si="7"/>
        <v>27245.300000000003</v>
      </c>
    </row>
    <row r="51" spans="1:21" x14ac:dyDescent="0.25">
      <c r="A51" s="17">
        <f t="shared" si="5"/>
        <v>12932.1</v>
      </c>
      <c r="B51" s="10" t="s">
        <v>47</v>
      </c>
      <c r="C51" s="5">
        <f t="shared" si="6"/>
        <v>2533.1999999999998</v>
      </c>
      <c r="D51" s="5">
        <f t="shared" si="6"/>
        <v>668.4</v>
      </c>
      <c r="E51" s="5">
        <f t="shared" si="6"/>
        <v>708.7</v>
      </c>
      <c r="F51" s="5">
        <f t="shared" si="6"/>
        <v>3367</v>
      </c>
      <c r="G51" s="5">
        <f t="shared" si="6"/>
        <v>312</v>
      </c>
      <c r="H51" s="5">
        <f t="shared" si="6"/>
        <v>281</v>
      </c>
      <c r="I51" s="5">
        <f t="shared" si="6"/>
        <v>7595</v>
      </c>
      <c r="J51" s="5">
        <f t="shared" si="6"/>
        <v>2664.8</v>
      </c>
      <c r="K51" s="5">
        <f t="shared" si="6"/>
        <v>3849.5</v>
      </c>
      <c r="L51" s="5">
        <f t="shared" si="6"/>
        <v>11511.7</v>
      </c>
      <c r="M51" s="5">
        <f t="shared" si="6"/>
        <v>136.19999999999999</v>
      </c>
      <c r="N51" s="5">
        <f t="shared" si="6"/>
        <v>731.9</v>
      </c>
      <c r="O51" s="5">
        <f t="shared" si="6"/>
        <v>363.5</v>
      </c>
      <c r="P51" s="5">
        <f t="shared" si="6"/>
        <v>106.5</v>
      </c>
      <c r="Q51" s="5">
        <f t="shared" si="6"/>
        <v>2002.2000000000003</v>
      </c>
      <c r="R51" s="5">
        <f t="shared" si="6"/>
        <v>1532.5</v>
      </c>
      <c r="S51" s="5">
        <f t="shared" si="6"/>
        <v>487.3</v>
      </c>
      <c r="T51" s="5">
        <f t="shared" si="6"/>
        <v>38851</v>
      </c>
      <c r="U51">
        <f t="shared" si="7"/>
        <v>20721.300000000003</v>
      </c>
    </row>
    <row r="52" spans="1:21" x14ac:dyDescent="0.25">
      <c r="A52" s="17">
        <f t="shared" si="5"/>
        <v>65064.800000000003</v>
      </c>
      <c r="B52" s="10" t="s">
        <v>48</v>
      </c>
      <c r="C52" s="5">
        <f t="shared" si="6"/>
        <v>285.8</v>
      </c>
      <c r="D52" s="5">
        <f t="shared" si="6"/>
        <v>2478</v>
      </c>
      <c r="E52" s="5">
        <f t="shared" si="6"/>
        <v>1263.9000000000001</v>
      </c>
      <c r="F52" s="5">
        <f t="shared" si="6"/>
        <v>610.6</v>
      </c>
      <c r="G52" s="5">
        <f t="shared" si="6"/>
        <v>30844.9</v>
      </c>
      <c r="H52" s="5">
        <f t="shared" si="6"/>
        <v>15535.7</v>
      </c>
      <c r="I52" s="5">
        <f t="shared" si="6"/>
        <v>14331.7</v>
      </c>
      <c r="J52" s="5">
        <f t="shared" si="6"/>
        <v>11718.4</v>
      </c>
      <c r="K52" s="5">
        <f t="shared" si="6"/>
        <v>4692.5</v>
      </c>
      <c r="L52" s="5">
        <f t="shared" si="6"/>
        <v>1434.1999999999998</v>
      </c>
      <c r="M52" s="5">
        <f t="shared" si="6"/>
        <v>241.09999999999997</v>
      </c>
      <c r="N52" s="5">
        <f t="shared" si="6"/>
        <v>4394.0999999999995</v>
      </c>
      <c r="O52" s="5">
        <f t="shared" si="6"/>
        <v>349.5</v>
      </c>
      <c r="P52" s="5">
        <f t="shared" si="6"/>
        <v>550.70000000000005</v>
      </c>
      <c r="Q52" s="5">
        <f t="shared" si="6"/>
        <v>5173.5</v>
      </c>
      <c r="R52" s="5">
        <f t="shared" si="6"/>
        <v>2445.6000000000004</v>
      </c>
      <c r="S52" s="5">
        <f t="shared" si="6"/>
        <v>2597.2999999999997</v>
      </c>
      <c r="T52" s="5">
        <f t="shared" si="6"/>
        <v>98947.4</v>
      </c>
      <c r="U52">
        <f t="shared" si="7"/>
        <v>21878.499999999996</v>
      </c>
    </row>
    <row r="53" spans="1:21" x14ac:dyDescent="0.25">
      <c r="A53" s="17">
        <f t="shared" si="5"/>
        <v>25511.7</v>
      </c>
      <c r="B53" s="10" t="s">
        <v>49</v>
      </c>
      <c r="C53" s="5">
        <f t="shared" si="6"/>
        <v>192.6</v>
      </c>
      <c r="D53" s="5">
        <f t="shared" si="6"/>
        <v>226.29999999999998</v>
      </c>
      <c r="E53" s="5">
        <f t="shared" si="6"/>
        <v>60.5</v>
      </c>
      <c r="F53" s="5">
        <f t="shared" si="6"/>
        <v>48.4</v>
      </c>
      <c r="G53" s="5">
        <f t="shared" si="6"/>
        <v>1248.5</v>
      </c>
      <c r="H53" s="5">
        <f t="shared" si="6"/>
        <v>23066.5</v>
      </c>
      <c r="I53" s="5">
        <f t="shared" si="6"/>
        <v>861.5</v>
      </c>
      <c r="J53" s="5">
        <f t="shared" si="6"/>
        <v>107.6</v>
      </c>
      <c r="K53" s="5">
        <f t="shared" si="6"/>
        <v>3121.6</v>
      </c>
      <c r="L53" s="5">
        <f t="shared" si="6"/>
        <v>4114.6000000000004</v>
      </c>
      <c r="M53" s="5">
        <f t="shared" si="6"/>
        <v>25</v>
      </c>
      <c r="N53" s="5">
        <f t="shared" si="6"/>
        <v>185.5</v>
      </c>
      <c r="O53" s="5">
        <f t="shared" si="6"/>
        <v>34</v>
      </c>
      <c r="P53" s="5">
        <f t="shared" si="6"/>
        <v>17.600000000000001</v>
      </c>
      <c r="Q53" s="5">
        <f t="shared" si="6"/>
        <v>942.19999999999993</v>
      </c>
      <c r="R53" s="5">
        <f t="shared" si="6"/>
        <v>1494.6000000000001</v>
      </c>
      <c r="S53" s="5">
        <f t="shared" si="6"/>
        <v>214.8</v>
      </c>
      <c r="T53" s="5">
        <f t="shared" si="6"/>
        <v>35961.800000000003</v>
      </c>
      <c r="U53">
        <f t="shared" si="7"/>
        <v>10149.900000000001</v>
      </c>
    </row>
    <row r="54" spans="1:21" x14ac:dyDescent="0.25">
      <c r="A54" s="17">
        <f t="shared" si="5"/>
        <v>182718.40000000002</v>
      </c>
      <c r="B54" s="10" t="s">
        <v>50</v>
      </c>
      <c r="C54" s="5">
        <f t="shared" si="6"/>
        <v>11969.099999999999</v>
      </c>
      <c r="D54" s="5">
        <f t="shared" si="6"/>
        <v>5363.4000000000005</v>
      </c>
      <c r="E54" s="5">
        <f t="shared" si="6"/>
        <v>8425.8000000000011</v>
      </c>
      <c r="F54" s="5">
        <f t="shared" si="6"/>
        <v>2704.8</v>
      </c>
      <c r="G54" s="5">
        <f t="shared" si="6"/>
        <v>21390.5</v>
      </c>
      <c r="H54" s="5">
        <f t="shared" si="6"/>
        <v>23260.799999999999</v>
      </c>
      <c r="I54" s="5">
        <f t="shared" si="6"/>
        <v>121573.1</v>
      </c>
      <c r="J54" s="5">
        <f t="shared" si="6"/>
        <v>43149.500000000007</v>
      </c>
      <c r="K54" s="5">
        <f t="shared" si="6"/>
        <v>11935.199999999999</v>
      </c>
      <c r="L54" s="5">
        <f t="shared" si="6"/>
        <v>2577.8000000000002</v>
      </c>
      <c r="M54" s="5">
        <f t="shared" si="6"/>
        <v>1071.3</v>
      </c>
      <c r="N54" s="5">
        <f t="shared" si="6"/>
        <v>10581.6</v>
      </c>
      <c r="O54" s="5">
        <f t="shared" si="6"/>
        <v>1703.4</v>
      </c>
      <c r="P54" s="5">
        <f t="shared" si="6"/>
        <v>2487.7000000000003</v>
      </c>
      <c r="Q54" s="5">
        <f t="shared" si="6"/>
        <v>9678</v>
      </c>
      <c r="R54" s="5">
        <f t="shared" si="6"/>
        <v>14842.699999999999</v>
      </c>
      <c r="S54" s="5">
        <f t="shared" si="6"/>
        <v>3164.4000000000005</v>
      </c>
      <c r="T54" s="5">
        <f t="shared" si="6"/>
        <v>295879.5</v>
      </c>
      <c r="U54">
        <f t="shared" si="7"/>
        <v>58042.1</v>
      </c>
    </row>
    <row r="55" spans="1:21" x14ac:dyDescent="0.25">
      <c r="A55" s="17">
        <f t="shared" si="5"/>
        <v>2846.8999999999996</v>
      </c>
      <c r="B55" s="10" t="s">
        <v>51</v>
      </c>
      <c r="C55" s="5">
        <f t="shared" si="6"/>
        <v>383.2</v>
      </c>
      <c r="D55" s="5">
        <f t="shared" si="6"/>
        <v>880.09999999999991</v>
      </c>
      <c r="E55" s="5">
        <f t="shared" si="6"/>
        <v>114</v>
      </c>
      <c r="F55" s="5">
        <f t="shared" si="6"/>
        <v>297.8</v>
      </c>
      <c r="G55" s="5">
        <f t="shared" si="6"/>
        <v>599.5</v>
      </c>
      <c r="H55" s="5">
        <f t="shared" si="6"/>
        <v>263.3</v>
      </c>
      <c r="I55" s="5">
        <f t="shared" si="6"/>
        <v>692.2</v>
      </c>
      <c r="J55" s="5">
        <f t="shared" si="6"/>
        <v>21171.9</v>
      </c>
      <c r="K55" s="5">
        <f t="shared" si="6"/>
        <v>255</v>
      </c>
      <c r="L55" s="5">
        <f t="shared" si="6"/>
        <v>402.5</v>
      </c>
      <c r="M55" s="5">
        <f t="shared" si="6"/>
        <v>35.9</v>
      </c>
      <c r="N55" s="5">
        <f t="shared" si="6"/>
        <v>785.60000000000014</v>
      </c>
      <c r="O55" s="5">
        <f t="shared" si="6"/>
        <v>930.8</v>
      </c>
      <c r="P55" s="5">
        <f t="shared" si="6"/>
        <v>3036</v>
      </c>
      <c r="Q55" s="5">
        <f t="shared" si="6"/>
        <v>1532.6999999999998</v>
      </c>
      <c r="R55" s="5">
        <f t="shared" si="6"/>
        <v>5113.7999999999993</v>
      </c>
      <c r="S55" s="5">
        <f t="shared" si="6"/>
        <v>617.6</v>
      </c>
      <c r="T55" s="5">
        <f t="shared" si="6"/>
        <v>37112.199999999997</v>
      </c>
      <c r="U55">
        <f t="shared" si="7"/>
        <v>12709.9</v>
      </c>
    </row>
    <row r="56" spans="1:21" x14ac:dyDescent="0.25">
      <c r="A56" s="17">
        <f t="shared" si="5"/>
        <v>5525.2</v>
      </c>
      <c r="B56" s="10" t="s">
        <v>52</v>
      </c>
      <c r="C56" s="5">
        <f t="shared" si="6"/>
        <v>230.4</v>
      </c>
      <c r="D56" s="5">
        <f t="shared" si="6"/>
        <v>320.39999999999998</v>
      </c>
      <c r="E56" s="5">
        <f t="shared" si="6"/>
        <v>844.1</v>
      </c>
      <c r="F56" s="5">
        <f t="shared" si="6"/>
        <v>339</v>
      </c>
      <c r="G56" s="5">
        <f t="shared" si="6"/>
        <v>711</v>
      </c>
      <c r="H56" s="5">
        <f t="shared" si="6"/>
        <v>885.7</v>
      </c>
      <c r="I56" s="5">
        <f t="shared" si="6"/>
        <v>2425</v>
      </c>
      <c r="J56" s="5">
        <f t="shared" si="6"/>
        <v>724.6</v>
      </c>
      <c r="K56" s="5">
        <f t="shared" si="6"/>
        <v>14236.9</v>
      </c>
      <c r="L56" s="5">
        <f t="shared" si="6"/>
        <v>1597</v>
      </c>
      <c r="M56" s="5">
        <f t="shared" si="6"/>
        <v>170.3</v>
      </c>
      <c r="N56" s="5">
        <f t="shared" si="6"/>
        <v>833.1</v>
      </c>
      <c r="O56" s="5">
        <f t="shared" si="6"/>
        <v>129.80000000000001</v>
      </c>
      <c r="P56" s="5">
        <f t="shared" si="6"/>
        <v>121.4</v>
      </c>
      <c r="Q56" s="5">
        <f t="shared" si="6"/>
        <v>1445.7000000000003</v>
      </c>
      <c r="R56" s="5">
        <f t="shared" si="6"/>
        <v>487.6</v>
      </c>
      <c r="S56" s="5">
        <f t="shared" si="6"/>
        <v>276.60000000000002</v>
      </c>
      <c r="T56" s="5">
        <f t="shared" si="6"/>
        <v>25778.5</v>
      </c>
      <c r="U56">
        <f t="shared" si="7"/>
        <v>19298.399999999998</v>
      </c>
    </row>
    <row r="57" spans="1:21" x14ac:dyDescent="0.25">
      <c r="A57" s="17">
        <f t="shared" si="5"/>
        <v>10524.2</v>
      </c>
      <c r="B57" s="10" t="s">
        <v>53</v>
      </c>
      <c r="C57" s="5">
        <f t="shared" si="6"/>
        <v>71.5</v>
      </c>
      <c r="D57" s="5">
        <f t="shared" si="6"/>
        <v>698</v>
      </c>
      <c r="E57" s="5">
        <f t="shared" si="6"/>
        <v>2026.8000000000002</v>
      </c>
      <c r="F57" s="5">
        <f t="shared" si="6"/>
        <v>674.8</v>
      </c>
      <c r="G57" s="5">
        <f t="shared" si="6"/>
        <v>1217.3</v>
      </c>
      <c r="H57" s="5">
        <f t="shared" si="6"/>
        <v>975.8</v>
      </c>
      <c r="I57" s="5">
        <f t="shared" si="6"/>
        <v>4931.5</v>
      </c>
      <c r="J57" s="5">
        <f t="shared" si="6"/>
        <v>1833.3</v>
      </c>
      <c r="K57" s="5">
        <f t="shared" si="6"/>
        <v>18158.599999999999</v>
      </c>
      <c r="L57" s="5">
        <f t="shared" si="6"/>
        <v>27454.400000000001</v>
      </c>
      <c r="M57" s="5">
        <f t="shared" si="6"/>
        <v>894.6</v>
      </c>
      <c r="N57" s="5">
        <f t="shared" si="6"/>
        <v>2873.7000000000003</v>
      </c>
      <c r="O57" s="5">
        <f t="shared" si="6"/>
        <v>1687.5</v>
      </c>
      <c r="P57" s="5">
        <f t="shared" si="6"/>
        <v>601</v>
      </c>
      <c r="Q57" s="5">
        <f t="shared" si="6"/>
        <v>5710.5999999999995</v>
      </c>
      <c r="R57" s="5">
        <f t="shared" si="6"/>
        <v>6442.3999999999987</v>
      </c>
      <c r="S57" s="5">
        <f t="shared" si="6"/>
        <v>980.3</v>
      </c>
      <c r="T57" s="5">
        <f t="shared" si="6"/>
        <v>77231.8</v>
      </c>
      <c r="U57">
        <f t="shared" si="7"/>
        <v>64803.1</v>
      </c>
    </row>
    <row r="58" spans="1:21" x14ac:dyDescent="0.25">
      <c r="A58" s="17">
        <f t="shared" si="5"/>
        <v>1860.5</v>
      </c>
      <c r="B58" s="10" t="s">
        <v>54</v>
      </c>
      <c r="C58" s="5">
        <f t="shared" si="6"/>
        <v>33.799999999999997</v>
      </c>
      <c r="D58" s="5">
        <f t="shared" si="6"/>
        <v>177.3</v>
      </c>
      <c r="E58" s="5">
        <f t="shared" si="6"/>
        <v>299.10000000000002</v>
      </c>
      <c r="F58" s="5">
        <f t="shared" si="6"/>
        <v>109.8</v>
      </c>
      <c r="G58" s="5">
        <f t="shared" si="6"/>
        <v>258.89999999999998</v>
      </c>
      <c r="H58" s="5">
        <f t="shared" si="6"/>
        <v>184.9</v>
      </c>
      <c r="I58" s="5">
        <f t="shared" si="6"/>
        <v>830.5</v>
      </c>
      <c r="J58" s="5">
        <f t="shared" si="6"/>
        <v>385.4</v>
      </c>
      <c r="K58" s="5">
        <f t="shared" si="6"/>
        <v>3321.5</v>
      </c>
      <c r="L58" s="5">
        <f t="shared" si="6"/>
        <v>906.6</v>
      </c>
      <c r="M58" s="5">
        <f t="shared" si="6"/>
        <v>1579.5</v>
      </c>
      <c r="N58" s="5">
        <f t="shared" si="6"/>
        <v>819.3</v>
      </c>
      <c r="O58" s="5">
        <f t="shared" si="6"/>
        <v>781.3</v>
      </c>
      <c r="P58" s="5">
        <f t="shared" si="6"/>
        <v>303.5</v>
      </c>
      <c r="Q58" s="5">
        <f t="shared" si="6"/>
        <v>2474.6999999999998</v>
      </c>
      <c r="R58" s="5">
        <f t="shared" si="6"/>
        <v>2799.8</v>
      </c>
      <c r="S58" s="5">
        <f t="shared" si="6"/>
        <v>402.29999999999995</v>
      </c>
      <c r="T58" s="5">
        <f t="shared" si="6"/>
        <v>15668.1</v>
      </c>
      <c r="U58">
        <f t="shared" si="7"/>
        <v>13388.5</v>
      </c>
    </row>
    <row r="59" spans="1:21" x14ac:dyDescent="0.25">
      <c r="A59" s="17">
        <f t="shared" si="5"/>
        <v>5504.7</v>
      </c>
      <c r="B59" s="10" t="s">
        <v>55</v>
      </c>
      <c r="C59" s="5">
        <f t="shared" si="6"/>
        <v>169.1</v>
      </c>
      <c r="D59" s="5">
        <f t="shared" si="6"/>
        <v>762</v>
      </c>
      <c r="E59" s="5">
        <f t="shared" si="6"/>
        <v>830</v>
      </c>
      <c r="F59" s="5">
        <f t="shared" si="6"/>
        <v>294.3</v>
      </c>
      <c r="G59" s="5">
        <f t="shared" si="6"/>
        <v>1172.8</v>
      </c>
      <c r="H59" s="5">
        <f t="shared" si="6"/>
        <v>544.29999999999995</v>
      </c>
      <c r="I59" s="5">
        <f t="shared" si="6"/>
        <v>1901.3</v>
      </c>
      <c r="J59" s="5">
        <f t="shared" si="6"/>
        <v>1206.0999999999999</v>
      </c>
      <c r="K59" s="5">
        <f t="shared" si="6"/>
        <v>6696.7000000000007</v>
      </c>
      <c r="L59" s="5">
        <f t="shared" si="6"/>
        <v>1583.3999999999999</v>
      </c>
      <c r="M59" s="5">
        <f t="shared" si="6"/>
        <v>622.4</v>
      </c>
      <c r="N59" s="5">
        <f t="shared" si="6"/>
        <v>16747.5</v>
      </c>
      <c r="O59" s="5">
        <f t="shared" si="6"/>
        <v>11571.4</v>
      </c>
      <c r="P59" s="5">
        <f t="shared" si="6"/>
        <v>1033.7</v>
      </c>
      <c r="Q59" s="5">
        <f t="shared" si="6"/>
        <v>10120.199999999999</v>
      </c>
      <c r="R59" s="5">
        <f t="shared" si="6"/>
        <v>5497.7000000000007</v>
      </c>
      <c r="S59" s="5">
        <f t="shared" si="6"/>
        <v>1689.7</v>
      </c>
      <c r="T59" s="5">
        <f t="shared" si="6"/>
        <v>62442.7</v>
      </c>
      <c r="U59">
        <f t="shared" si="7"/>
        <v>55562.7</v>
      </c>
    </row>
    <row r="60" spans="1:21" x14ac:dyDescent="0.25">
      <c r="A60" s="17">
        <f t="shared" si="5"/>
        <v>8620.8000000000011</v>
      </c>
      <c r="B60" s="10" t="s">
        <v>56</v>
      </c>
      <c r="C60" s="5">
        <f t="shared" si="6"/>
        <v>1886.2</v>
      </c>
      <c r="D60" s="5">
        <f t="shared" si="6"/>
        <v>1212.9000000000001</v>
      </c>
      <c r="E60" s="5">
        <f t="shared" si="6"/>
        <v>2117.9</v>
      </c>
      <c r="F60" s="5">
        <f t="shared" si="6"/>
        <v>362.9</v>
      </c>
      <c r="G60" s="5">
        <f t="shared" si="6"/>
        <v>949.59999999999991</v>
      </c>
      <c r="H60" s="5">
        <f t="shared" si="6"/>
        <v>696.6</v>
      </c>
      <c r="I60" s="5">
        <f t="shared" si="6"/>
        <v>3280.9</v>
      </c>
      <c r="J60" s="5">
        <f t="shared" si="6"/>
        <v>3288.4</v>
      </c>
      <c r="K60" s="5">
        <f t="shared" si="6"/>
        <v>8986</v>
      </c>
      <c r="L60" s="5">
        <f t="shared" si="6"/>
        <v>4908.5</v>
      </c>
      <c r="M60" s="5">
        <f t="shared" si="6"/>
        <v>1098.5</v>
      </c>
      <c r="N60" s="5">
        <f t="shared" si="6"/>
        <v>2234.4</v>
      </c>
      <c r="O60" s="5">
        <f t="shared" si="6"/>
        <v>39053.9</v>
      </c>
      <c r="P60" s="5">
        <f t="shared" si="6"/>
        <v>10980.4</v>
      </c>
      <c r="Q60" s="5">
        <f t="shared" si="6"/>
        <v>8948.2000000000007</v>
      </c>
      <c r="R60" s="5">
        <f t="shared" si="6"/>
        <v>6096.8</v>
      </c>
      <c r="S60" s="5">
        <f t="shared" si="6"/>
        <v>1595.5</v>
      </c>
      <c r="T60" s="5">
        <f t="shared" si="6"/>
        <v>97697.3</v>
      </c>
      <c r="U60">
        <f t="shared" si="7"/>
        <v>83902.2</v>
      </c>
    </row>
    <row r="61" spans="1:21" x14ac:dyDescent="0.25">
      <c r="A61" s="17">
        <f t="shared" si="5"/>
        <v>3434.8</v>
      </c>
      <c r="B61" s="10" t="s">
        <v>57</v>
      </c>
      <c r="C61" s="5">
        <f t="shared" si="6"/>
        <v>14.2</v>
      </c>
      <c r="D61" s="5">
        <f t="shared" si="6"/>
        <v>273</v>
      </c>
      <c r="E61" s="5">
        <f t="shared" si="6"/>
        <v>508.29999999999995</v>
      </c>
      <c r="F61" s="5">
        <f t="shared" si="6"/>
        <v>195.4</v>
      </c>
      <c r="G61" s="5">
        <f t="shared" si="6"/>
        <v>379.4</v>
      </c>
      <c r="H61" s="5">
        <f t="shared" si="6"/>
        <v>322.89999999999998</v>
      </c>
      <c r="I61" s="5">
        <f t="shared" si="6"/>
        <v>1755.8000000000002</v>
      </c>
      <c r="J61" s="5">
        <f t="shared" si="6"/>
        <v>729</v>
      </c>
      <c r="K61" s="5">
        <f t="shared" si="6"/>
        <v>9631</v>
      </c>
      <c r="L61" s="5">
        <f t="shared" si="6"/>
        <v>1963.6</v>
      </c>
      <c r="M61" s="5">
        <f t="shared" si="6"/>
        <v>1045</v>
      </c>
      <c r="N61" s="5">
        <f t="shared" si="6"/>
        <v>2161.4</v>
      </c>
      <c r="O61" s="5">
        <f t="shared" si="6"/>
        <v>4872.2</v>
      </c>
      <c r="P61" s="5">
        <f t="shared" si="6"/>
        <v>7221.3</v>
      </c>
      <c r="Q61" s="5">
        <f t="shared" si="6"/>
        <v>8540.6</v>
      </c>
      <c r="R61" s="5">
        <f t="shared" si="6"/>
        <v>3056.3999999999996</v>
      </c>
      <c r="S61" s="5">
        <f t="shared" si="6"/>
        <v>695.3</v>
      </c>
      <c r="T61" s="5">
        <f t="shared" si="6"/>
        <v>43365</v>
      </c>
      <c r="U61">
        <f t="shared" si="7"/>
        <v>39186.800000000003</v>
      </c>
    </row>
    <row r="62" spans="1:21" x14ac:dyDescent="0.25">
      <c r="A62" s="17">
        <f t="shared" si="5"/>
        <v>52107.5</v>
      </c>
      <c r="B62" s="10" t="s">
        <v>58</v>
      </c>
      <c r="C62" s="5">
        <f t="shared" si="6"/>
        <v>1831.1</v>
      </c>
      <c r="D62" s="5">
        <f t="shared" si="6"/>
        <v>4988.6000000000004</v>
      </c>
      <c r="E62" s="5">
        <f t="shared" si="6"/>
        <v>9790.4</v>
      </c>
      <c r="F62" s="5">
        <f t="shared" ref="F62:T62" si="8">F41*1000</f>
        <v>1824</v>
      </c>
      <c r="G62" s="5">
        <f t="shared" si="8"/>
        <v>6590.6</v>
      </c>
      <c r="H62" s="5">
        <f t="shared" si="8"/>
        <v>6504.9</v>
      </c>
      <c r="I62" s="5">
        <f t="shared" si="8"/>
        <v>22409</v>
      </c>
      <c r="J62" s="5">
        <f t="shared" si="8"/>
        <v>16240.8</v>
      </c>
      <c r="K62" s="5">
        <f t="shared" si="8"/>
        <v>24127.599999999999</v>
      </c>
      <c r="L62" s="5">
        <f t="shared" si="8"/>
        <v>11396.1</v>
      </c>
      <c r="M62" s="5">
        <f t="shared" si="8"/>
        <v>2881.9</v>
      </c>
      <c r="N62" s="5">
        <f t="shared" si="8"/>
        <v>10471.9</v>
      </c>
      <c r="O62" s="5">
        <f t="shared" si="8"/>
        <v>17327.599999999999</v>
      </c>
      <c r="P62" s="5">
        <f t="shared" si="8"/>
        <v>7022.9</v>
      </c>
      <c r="Q62" s="5">
        <f t="shared" si="8"/>
        <v>62035.3</v>
      </c>
      <c r="R62" s="5">
        <f t="shared" si="8"/>
        <v>19491.5</v>
      </c>
      <c r="S62" s="5">
        <f t="shared" si="8"/>
        <v>5176.7</v>
      </c>
      <c r="T62" s="5">
        <f t="shared" si="8"/>
        <v>230111.6</v>
      </c>
      <c r="U62">
        <f t="shared" si="7"/>
        <v>159931.5</v>
      </c>
    </row>
    <row r="63" spans="1:21" x14ac:dyDescent="0.25">
      <c r="A63" s="17">
        <f t="shared" si="5"/>
        <v>3127.2999999999997</v>
      </c>
      <c r="B63" s="10" t="s">
        <v>59</v>
      </c>
      <c r="C63" s="5">
        <f t="shared" ref="C63:T65" si="9">C42*1000</f>
        <v>94.3</v>
      </c>
      <c r="D63" s="5">
        <f t="shared" si="9"/>
        <v>423</v>
      </c>
      <c r="E63" s="5">
        <f t="shared" si="9"/>
        <v>323.3</v>
      </c>
      <c r="F63" s="5">
        <f t="shared" si="9"/>
        <v>139.1</v>
      </c>
      <c r="G63" s="5">
        <f t="shared" si="9"/>
        <v>531.5</v>
      </c>
      <c r="H63" s="5">
        <f t="shared" si="9"/>
        <v>402.79999999999995</v>
      </c>
      <c r="I63" s="5">
        <f t="shared" si="9"/>
        <v>1307.5999999999997</v>
      </c>
      <c r="J63" s="5">
        <f t="shared" si="9"/>
        <v>373.40000000000003</v>
      </c>
      <c r="K63" s="5">
        <f t="shared" si="9"/>
        <v>1057.3</v>
      </c>
      <c r="L63" s="5">
        <f t="shared" si="9"/>
        <v>1458.6000000000001</v>
      </c>
      <c r="M63" s="5">
        <f t="shared" si="9"/>
        <v>137.80000000000001</v>
      </c>
      <c r="N63" s="5">
        <f t="shared" si="9"/>
        <v>589.6</v>
      </c>
      <c r="O63" s="5">
        <f t="shared" si="9"/>
        <v>793.3</v>
      </c>
      <c r="P63" s="5">
        <f t="shared" si="9"/>
        <v>61.4</v>
      </c>
      <c r="Q63" s="5">
        <f t="shared" si="9"/>
        <v>1559.3</v>
      </c>
      <c r="R63" s="5">
        <f t="shared" si="9"/>
        <v>3925.8</v>
      </c>
      <c r="S63" s="5">
        <f t="shared" si="9"/>
        <v>155.29999999999998</v>
      </c>
      <c r="T63" s="5">
        <f t="shared" si="9"/>
        <v>13333</v>
      </c>
      <c r="U63">
        <f t="shared" si="7"/>
        <v>9738.4</v>
      </c>
    </row>
    <row r="64" spans="1:21" x14ac:dyDescent="0.25">
      <c r="A64" s="17">
        <f t="shared" si="5"/>
        <v>3398.1</v>
      </c>
      <c r="B64" s="10" t="s">
        <v>60</v>
      </c>
      <c r="C64" s="5">
        <f t="shared" si="9"/>
        <v>22</v>
      </c>
      <c r="D64" s="5">
        <f t="shared" si="9"/>
        <v>153.69999999999999</v>
      </c>
      <c r="E64" s="5">
        <f t="shared" si="9"/>
        <v>609.5</v>
      </c>
      <c r="F64" s="5">
        <f t="shared" si="9"/>
        <v>60</v>
      </c>
      <c r="G64" s="5">
        <f t="shared" si="9"/>
        <v>472.5</v>
      </c>
      <c r="H64" s="5">
        <f t="shared" si="9"/>
        <v>1005.8000000000001</v>
      </c>
      <c r="I64" s="5">
        <f t="shared" si="9"/>
        <v>1096.5999999999999</v>
      </c>
      <c r="J64" s="5">
        <f t="shared" si="9"/>
        <v>481.3</v>
      </c>
      <c r="K64" s="5">
        <f t="shared" si="9"/>
        <v>1971.3000000000002</v>
      </c>
      <c r="L64" s="5">
        <f t="shared" si="9"/>
        <v>439.4</v>
      </c>
      <c r="M64" s="5">
        <f t="shared" si="9"/>
        <v>407.6</v>
      </c>
      <c r="N64" s="5">
        <f t="shared" si="9"/>
        <v>604.20000000000005</v>
      </c>
      <c r="O64" s="5">
        <f t="shared" si="9"/>
        <v>421.5</v>
      </c>
      <c r="P64" s="5">
        <f t="shared" si="9"/>
        <v>180.1</v>
      </c>
      <c r="Q64" s="5">
        <f t="shared" si="9"/>
        <v>1589.6000000000001</v>
      </c>
      <c r="R64" s="5">
        <f t="shared" si="9"/>
        <v>751.49999999999989</v>
      </c>
      <c r="S64" s="5">
        <f t="shared" si="9"/>
        <v>2388.4</v>
      </c>
      <c r="T64" s="5">
        <f t="shared" si="9"/>
        <v>12654.8</v>
      </c>
      <c r="U64">
        <f t="shared" si="7"/>
        <v>8753.6</v>
      </c>
    </row>
    <row r="65" spans="1:21" x14ac:dyDescent="0.25">
      <c r="A65" s="17">
        <f t="shared" si="5"/>
        <v>509695.2</v>
      </c>
      <c r="B65" s="11" t="s">
        <v>61</v>
      </c>
      <c r="C65" s="5">
        <f t="shared" si="9"/>
        <v>40955.800000000003</v>
      </c>
      <c r="D65" s="5">
        <f t="shared" si="9"/>
        <v>37958.300000000003</v>
      </c>
      <c r="E65" s="5">
        <f t="shared" si="9"/>
        <v>87346.6</v>
      </c>
      <c r="F65" s="5">
        <f t="shared" si="9"/>
        <v>33820.400000000001</v>
      </c>
      <c r="G65" s="5">
        <f t="shared" si="9"/>
        <v>67954.8</v>
      </c>
      <c r="H65" s="5">
        <f t="shared" si="9"/>
        <v>75047.8</v>
      </c>
      <c r="I65" s="5">
        <f t="shared" si="9"/>
        <v>207567.3</v>
      </c>
      <c r="J65" s="5">
        <f t="shared" si="9"/>
        <v>106772.7</v>
      </c>
      <c r="K65" s="5">
        <f t="shared" si="9"/>
        <v>116345.4</v>
      </c>
      <c r="L65" s="5">
        <f t="shared" si="9"/>
        <v>73391.8</v>
      </c>
      <c r="M65" s="5">
        <f t="shared" si="9"/>
        <v>28796.9</v>
      </c>
      <c r="N65" s="5">
        <f t="shared" si="9"/>
        <v>56523.6</v>
      </c>
      <c r="O65" s="5">
        <f t="shared" si="9"/>
        <v>80631.5</v>
      </c>
      <c r="P65" s="5">
        <f t="shared" si="9"/>
        <v>34820.9</v>
      </c>
      <c r="Q65" s="5">
        <f t="shared" si="9"/>
        <v>126567.69999999998</v>
      </c>
      <c r="R65" s="5">
        <f t="shared" si="9"/>
        <v>85950.400000000009</v>
      </c>
      <c r="S65" s="5">
        <f t="shared" si="9"/>
        <v>22488.6</v>
      </c>
      <c r="T65" s="5">
        <f t="shared" si="9"/>
        <v>1282940.3999999999</v>
      </c>
      <c r="U65">
        <f t="shared" si="7"/>
        <v>625516.80000000005</v>
      </c>
    </row>
    <row r="67" spans="1:21" x14ac:dyDescent="0.25">
      <c r="B67" t="s">
        <v>62</v>
      </c>
    </row>
    <row r="68" spans="1:21" x14ac:dyDescent="0.25">
      <c r="B68" s="1" t="s">
        <v>43</v>
      </c>
      <c r="C68" s="2" t="s">
        <v>44</v>
      </c>
      <c r="D68" s="3" t="s">
        <v>45</v>
      </c>
      <c r="E68" s="3" t="s">
        <v>46</v>
      </c>
      <c r="F68" s="3" t="s">
        <v>47</v>
      </c>
      <c r="G68" s="3" t="s">
        <v>48</v>
      </c>
      <c r="H68" s="3" t="s">
        <v>49</v>
      </c>
      <c r="I68" s="3" t="s">
        <v>50</v>
      </c>
      <c r="J68" s="3" t="s">
        <v>51</v>
      </c>
      <c r="K68" s="3" t="s">
        <v>52</v>
      </c>
      <c r="L68" s="3" t="s">
        <v>53</v>
      </c>
      <c r="M68" s="3" t="s">
        <v>54</v>
      </c>
      <c r="N68" s="3" t="s">
        <v>55</v>
      </c>
      <c r="O68" s="3" t="s">
        <v>56</v>
      </c>
      <c r="P68" s="3" t="s">
        <v>57</v>
      </c>
      <c r="Q68" s="3" t="s">
        <v>58</v>
      </c>
      <c r="R68" s="3" t="s">
        <v>59</v>
      </c>
      <c r="S68" s="3" t="s">
        <v>60</v>
      </c>
      <c r="T68" s="4" t="s">
        <v>61</v>
      </c>
      <c r="U68" s="22" t="s">
        <v>84</v>
      </c>
    </row>
    <row r="69" spans="1:21" x14ac:dyDescent="0.25">
      <c r="B69" s="10" t="s">
        <v>44</v>
      </c>
      <c r="C69" s="5">
        <f t="shared" ref="C69:U82" si="10">C48/C6*100</f>
        <v>81.927869860532525</v>
      </c>
      <c r="D69" s="5">
        <f t="shared" si="10"/>
        <v>42.06221003079628</v>
      </c>
      <c r="E69" s="5">
        <f t="shared" si="10"/>
        <v>76.01937402907943</v>
      </c>
      <c r="F69" s="5" t="e">
        <f t="shared" si="10"/>
        <v>#DIV/0!</v>
      </c>
      <c r="G69" s="5">
        <f t="shared" si="10"/>
        <v>83.547612143614487</v>
      </c>
      <c r="H69" s="5" t="e">
        <f t="shared" si="10"/>
        <v>#DIV/0!</v>
      </c>
      <c r="I69" s="5">
        <f t="shared" si="10"/>
        <v>54.299872236789426</v>
      </c>
      <c r="J69" s="5">
        <f t="shared" si="10"/>
        <v>77.86725776788569</v>
      </c>
      <c r="K69" s="5">
        <f t="shared" si="10"/>
        <v>69.783646450957022</v>
      </c>
      <c r="L69" s="5" t="e">
        <f t="shared" si="10"/>
        <v>#DIV/0!</v>
      </c>
      <c r="M69" s="5">
        <f t="shared" si="10"/>
        <v>82.973758154589461</v>
      </c>
      <c r="N69" s="5">
        <f t="shared" si="10"/>
        <v>111.80117218890079</v>
      </c>
      <c r="O69" s="5">
        <f t="shared" si="10"/>
        <v>106.07682892035757</v>
      </c>
      <c r="P69" s="5" t="e">
        <f t="shared" si="10"/>
        <v>#DIV/0!</v>
      </c>
      <c r="Q69" s="5">
        <f t="shared" si="10"/>
        <v>76.343160407282483</v>
      </c>
      <c r="R69" s="5">
        <f t="shared" si="10"/>
        <v>58.750168530327542</v>
      </c>
      <c r="S69" s="5">
        <f t="shared" si="10"/>
        <v>33.363519791292326</v>
      </c>
      <c r="T69" s="5">
        <f t="shared" si="10"/>
        <v>75.615954113983136</v>
      </c>
      <c r="U69" s="5">
        <f t="shared" si="10"/>
        <v>68.883485955436768</v>
      </c>
    </row>
    <row r="70" spans="1:21" x14ac:dyDescent="0.25">
      <c r="B70" s="10" t="s">
        <v>45</v>
      </c>
      <c r="C70" s="5">
        <f t="shared" si="10"/>
        <v>70.185789399627325</v>
      </c>
      <c r="D70" s="5">
        <f t="shared" si="10"/>
        <v>56.729209189083782</v>
      </c>
      <c r="E70" s="5">
        <f t="shared" si="10"/>
        <v>56.521016448626227</v>
      </c>
      <c r="F70" s="5">
        <f t="shared" si="10"/>
        <v>40.398951089746546</v>
      </c>
      <c r="G70" s="5">
        <f t="shared" si="10"/>
        <v>68.536238697194335</v>
      </c>
      <c r="H70" s="5">
        <f t="shared" si="10"/>
        <v>60.612787832329715</v>
      </c>
      <c r="I70" s="5">
        <f t="shared" si="10"/>
        <v>62.055622660072949</v>
      </c>
      <c r="J70" s="5">
        <f t="shared" si="10"/>
        <v>69.591972409479141</v>
      </c>
      <c r="K70" s="5">
        <f t="shared" si="10"/>
        <v>82.385639697441846</v>
      </c>
      <c r="L70" s="5">
        <f t="shared" si="10"/>
        <v>72.402250589494756</v>
      </c>
      <c r="M70" s="5">
        <f t="shared" si="10"/>
        <v>68.206009523925417</v>
      </c>
      <c r="N70" s="5">
        <f t="shared" si="10"/>
        <v>73.940588679567796</v>
      </c>
      <c r="O70" s="5">
        <f t="shared" si="10"/>
        <v>96.230316332098624</v>
      </c>
      <c r="P70" s="5">
        <f t="shared" si="10"/>
        <v>73.765308075299615</v>
      </c>
      <c r="Q70" s="5">
        <f t="shared" si="10"/>
        <v>77.114749973371815</v>
      </c>
      <c r="R70" s="5">
        <f t="shared" si="10"/>
        <v>77.97319873519092</v>
      </c>
      <c r="S70" s="5">
        <f t="shared" si="10"/>
        <v>58.919540096365829</v>
      </c>
      <c r="T70" s="5">
        <f t="shared" si="10"/>
        <v>55.235678181610361</v>
      </c>
      <c r="U70" s="5">
        <f t="shared" si="10"/>
        <v>76.053667580883072</v>
      </c>
    </row>
    <row r="71" spans="1:21" x14ac:dyDescent="0.25">
      <c r="B71" s="10" t="s">
        <v>46</v>
      </c>
      <c r="C71" s="5">
        <f t="shared" si="10"/>
        <v>66.40198397541549</v>
      </c>
      <c r="D71" s="5">
        <f t="shared" si="10"/>
        <v>58.100992988185126</v>
      </c>
      <c r="E71" s="5">
        <f t="shared" si="10"/>
        <v>76.384239505531653</v>
      </c>
      <c r="F71" s="5">
        <f t="shared" si="10"/>
        <v>46.484132876318426</v>
      </c>
      <c r="G71" s="5">
        <f t="shared" si="10"/>
        <v>67.52005231444511</v>
      </c>
      <c r="H71" s="5">
        <f t="shared" si="10"/>
        <v>70.498151643213987</v>
      </c>
      <c r="I71" s="5">
        <f t="shared" si="10"/>
        <v>67.47341405207375</v>
      </c>
      <c r="J71" s="5">
        <f t="shared" si="10"/>
        <v>62.693624118531602</v>
      </c>
      <c r="K71" s="5">
        <f t="shared" si="10"/>
        <v>65.450464748685221</v>
      </c>
      <c r="L71" s="5">
        <f t="shared" si="10"/>
        <v>60.921445302756325</v>
      </c>
      <c r="M71" s="5">
        <f t="shared" si="10"/>
        <v>64.636213423915805</v>
      </c>
      <c r="N71" s="5">
        <f t="shared" si="10"/>
        <v>77.791540398635973</v>
      </c>
      <c r="O71" s="5">
        <f t="shared" si="10"/>
        <v>95.388987215535664</v>
      </c>
      <c r="P71" s="5">
        <f t="shared" si="10"/>
        <v>68.591895094360524</v>
      </c>
      <c r="Q71" s="5">
        <f t="shared" si="10"/>
        <v>65.60308975677512</v>
      </c>
      <c r="R71" s="5">
        <f t="shared" si="10"/>
        <v>64.327186606592221</v>
      </c>
      <c r="S71" s="5">
        <f t="shared" si="10"/>
        <v>52.708246873586887</v>
      </c>
      <c r="T71" s="5">
        <f t="shared" si="10"/>
        <v>69.197409676293915</v>
      </c>
      <c r="U71" s="5">
        <f t="shared" si="10"/>
        <v>64.424713840294217</v>
      </c>
    </row>
    <row r="72" spans="1:21" x14ac:dyDescent="0.25">
      <c r="B72" s="10" t="s">
        <v>47</v>
      </c>
      <c r="C72" s="5">
        <f t="shared" si="10"/>
        <v>49.422095935483576</v>
      </c>
      <c r="D72" s="5">
        <f t="shared" si="10"/>
        <v>34.775083933279468</v>
      </c>
      <c r="E72" s="5">
        <f t="shared" si="10"/>
        <v>46.211925626927972</v>
      </c>
      <c r="F72" s="5">
        <f t="shared" si="10"/>
        <v>41.291097339074931</v>
      </c>
      <c r="G72" s="5">
        <f t="shared" si="10"/>
        <v>45.789840829587078</v>
      </c>
      <c r="H72" s="5">
        <f t="shared" si="10"/>
        <v>40.636807006099488</v>
      </c>
      <c r="I72" s="5">
        <f t="shared" si="10"/>
        <v>49.854702853743674</v>
      </c>
      <c r="J72" s="5">
        <f t="shared" si="10"/>
        <v>59.528166423207871</v>
      </c>
      <c r="K72" s="5">
        <f t="shared" si="10"/>
        <v>57.13437530601967</v>
      </c>
      <c r="L72" s="5">
        <f t="shared" si="10"/>
        <v>63.960109400561336</v>
      </c>
      <c r="M72" s="5">
        <f t="shared" si="10"/>
        <v>51.653999672688698</v>
      </c>
      <c r="N72" s="5">
        <f t="shared" si="10"/>
        <v>59.900601011888732</v>
      </c>
      <c r="O72" s="5">
        <f t="shared" si="10"/>
        <v>74.123274341695449</v>
      </c>
      <c r="P72" s="5">
        <f t="shared" si="10"/>
        <v>51.657207272512885</v>
      </c>
      <c r="Q72" s="5">
        <f t="shared" si="10"/>
        <v>50.666270370697511</v>
      </c>
      <c r="R72" s="5">
        <f t="shared" si="10"/>
        <v>60.440480179856493</v>
      </c>
      <c r="S72" s="5">
        <f t="shared" si="10"/>
        <v>51.107909359859683</v>
      </c>
      <c r="T72" s="5">
        <f t="shared" si="10"/>
        <v>53.826644134166315</v>
      </c>
      <c r="U72" s="5">
        <f t="shared" si="10"/>
        <v>60.308668820263058</v>
      </c>
    </row>
    <row r="73" spans="1:21" x14ac:dyDescent="0.25">
      <c r="B73" s="10" t="s">
        <v>48</v>
      </c>
      <c r="C73" s="5">
        <f t="shared" si="10"/>
        <v>62.335723708790745</v>
      </c>
      <c r="D73" s="5">
        <f t="shared" si="10"/>
        <v>84.361706632628341</v>
      </c>
      <c r="E73" s="5">
        <f t="shared" si="10"/>
        <v>87.841309172293478</v>
      </c>
      <c r="F73" s="5">
        <f t="shared" si="10"/>
        <v>71.904884027517255</v>
      </c>
      <c r="G73" s="5">
        <f t="shared" si="10"/>
        <v>124.66700975178622</v>
      </c>
      <c r="H73" s="5">
        <f t="shared" si="10"/>
        <v>103.74967413394782</v>
      </c>
      <c r="I73" s="5">
        <f t="shared" si="10"/>
        <v>101.47636506108695</v>
      </c>
      <c r="J73" s="5">
        <f t="shared" si="10"/>
        <v>90.497146696064988</v>
      </c>
      <c r="K73" s="5">
        <f t="shared" si="10"/>
        <v>113.96219318091707</v>
      </c>
      <c r="L73" s="5">
        <f t="shared" si="10"/>
        <v>100.72779468774162</v>
      </c>
      <c r="M73" s="5">
        <f t="shared" si="10"/>
        <v>107.96091860513606</v>
      </c>
      <c r="N73" s="5">
        <f t="shared" si="10"/>
        <v>144.41056676722303</v>
      </c>
      <c r="O73" s="5">
        <f t="shared" si="10"/>
        <v>235.08316060794107</v>
      </c>
      <c r="P73" s="5">
        <f t="shared" si="10"/>
        <v>112.19828818768451</v>
      </c>
      <c r="Q73" s="5">
        <f t="shared" si="10"/>
        <v>131.11837794844877</v>
      </c>
      <c r="R73" s="5">
        <f t="shared" si="10"/>
        <v>129.09716553298432</v>
      </c>
      <c r="S73" s="5">
        <f t="shared" si="10"/>
        <v>120.56336926772066</v>
      </c>
      <c r="T73" s="5">
        <f t="shared" si="10"/>
        <v>110.04743809709321</v>
      </c>
      <c r="U73" s="5">
        <f t="shared" si="10"/>
        <v>125.44008337171464</v>
      </c>
    </row>
    <row r="74" spans="1:21" x14ac:dyDescent="0.25">
      <c r="B74" s="10" t="s">
        <v>49</v>
      </c>
      <c r="C74" s="5">
        <f t="shared" si="10"/>
        <v>69.64280218091038</v>
      </c>
      <c r="D74" s="5">
        <f t="shared" si="10"/>
        <v>108.61771369924757</v>
      </c>
      <c r="E74" s="5">
        <f t="shared" si="10"/>
        <v>101.63617855120737</v>
      </c>
      <c r="F74" s="5">
        <f t="shared" si="10"/>
        <v>125.44045696847428</v>
      </c>
      <c r="G74" s="5">
        <f t="shared" si="10"/>
        <v>159.1284382157821</v>
      </c>
      <c r="H74" s="5">
        <f t="shared" si="10"/>
        <v>98.845661923328848</v>
      </c>
      <c r="I74" s="5">
        <f t="shared" si="10"/>
        <v>137.46071044861515</v>
      </c>
      <c r="J74" s="5">
        <f t="shared" si="10"/>
        <v>111.65161847522651</v>
      </c>
      <c r="K74" s="5">
        <f t="shared" si="10"/>
        <v>151.27177349928894</v>
      </c>
      <c r="L74" s="5">
        <f t="shared" si="10"/>
        <v>91.688192643536908</v>
      </c>
      <c r="M74" s="5">
        <f t="shared" si="10"/>
        <v>184.40637130052843</v>
      </c>
      <c r="N74" s="5">
        <f t="shared" si="10"/>
        <v>149.72485810033359</v>
      </c>
      <c r="O74" s="5">
        <f t="shared" si="10"/>
        <v>209.81516069366509</v>
      </c>
      <c r="P74" s="5">
        <f t="shared" si="10"/>
        <v>172.84958081751529</v>
      </c>
      <c r="Q74" s="5">
        <f t="shared" si="10"/>
        <v>130.80266865352212</v>
      </c>
      <c r="R74" s="5">
        <f t="shared" si="10"/>
        <v>109.03263030036146</v>
      </c>
      <c r="S74" s="5">
        <f t="shared" si="10"/>
        <v>144.84343184006858</v>
      </c>
      <c r="T74" s="5">
        <f t="shared" si="10"/>
        <v>104.59795547173221</v>
      </c>
      <c r="U74" s="5">
        <f t="shared" si="10"/>
        <v>113.3508336092645</v>
      </c>
    </row>
    <row r="75" spans="1:21" x14ac:dyDescent="0.25">
      <c r="B75" s="10" t="s">
        <v>50</v>
      </c>
      <c r="C75" s="5">
        <f t="shared" si="10"/>
        <v>68.273656334919096</v>
      </c>
      <c r="D75" s="5">
        <f t="shared" si="10"/>
        <v>64.541940818987243</v>
      </c>
      <c r="E75" s="5">
        <f t="shared" si="10"/>
        <v>85.476192714454214</v>
      </c>
      <c r="F75" s="5">
        <f t="shared" si="10"/>
        <v>52.883180264622773</v>
      </c>
      <c r="G75" s="5">
        <f t="shared" si="10"/>
        <v>88.307427908866302</v>
      </c>
      <c r="H75" s="5">
        <f t="shared" si="10"/>
        <v>85.098805638668068</v>
      </c>
      <c r="I75" s="5">
        <f t="shared" si="10"/>
        <v>85.79649805195163</v>
      </c>
      <c r="J75" s="5">
        <f t="shared" si="10"/>
        <v>80.172706852196612</v>
      </c>
      <c r="K75" s="5">
        <f t="shared" si="10"/>
        <v>98.045589406164595</v>
      </c>
      <c r="L75" s="5">
        <f t="shared" si="10"/>
        <v>92.122527857841902</v>
      </c>
      <c r="M75" s="5">
        <f t="shared" si="10"/>
        <v>91.60426624543318</v>
      </c>
      <c r="N75" s="5">
        <f t="shared" si="10"/>
        <v>97.835689141842892</v>
      </c>
      <c r="O75" s="5">
        <f t="shared" si="10"/>
        <v>116.93714107101805</v>
      </c>
      <c r="P75" s="5">
        <f t="shared" si="10"/>
        <v>93.826862036781961</v>
      </c>
      <c r="Q75" s="5">
        <f t="shared" si="10"/>
        <v>100.43869546711632</v>
      </c>
      <c r="R75" s="5">
        <f t="shared" si="10"/>
        <v>103.75731879180279</v>
      </c>
      <c r="S75" s="5">
        <f t="shared" si="10"/>
        <v>89.589134124765422</v>
      </c>
      <c r="T75" s="5">
        <f t="shared" si="10"/>
        <v>85.408782706459945</v>
      </c>
      <c r="U75" s="5">
        <f t="shared" si="10"/>
        <v>99.153487403670951</v>
      </c>
    </row>
    <row r="76" spans="1:21" x14ac:dyDescent="0.25">
      <c r="B76" s="10" t="s">
        <v>51</v>
      </c>
      <c r="C76" s="5">
        <f t="shared" si="10"/>
        <v>70.860368747985774</v>
      </c>
      <c r="D76" s="5">
        <f t="shared" si="10"/>
        <v>77.082257528158109</v>
      </c>
      <c r="E76" s="5">
        <f t="shared" si="10"/>
        <v>63.448691024286944</v>
      </c>
      <c r="F76" s="5">
        <f t="shared" si="10"/>
        <v>77.828562086199454</v>
      </c>
      <c r="G76" s="5">
        <f t="shared" si="10"/>
        <v>76.468632773575862</v>
      </c>
      <c r="H76" s="5">
        <f t="shared" si="10"/>
        <v>72.926425403580978</v>
      </c>
      <c r="I76" s="5">
        <f t="shared" si="10"/>
        <v>69.983117407287978</v>
      </c>
      <c r="J76" s="5">
        <f t="shared" si="10"/>
        <v>63.461911680293603</v>
      </c>
      <c r="K76" s="5">
        <f t="shared" si="10"/>
        <v>68.382323327233422</v>
      </c>
      <c r="L76" s="5">
        <f t="shared" si="10"/>
        <v>62.651036607048951</v>
      </c>
      <c r="M76" s="5">
        <f t="shared" si="10"/>
        <v>72.594066341084712</v>
      </c>
      <c r="N76" s="5">
        <f t="shared" si="10"/>
        <v>72.649040847128475</v>
      </c>
      <c r="O76" s="5">
        <f t="shared" si="10"/>
        <v>84.944076740878771</v>
      </c>
      <c r="P76" s="5">
        <f t="shared" si="10"/>
        <v>83.602759240827353</v>
      </c>
      <c r="Q76" s="5">
        <f t="shared" si="10"/>
        <v>67.194441340791784</v>
      </c>
      <c r="R76" s="5">
        <f t="shared" si="10"/>
        <v>68.431912853713797</v>
      </c>
      <c r="S76" s="5">
        <f t="shared" si="10"/>
        <v>65.700556253420032</v>
      </c>
      <c r="T76" s="5">
        <f t="shared" si="10"/>
        <v>67.101180960514199</v>
      </c>
      <c r="U76" s="5">
        <f t="shared" si="10"/>
        <v>72.349969491534324</v>
      </c>
    </row>
    <row r="77" spans="1:21" x14ac:dyDescent="0.25">
      <c r="B77" s="10" t="s">
        <v>52</v>
      </c>
      <c r="C77" s="5">
        <f t="shared" si="10"/>
        <v>65.553837105180008</v>
      </c>
      <c r="D77" s="5">
        <f t="shared" si="10"/>
        <v>86.452729172997508</v>
      </c>
      <c r="E77" s="5">
        <f t="shared" si="10"/>
        <v>87.402589029402876</v>
      </c>
      <c r="F77" s="5">
        <f t="shared" si="10"/>
        <v>48.490180513664406</v>
      </c>
      <c r="G77" s="5">
        <f t="shared" si="10"/>
        <v>104.13388437851417</v>
      </c>
      <c r="H77" s="5">
        <f t="shared" si="10"/>
        <v>97.496225636083523</v>
      </c>
      <c r="I77" s="5">
        <f t="shared" si="10"/>
        <v>100.76253733813267</v>
      </c>
      <c r="J77" s="5">
        <f t="shared" si="10"/>
        <v>97.344168489195241</v>
      </c>
      <c r="K77" s="5">
        <f t="shared" si="10"/>
        <v>82.586202417502165</v>
      </c>
      <c r="L77" s="5">
        <f t="shared" si="10"/>
        <v>79.677116543803891</v>
      </c>
      <c r="M77" s="5">
        <f t="shared" si="10"/>
        <v>98.158814503972195</v>
      </c>
      <c r="N77" s="5">
        <f t="shared" si="10"/>
        <v>95.580780539734931</v>
      </c>
      <c r="O77" s="5">
        <f t="shared" si="10"/>
        <v>86.361638545948068</v>
      </c>
      <c r="P77" s="5">
        <f t="shared" si="10"/>
        <v>131.76860808630005</v>
      </c>
      <c r="Q77" s="5">
        <f t="shared" si="10"/>
        <v>101.25026158555512</v>
      </c>
      <c r="R77" s="5">
        <f t="shared" si="10"/>
        <v>71.356358693163472</v>
      </c>
      <c r="S77" s="5">
        <f t="shared" si="10"/>
        <v>75.768455921141381</v>
      </c>
      <c r="T77" s="5">
        <f t="shared" si="10"/>
        <v>85.540151943846908</v>
      </c>
      <c r="U77" s="5">
        <f t="shared" si="10"/>
        <v>83.880716003370637</v>
      </c>
    </row>
    <row r="78" spans="1:21" x14ac:dyDescent="0.25">
      <c r="B78" s="10" t="s">
        <v>53</v>
      </c>
      <c r="C78" s="5">
        <f t="shared" si="10"/>
        <v>91.155508553661818</v>
      </c>
      <c r="D78" s="5">
        <f t="shared" si="10"/>
        <v>68.11847161436603</v>
      </c>
      <c r="E78" s="5">
        <f t="shared" si="10"/>
        <v>69.285808656041468</v>
      </c>
      <c r="F78" s="5">
        <f t="shared" si="10"/>
        <v>50.41392876082147</v>
      </c>
      <c r="G78" s="5">
        <f t="shared" si="10"/>
        <v>80.96356360722541</v>
      </c>
      <c r="H78" s="5">
        <f t="shared" si="10"/>
        <v>75.03158359841477</v>
      </c>
      <c r="I78" s="5">
        <f t="shared" si="10"/>
        <v>76.487734622036854</v>
      </c>
      <c r="J78" s="5">
        <f t="shared" si="10"/>
        <v>72.077406093315943</v>
      </c>
      <c r="K78" s="5">
        <f t="shared" si="10"/>
        <v>77.426272600093199</v>
      </c>
      <c r="L78" s="5">
        <f t="shared" si="10"/>
        <v>71.255324370376528</v>
      </c>
      <c r="M78" s="5">
        <f t="shared" si="10"/>
        <v>78.362677610117188</v>
      </c>
      <c r="N78" s="5">
        <f t="shared" si="10"/>
        <v>81.65242215752059</v>
      </c>
      <c r="O78" s="5">
        <f t="shared" si="10"/>
        <v>111.76540479842542</v>
      </c>
      <c r="P78" s="5">
        <f t="shared" si="10"/>
        <v>82.01143509054468</v>
      </c>
      <c r="Q78" s="5">
        <f t="shared" si="10"/>
        <v>80.338369217277517</v>
      </c>
      <c r="R78" s="5">
        <f t="shared" si="10"/>
        <v>76.515569932101457</v>
      </c>
      <c r="S78" s="5">
        <f t="shared" si="10"/>
        <v>74.424570456480311</v>
      </c>
      <c r="T78" s="5">
        <f t="shared" si="10"/>
        <v>75.060239207614686</v>
      </c>
      <c r="U78" s="5">
        <f t="shared" si="10"/>
        <v>75.588713442861263</v>
      </c>
    </row>
    <row r="79" spans="1:21" x14ac:dyDescent="0.25">
      <c r="B79" s="10" t="s">
        <v>54</v>
      </c>
      <c r="C79" s="5">
        <f t="shared" si="10"/>
        <v>68.717280561986357</v>
      </c>
      <c r="D79" s="5">
        <f t="shared" si="10"/>
        <v>65.065432317760582</v>
      </c>
      <c r="E79" s="5">
        <f t="shared" si="10"/>
        <v>66.44641880704711</v>
      </c>
      <c r="F79" s="5">
        <f t="shared" si="10"/>
        <v>39.691040112399797</v>
      </c>
      <c r="G79" s="5">
        <f t="shared" si="10"/>
        <v>76.934708661989291</v>
      </c>
      <c r="H79" s="5">
        <f t="shared" si="10"/>
        <v>71.930096806419343</v>
      </c>
      <c r="I79" s="5">
        <f t="shared" si="10"/>
        <v>72.085246240456897</v>
      </c>
      <c r="J79" s="5">
        <f t="shared" si="10"/>
        <v>69.527264125348864</v>
      </c>
      <c r="K79" s="5">
        <f t="shared" si="10"/>
        <v>73.767601546393053</v>
      </c>
      <c r="L79" s="5">
        <f t="shared" si="10"/>
        <v>71.381815401703491</v>
      </c>
      <c r="M79" s="5">
        <f t="shared" si="10"/>
        <v>76.674508236510235</v>
      </c>
      <c r="N79" s="5">
        <f t="shared" si="10"/>
        <v>74.719561161641664</v>
      </c>
      <c r="O79" s="5">
        <f t="shared" si="10"/>
        <v>91.902668480234382</v>
      </c>
      <c r="P79" s="5">
        <f t="shared" si="10"/>
        <v>72.933051481888484</v>
      </c>
      <c r="Q79" s="5">
        <f t="shared" si="10"/>
        <v>74.615966306921763</v>
      </c>
      <c r="R79" s="5">
        <f t="shared" si="10"/>
        <v>66.555721632214727</v>
      </c>
      <c r="S79" s="5">
        <f t="shared" si="10"/>
        <v>65.455699104318455</v>
      </c>
      <c r="T79" s="5">
        <f t="shared" si="10"/>
        <v>72.263646669788955</v>
      </c>
      <c r="U79" s="5">
        <f t="shared" si="10"/>
        <v>73.027903875614101</v>
      </c>
    </row>
    <row r="80" spans="1:21" x14ac:dyDescent="0.25">
      <c r="B80" s="10" t="s">
        <v>55</v>
      </c>
      <c r="C80" s="5">
        <f t="shared" si="10"/>
        <v>75.055645124765263</v>
      </c>
      <c r="D80" s="5">
        <f t="shared" si="10"/>
        <v>79.010220557679361</v>
      </c>
      <c r="E80" s="5">
        <f t="shared" si="10"/>
        <v>92.208397098668613</v>
      </c>
      <c r="F80" s="5">
        <f t="shared" si="10"/>
        <v>76.917855475261334</v>
      </c>
      <c r="G80" s="5">
        <f t="shared" si="10"/>
        <v>106.66418494633814</v>
      </c>
      <c r="H80" s="5">
        <f t="shared" si="10"/>
        <v>102.0723606162904</v>
      </c>
      <c r="I80" s="5">
        <f t="shared" si="10"/>
        <v>102.93262001431955</v>
      </c>
      <c r="J80" s="5">
        <f t="shared" si="10"/>
        <v>96.717176411544173</v>
      </c>
      <c r="K80" s="5">
        <f t="shared" si="10"/>
        <v>112.36440063750881</v>
      </c>
      <c r="L80" s="5">
        <f t="shared" si="10"/>
        <v>100.26016182006848</v>
      </c>
      <c r="M80" s="5">
        <f t="shared" si="10"/>
        <v>116.16436420498495</v>
      </c>
      <c r="N80" s="5">
        <f t="shared" si="10"/>
        <v>118.77089754995171</v>
      </c>
      <c r="O80" s="5">
        <f t="shared" si="10"/>
        <v>147.47421883038081</v>
      </c>
      <c r="P80" s="5">
        <f t="shared" si="10"/>
        <v>105.50554143405051</v>
      </c>
      <c r="Q80" s="5">
        <f t="shared" si="10"/>
        <v>103.96558924066186</v>
      </c>
      <c r="R80" s="5">
        <f t="shared" si="10"/>
        <v>97.25320240696027</v>
      </c>
      <c r="S80" s="5">
        <f t="shared" si="10"/>
        <v>86.372114731128661</v>
      </c>
      <c r="T80" s="5">
        <f t="shared" si="10"/>
        <v>112.41902845402798</v>
      </c>
      <c r="U80" s="5">
        <f t="shared" si="10"/>
        <v>114.92915459526058</v>
      </c>
    </row>
    <row r="81" spans="2:21" x14ac:dyDescent="0.25">
      <c r="B81" s="10" t="s">
        <v>56</v>
      </c>
      <c r="C81" s="5">
        <f t="shared" si="10"/>
        <v>115.11322243528848</v>
      </c>
      <c r="D81" s="5">
        <f t="shared" si="10"/>
        <v>78.029048588103748</v>
      </c>
      <c r="E81" s="5">
        <f t="shared" si="10"/>
        <v>73.572055820049883</v>
      </c>
      <c r="F81" s="5">
        <f t="shared" si="10"/>
        <v>51.416949633003007</v>
      </c>
      <c r="G81" s="5">
        <f t="shared" si="10"/>
        <v>99.420089100849324</v>
      </c>
      <c r="H81" s="5">
        <f t="shared" si="10"/>
        <v>90.397388385200202</v>
      </c>
      <c r="I81" s="5">
        <f t="shared" si="10"/>
        <v>89.777164660347523</v>
      </c>
      <c r="J81" s="5">
        <f t="shared" si="10"/>
        <v>85.994296164530809</v>
      </c>
      <c r="K81" s="5">
        <f t="shared" si="10"/>
        <v>88.497043140928284</v>
      </c>
      <c r="L81" s="5">
        <f t="shared" si="10"/>
        <v>100.23237062548517</v>
      </c>
      <c r="M81" s="5">
        <f t="shared" si="10"/>
        <v>94.338284378040171</v>
      </c>
      <c r="N81" s="5">
        <f t="shared" si="10"/>
        <v>89.827083573246185</v>
      </c>
      <c r="O81" s="5">
        <f t="shared" si="10"/>
        <v>88.892451542641666</v>
      </c>
      <c r="P81" s="5">
        <f t="shared" si="10"/>
        <v>46.877730186344365</v>
      </c>
      <c r="Q81" s="5">
        <f t="shared" si="10"/>
        <v>97.233413996340218</v>
      </c>
      <c r="R81" s="5">
        <f t="shared" si="10"/>
        <v>79.434551993857809</v>
      </c>
      <c r="S81" s="5">
        <f t="shared" si="10"/>
        <v>157.11444932436675</v>
      </c>
      <c r="T81" s="5">
        <f t="shared" si="10"/>
        <v>81.458143953646129</v>
      </c>
      <c r="U81" s="5">
        <f t="shared" si="10"/>
        <v>80.710949775049812</v>
      </c>
    </row>
    <row r="82" spans="2:21" x14ac:dyDescent="0.25">
      <c r="B82" s="10" t="s">
        <v>57</v>
      </c>
      <c r="C82" s="5">
        <f t="shared" si="10"/>
        <v>74.42284454731454</v>
      </c>
      <c r="D82" s="5">
        <f t="shared" si="10"/>
        <v>65.514629324904476</v>
      </c>
      <c r="E82" s="5">
        <f t="shared" si="10"/>
        <v>67.708083546504511</v>
      </c>
      <c r="F82" s="5">
        <f t="shared" si="10"/>
        <v>54.286036224711552</v>
      </c>
      <c r="G82" s="5">
        <f t="shared" si="10"/>
        <v>76.770476445827541</v>
      </c>
      <c r="H82" s="5">
        <f t="shared" si="10"/>
        <v>73.135386989648168</v>
      </c>
      <c r="I82" s="5">
        <f t="shared" si="10"/>
        <v>74.313796787991009</v>
      </c>
      <c r="J82" s="5">
        <f t="shared" si="10"/>
        <v>73.299102225700565</v>
      </c>
      <c r="K82" s="5">
        <f t="shared" ref="K82:U82" si="11">K61/K19*100</f>
        <v>74.956324809687331</v>
      </c>
      <c r="L82" s="5">
        <f t="shared" si="11"/>
        <v>72.130317738412174</v>
      </c>
      <c r="M82" s="5">
        <f t="shared" si="11"/>
        <v>77.550998875832704</v>
      </c>
      <c r="N82" s="5">
        <f t="shared" si="11"/>
        <v>77.882887385852371</v>
      </c>
      <c r="O82" s="5">
        <f t="shared" si="11"/>
        <v>97.914452974305789</v>
      </c>
      <c r="P82" s="5">
        <f t="shared" si="11"/>
        <v>76.320758384955695</v>
      </c>
      <c r="Q82" s="5">
        <f t="shared" si="11"/>
        <v>76.288330020957801</v>
      </c>
      <c r="R82" s="5">
        <f t="shared" si="11"/>
        <v>72.797113118030893</v>
      </c>
      <c r="S82" s="5">
        <f t="shared" si="11"/>
        <v>71.061236016684191</v>
      </c>
      <c r="T82" s="5">
        <f t="shared" si="11"/>
        <v>76.965967653863956</v>
      </c>
      <c r="U82" s="5">
        <f t="shared" si="11"/>
        <v>77.591960281304509</v>
      </c>
    </row>
    <row r="83" spans="2:21" x14ac:dyDescent="0.25">
      <c r="B83" s="10" t="s">
        <v>58</v>
      </c>
      <c r="C83" s="5">
        <f t="shared" ref="C83:U86" si="12">C62/C20*100</f>
        <v>76.05544233849713</v>
      </c>
      <c r="D83" s="5">
        <f t="shared" si="12"/>
        <v>67.039039268688356</v>
      </c>
      <c r="E83" s="5">
        <f t="shared" si="12"/>
        <v>76.674065672471997</v>
      </c>
      <c r="F83" s="5">
        <f t="shared" si="12"/>
        <v>54.674105127797468</v>
      </c>
      <c r="G83" s="5">
        <f t="shared" si="12"/>
        <v>79.763420930295226</v>
      </c>
      <c r="H83" s="5">
        <f t="shared" si="12"/>
        <v>80.282511604372715</v>
      </c>
      <c r="I83" s="5">
        <f t="shared" si="12"/>
        <v>79.197245712210716</v>
      </c>
      <c r="J83" s="5">
        <f t="shared" si="12"/>
        <v>73.381847550679822</v>
      </c>
      <c r="K83" s="5">
        <f t="shared" si="12"/>
        <v>80.07688755036051</v>
      </c>
      <c r="L83" s="5">
        <f t="shared" si="12"/>
        <v>77.35672211813484</v>
      </c>
      <c r="M83" s="5">
        <f t="shared" si="12"/>
        <v>81.385033329220377</v>
      </c>
      <c r="N83" s="5">
        <f t="shared" si="12"/>
        <v>84.533098822825252</v>
      </c>
      <c r="O83" s="5">
        <f t="shared" si="12"/>
        <v>101.56026178602156</v>
      </c>
      <c r="P83" s="5">
        <f t="shared" si="12"/>
        <v>75.52664987946433</v>
      </c>
      <c r="Q83" s="5">
        <f t="shared" si="12"/>
        <v>80.66772955772899</v>
      </c>
      <c r="R83" s="5">
        <f t="shared" si="12"/>
        <v>78.067064872265362</v>
      </c>
      <c r="S83" s="5">
        <f t="shared" si="12"/>
        <v>73.358942553764379</v>
      </c>
      <c r="T83" s="5">
        <f t="shared" si="12"/>
        <v>79.671874522564551</v>
      </c>
      <c r="U83" s="5">
        <f t="shared" si="12"/>
        <v>81.565266092704221</v>
      </c>
    </row>
    <row r="84" spans="2:21" x14ac:dyDescent="0.25">
      <c r="B84" s="10" t="s">
        <v>59</v>
      </c>
      <c r="C84" s="5">
        <f t="shared" si="12"/>
        <v>85.573024631171606</v>
      </c>
      <c r="D84" s="5">
        <f t="shared" si="12"/>
        <v>51.552199238699437</v>
      </c>
      <c r="E84" s="5">
        <f t="shared" si="12"/>
        <v>59.735704815181592</v>
      </c>
      <c r="F84" s="5">
        <f t="shared" si="12"/>
        <v>40.210125540214584</v>
      </c>
      <c r="G84" s="5">
        <f t="shared" si="12"/>
        <v>65.271571987198811</v>
      </c>
      <c r="H84" s="5">
        <f t="shared" si="12"/>
        <v>63.470794954590502</v>
      </c>
      <c r="I84" s="5">
        <f t="shared" si="12"/>
        <v>64.535122555889174</v>
      </c>
      <c r="J84" s="5">
        <f t="shared" si="12"/>
        <v>62.5404001264261</v>
      </c>
      <c r="K84" s="5">
        <f t="shared" si="12"/>
        <v>37.228213180057864</v>
      </c>
      <c r="L84" s="5">
        <f t="shared" si="12"/>
        <v>64.612659555626735</v>
      </c>
      <c r="M84" s="5">
        <f t="shared" si="12"/>
        <v>73.337636045267089</v>
      </c>
      <c r="N84" s="5">
        <f t="shared" si="12"/>
        <v>68.876083213240719</v>
      </c>
      <c r="O84" s="5">
        <f t="shared" si="12"/>
        <v>70.325496114741625</v>
      </c>
      <c r="P84" s="5">
        <f t="shared" si="12"/>
        <v>66.505146919408404</v>
      </c>
      <c r="Q84" s="5">
        <f t="shared" si="12"/>
        <v>66.836509409148988</v>
      </c>
      <c r="R84" s="5">
        <f t="shared" si="12"/>
        <v>76.890174589503275</v>
      </c>
      <c r="S84" s="5">
        <f t="shared" si="12"/>
        <v>70.228101282162541</v>
      </c>
      <c r="T84" s="5">
        <f t="shared" si="12"/>
        <v>63.758602475226986</v>
      </c>
      <c r="U84" s="5">
        <f t="shared" si="12"/>
        <v>64.829046212355891</v>
      </c>
    </row>
    <row r="85" spans="2:21" x14ac:dyDescent="0.25">
      <c r="B85" s="10" t="s">
        <v>60</v>
      </c>
      <c r="C85" s="5">
        <f t="shared" si="12"/>
        <v>86.611322200002803</v>
      </c>
      <c r="D85" s="5">
        <f t="shared" si="12"/>
        <v>74.624187770056466</v>
      </c>
      <c r="E85" s="5">
        <f t="shared" si="12"/>
        <v>85.831372727916644</v>
      </c>
      <c r="F85" s="5">
        <f t="shared" si="12"/>
        <v>54.903170653153879</v>
      </c>
      <c r="G85" s="5">
        <f t="shared" si="12"/>
        <v>101.69214065947803</v>
      </c>
      <c r="H85" s="5">
        <f t="shared" si="12"/>
        <v>91.991782239116489</v>
      </c>
      <c r="I85" s="5">
        <f t="shared" si="12"/>
        <v>95.774949907661195</v>
      </c>
      <c r="J85" s="5">
        <f t="shared" si="12"/>
        <v>82.935065211603131</v>
      </c>
      <c r="K85" s="5">
        <f t="shared" si="12"/>
        <v>100.70573488287313</v>
      </c>
      <c r="L85" s="5">
        <f t="shared" si="12"/>
        <v>95.034084668879032</v>
      </c>
      <c r="M85" s="5">
        <f t="shared" si="12"/>
        <v>108.76511020309519</v>
      </c>
      <c r="N85" s="5">
        <f t="shared" si="12"/>
        <v>95.08498925204772</v>
      </c>
      <c r="O85" s="5">
        <f t="shared" si="12"/>
        <v>72.344820091690394</v>
      </c>
      <c r="P85" s="5">
        <f t="shared" si="12"/>
        <v>92.861755365297881</v>
      </c>
      <c r="Q85" s="5">
        <f t="shared" si="12"/>
        <v>96.617652825212701</v>
      </c>
      <c r="R85" s="5">
        <f t="shared" si="12"/>
        <v>87.216022139845592</v>
      </c>
      <c r="S85" s="5">
        <f t="shared" si="12"/>
        <v>56.242821317853796</v>
      </c>
      <c r="T85" s="5">
        <f t="shared" si="12"/>
        <v>82.74271123108106</v>
      </c>
      <c r="U85" s="5">
        <f t="shared" si="12"/>
        <v>79.867968850981967</v>
      </c>
    </row>
    <row r="86" spans="2:21" x14ac:dyDescent="0.25">
      <c r="B86" s="11" t="s">
        <v>61</v>
      </c>
      <c r="C86" s="5">
        <f t="shared" si="12"/>
        <v>71.729120543375785</v>
      </c>
      <c r="D86" s="5">
        <f t="shared" si="12"/>
        <v>61.556532136267883</v>
      </c>
      <c r="E86" s="5">
        <f t="shared" si="12"/>
        <v>75.808691511882031</v>
      </c>
      <c r="F86" s="5">
        <f t="shared" si="12"/>
        <v>43.089344610156253</v>
      </c>
      <c r="G86" s="5">
        <f t="shared" si="12"/>
        <v>100.38607871219448</v>
      </c>
      <c r="H86" s="5">
        <f t="shared" si="12"/>
        <v>90.910786829578413</v>
      </c>
      <c r="I86" s="5">
        <f t="shared" si="12"/>
        <v>80.303780265386223</v>
      </c>
      <c r="J86" s="5">
        <f t="shared" si="12"/>
        <v>75.284732604233781</v>
      </c>
      <c r="K86" s="5">
        <f t="shared" si="12"/>
        <v>82.943698785053115</v>
      </c>
      <c r="L86" s="5">
        <f t="shared" si="12"/>
        <v>74.717862740778244</v>
      </c>
      <c r="M86" s="5">
        <f t="shared" si="12"/>
        <v>71.37457443285804</v>
      </c>
      <c r="N86" s="5">
        <f t="shared" si="12"/>
        <v>96.848727365065088</v>
      </c>
      <c r="O86" s="5">
        <f t="shared" si="12"/>
        <v>98.472429514995369</v>
      </c>
      <c r="P86" s="5">
        <f t="shared" si="12"/>
        <v>65.475871486333446</v>
      </c>
      <c r="Q86" s="5">
        <f t="shared" si="12"/>
        <v>84.306721646545441</v>
      </c>
      <c r="R86" s="5">
        <f t="shared" si="12"/>
        <v>80.948533453909519</v>
      </c>
      <c r="S86" s="5">
        <f t="shared" si="12"/>
        <v>76.742031418758089</v>
      </c>
      <c r="T86" s="5">
        <f t="shared" si="12"/>
        <v>79.771399244461989</v>
      </c>
      <c r="U86" s="5">
        <f t="shared" si="12"/>
        <v>82.535185863124966</v>
      </c>
    </row>
    <row r="88" spans="2:21" ht="14.25" customHeight="1" x14ac:dyDescent="0.25">
      <c r="B88" t="s">
        <v>66</v>
      </c>
    </row>
    <row r="89" spans="2:21" x14ac:dyDescent="0.25">
      <c r="B89" s="1" t="s">
        <v>43</v>
      </c>
      <c r="C89" s="2" t="s">
        <v>44</v>
      </c>
      <c r="D89" s="3" t="s">
        <v>45</v>
      </c>
      <c r="E89" s="3" t="s">
        <v>46</v>
      </c>
      <c r="F89" s="3" t="s">
        <v>47</v>
      </c>
      <c r="G89" s="3" t="s">
        <v>48</v>
      </c>
      <c r="H89" s="3" t="s">
        <v>49</v>
      </c>
      <c r="I89" s="3" t="s">
        <v>50</v>
      </c>
      <c r="J89" s="3" t="s">
        <v>51</v>
      </c>
      <c r="K89" s="3" t="s">
        <v>52</v>
      </c>
      <c r="L89" s="3" t="s">
        <v>53</v>
      </c>
      <c r="M89" s="3" t="s">
        <v>54</v>
      </c>
      <c r="N89" s="3" t="s">
        <v>55</v>
      </c>
      <c r="O89" s="3" t="s">
        <v>56</v>
      </c>
      <c r="P89" s="3" t="s">
        <v>57</v>
      </c>
      <c r="Q89" s="3" t="s">
        <v>58</v>
      </c>
      <c r="R89" s="3" t="s">
        <v>59</v>
      </c>
      <c r="S89" s="3" t="s">
        <v>60</v>
      </c>
      <c r="T89" s="4" t="s">
        <v>61</v>
      </c>
      <c r="U89" s="22" t="s">
        <v>82</v>
      </c>
    </row>
    <row r="90" spans="2:21" x14ac:dyDescent="0.25">
      <c r="B90" s="10" t="s">
        <v>44</v>
      </c>
      <c r="C90" s="12">
        <f>100*C69/'1995 (1)'!C69</f>
        <v>86.115245248333366</v>
      </c>
      <c r="D90" s="12">
        <f>100*D69/'1995 (1)'!D69</f>
        <v>93.031400855031279</v>
      </c>
      <c r="E90" s="12">
        <f>100*E69/'1995 (1)'!E69</f>
        <v>99.956060125476114</v>
      </c>
      <c r="F90" s="12" t="e">
        <f>100*F69/'1995 (1)'!F69</f>
        <v>#DIV/0!</v>
      </c>
      <c r="G90" s="12">
        <f>100*G69/'1995 (1)'!G69</f>
        <v>98.656598721553479</v>
      </c>
      <c r="H90" s="12" t="e">
        <f>100*H69/'1995 (1)'!H69</f>
        <v>#DIV/0!</v>
      </c>
      <c r="I90" s="12">
        <f>100*I69/'1995 (1)'!I69</f>
        <v>84.748439384329615</v>
      </c>
      <c r="J90" s="12">
        <f>100*J69/'1995 (1)'!J69</f>
        <v>89.262022723136269</v>
      </c>
      <c r="K90" s="12">
        <f>100*K69/'1995 (1)'!K69</f>
        <v>73.108978274760503</v>
      </c>
      <c r="L90" s="12" t="e">
        <f>100*L69/'1995 (1)'!L69</f>
        <v>#DIV/0!</v>
      </c>
      <c r="M90" s="12">
        <f>100*M69/'1995 (1)'!M69</f>
        <v>101.77107885462631</v>
      </c>
      <c r="N90" s="12">
        <f>100*N69/'1995 (1)'!N69</f>
        <v>84.414255672929784</v>
      </c>
      <c r="O90" s="12">
        <f>100*O69/'1995 (1)'!O69</f>
        <v>67.648182556534323</v>
      </c>
      <c r="P90" s="12" t="e">
        <f>100*P69/'1995 (1)'!P69</f>
        <v>#DIV/0!</v>
      </c>
      <c r="Q90" s="12">
        <f>100*Q69/'1995 (1)'!Q69</f>
        <v>93.596928696852558</v>
      </c>
      <c r="R90" s="12">
        <f>100*R69/'1995 (1)'!R69</f>
        <v>98.221716938880107</v>
      </c>
      <c r="S90" s="12">
        <f>100*S69/'1995 (1)'!S69</f>
        <v>100.64463039201804</v>
      </c>
      <c r="T90" s="12">
        <f>100*T69/'1995 (1)'!T69</f>
        <v>95.297046208238243</v>
      </c>
      <c r="U90" s="12">
        <f>100*U69/'1995 (1)'!U69</f>
        <v>97.987365087069406</v>
      </c>
    </row>
    <row r="91" spans="2:21" x14ac:dyDescent="0.25">
      <c r="B91" s="10" t="s">
        <v>45</v>
      </c>
      <c r="C91" s="12">
        <f>100*C70/'1995 (1)'!C70</f>
        <v>100.64457348993484</v>
      </c>
      <c r="D91" s="12">
        <f>100*D70/'1995 (1)'!D70</f>
        <v>107.8135486500919</v>
      </c>
      <c r="E91" s="12">
        <f>100*E70/'1995 (1)'!E70</f>
        <v>102.48124965605781</v>
      </c>
      <c r="F91" s="12">
        <f>100*F70/'1995 (1)'!F70</f>
        <v>209.11817271101242</v>
      </c>
      <c r="G91" s="12">
        <f>100*G70/'1995 (1)'!G70</f>
        <v>90.07177017849115</v>
      </c>
      <c r="H91" s="12">
        <f>100*H70/'1995 (1)'!H70</f>
        <v>100.01225688041737</v>
      </c>
      <c r="I91" s="12">
        <f>100*I70/'1995 (1)'!I70</f>
        <v>103.22527049691297</v>
      </c>
      <c r="J91" s="12">
        <f>100*J70/'1995 (1)'!J70</f>
        <v>101.17260779440451</v>
      </c>
      <c r="K91" s="12">
        <f>100*K70/'1995 (1)'!K70</f>
        <v>100.77310545011964</v>
      </c>
      <c r="L91" s="12">
        <f>100*L70/'1995 (1)'!L70</f>
        <v>109.89459545402066</v>
      </c>
      <c r="M91" s="12">
        <f>100*M70/'1995 (1)'!M70</f>
        <v>101.09234077583</v>
      </c>
      <c r="N91" s="12">
        <f>100*N70/'1995 (1)'!N70</f>
        <v>89.028476745300608</v>
      </c>
      <c r="O91" s="12">
        <f>100*O70/'1995 (1)'!O70</f>
        <v>77.465161805520523</v>
      </c>
      <c r="P91" s="12">
        <f>100*P70/'1995 (1)'!P70</f>
        <v>95.465039370917609</v>
      </c>
      <c r="Q91" s="12">
        <f>100*Q70/'1995 (1)'!Q70</f>
        <v>101.49049038209682</v>
      </c>
      <c r="R91" s="12">
        <f>100*R70/'1995 (1)'!R70</f>
        <v>91.642968107013303</v>
      </c>
      <c r="S91" s="12">
        <f>100*S70/'1995 (1)'!S70</f>
        <v>89.625658604804315</v>
      </c>
      <c r="T91" s="12">
        <f>100*T70/'1995 (1)'!T70</f>
        <v>122.45889895235246</v>
      </c>
      <c r="U91" s="12">
        <f>100*U70/'1995 (1)'!U70</f>
        <v>94.991308587002706</v>
      </c>
    </row>
    <row r="92" spans="2:21" x14ac:dyDescent="0.25">
      <c r="B92" s="10" t="s">
        <v>46</v>
      </c>
      <c r="C92" s="12">
        <f>100*C71/'1995 (1)'!C71</f>
        <v>103.55336894337151</v>
      </c>
      <c r="D92" s="12">
        <f>100*D71/'1995 (1)'!D71</f>
        <v>99.516083691041317</v>
      </c>
      <c r="E92" s="12">
        <f>100*E71/'1995 (1)'!E71</f>
        <v>95.453635822129243</v>
      </c>
      <c r="F92" s="12">
        <f>100*F71/'1995 (1)'!F71</f>
        <v>129.19444845422237</v>
      </c>
      <c r="G92" s="12">
        <f>100*G71/'1995 (1)'!G71</f>
        <v>89.091246680154754</v>
      </c>
      <c r="H92" s="12">
        <f>100*H71/'1995 (1)'!H71</f>
        <v>97.468930209030276</v>
      </c>
      <c r="I92" s="12">
        <f>100*I71/'1995 (1)'!I71</f>
        <v>99.596127559819507</v>
      </c>
      <c r="J92" s="12">
        <f>100*J71/'1995 (1)'!J71</f>
        <v>103.24616516334275</v>
      </c>
      <c r="K92" s="12">
        <f>100*K71/'1995 (1)'!K71</f>
        <v>96.763889120311376</v>
      </c>
      <c r="L92" s="12">
        <f>100*L71/'1995 (1)'!L71</f>
        <v>109.52528091649802</v>
      </c>
      <c r="M92" s="12">
        <f>100*M71/'1995 (1)'!M71</f>
        <v>99.901344156153655</v>
      </c>
      <c r="N92" s="12">
        <f>100*N71/'1995 (1)'!N71</f>
        <v>91.723735306558737</v>
      </c>
      <c r="O92" s="12">
        <f>100*O71/'1995 (1)'!O71</f>
        <v>81.77641777844299</v>
      </c>
      <c r="P92" s="12">
        <f>100*P71/'1995 (1)'!P71</f>
        <v>92.879037745666608</v>
      </c>
      <c r="Q92" s="12">
        <f>100*Q71/'1995 (1)'!Q71</f>
        <v>98.305963454862962</v>
      </c>
      <c r="R92" s="12">
        <f>100*R71/'1995 (1)'!R71</f>
        <v>87.035209953074329</v>
      </c>
      <c r="S92" s="12">
        <f>100*S71/'1995 (1)'!S71</f>
        <v>98.094498178957409</v>
      </c>
      <c r="T92" s="12">
        <f>100*T71/'1995 (1)'!T71</f>
        <v>96.625783637809832</v>
      </c>
      <c r="U92" s="12">
        <f>100*U71/'1995 (1)'!U71</f>
        <v>96.735415229490599</v>
      </c>
    </row>
    <row r="93" spans="2:21" x14ac:dyDescent="0.25">
      <c r="B93" s="10" t="s">
        <v>47</v>
      </c>
      <c r="C93" s="12">
        <f>100*C72/'1995 (1)'!C72</f>
        <v>148.1257145438754</v>
      </c>
      <c r="D93" s="12">
        <f>100*D72/'1995 (1)'!D72</f>
        <v>161.59465061828746</v>
      </c>
      <c r="E93" s="12">
        <f>100*E72/'1995 (1)'!E72</f>
        <v>140.12459391528594</v>
      </c>
      <c r="F93" s="12">
        <f>100*F72/'1995 (1)'!F72</f>
        <v>264.15947132229689</v>
      </c>
      <c r="G93" s="12">
        <f>100*G72/'1995 (1)'!G72</f>
        <v>126.92758370095672</v>
      </c>
      <c r="H93" s="12">
        <f>100*H72/'1995 (1)'!H72</f>
        <v>135.53272943029498</v>
      </c>
      <c r="I93" s="12">
        <f>100*I72/'1995 (1)'!I72</f>
        <v>156.33260283711672</v>
      </c>
      <c r="J93" s="12">
        <f>100*J72/'1995 (1)'!J72</f>
        <v>145.55782387420015</v>
      </c>
      <c r="K93" s="12">
        <f>100*K72/'1995 (1)'!K72</f>
        <v>140.80904125682576</v>
      </c>
      <c r="L93" s="12">
        <f>100*L72/'1995 (1)'!L72</f>
        <v>163.3070266205776</v>
      </c>
      <c r="M93" s="12">
        <f>100*M72/'1995 (1)'!M72</f>
        <v>148.69584208614737</v>
      </c>
      <c r="N93" s="12">
        <f>100*N72/'1995 (1)'!N72</f>
        <v>129.37102794992092</v>
      </c>
      <c r="O93" s="12">
        <f>100*O72/'1995 (1)'!O72</f>
        <v>109.88106423694418</v>
      </c>
      <c r="P93" s="12">
        <f>100*P72/'1995 (1)'!P72</f>
        <v>137.7798973690166</v>
      </c>
      <c r="Q93" s="12">
        <f>100*Q72/'1995 (1)'!Q72</f>
        <v>139.05171845062199</v>
      </c>
      <c r="R93" s="12">
        <f>100*R72/'1995 (1)'!R72</f>
        <v>134.65697872909408</v>
      </c>
      <c r="S93" s="12">
        <f>100*S72/'1995 (1)'!S72</f>
        <v>131.08104040207587</v>
      </c>
      <c r="T93" s="12">
        <f>100*T72/'1995 (1)'!T72</f>
        <v>157.96861714527293</v>
      </c>
      <c r="U93" s="12">
        <f>100*U72/'1995 (1)'!U72</f>
        <v>150.3767251400202</v>
      </c>
    </row>
    <row r="94" spans="2:21" x14ac:dyDescent="0.25">
      <c r="B94" s="10" t="s">
        <v>48</v>
      </c>
      <c r="C94" s="12">
        <f>100*C73/'1995 (1)'!C73</f>
        <v>103.11673321096454</v>
      </c>
      <c r="D94" s="12">
        <f>100*D73/'1995 (1)'!D73</f>
        <v>101.95093784282248</v>
      </c>
      <c r="E94" s="12">
        <f>100*E73/'1995 (1)'!E73</f>
        <v>104.89300522212851</v>
      </c>
      <c r="F94" s="12">
        <f>100*F73/'1995 (1)'!F73</f>
        <v>127.4990020663847</v>
      </c>
      <c r="G94" s="12">
        <f>100*G73/'1995 (1)'!G73</f>
        <v>86.679690666532963</v>
      </c>
      <c r="H94" s="12">
        <f>100*H73/'1995 (1)'!H73</f>
        <v>109.02482073646839</v>
      </c>
      <c r="I94" s="12">
        <f>100*I73/'1995 (1)'!I73</f>
        <v>96.584103845664572</v>
      </c>
      <c r="J94" s="12">
        <f>100*J73/'1995 (1)'!J73</f>
        <v>100.96040525505005</v>
      </c>
      <c r="K94" s="12">
        <f>100*K73/'1995 (1)'!K73</f>
        <v>96.802063928605051</v>
      </c>
      <c r="L94" s="12">
        <f>100*L73/'1995 (1)'!L73</f>
        <v>102.20417468769905</v>
      </c>
      <c r="M94" s="12">
        <f>100*M73/'1995 (1)'!M73</f>
        <v>102.75069880630355</v>
      </c>
      <c r="N94" s="12">
        <f>100*N73/'1995 (1)'!N73</f>
        <v>89.908701384459263</v>
      </c>
      <c r="O94" s="12">
        <f>100*O73/'1995 (1)'!O73</f>
        <v>79.268833565474836</v>
      </c>
      <c r="P94" s="12">
        <f>100*P73/'1995 (1)'!P73</f>
        <v>90.924599990920242</v>
      </c>
      <c r="Q94" s="12">
        <f>100*Q73/'1995 (1)'!Q73</f>
        <v>99.996184515793132</v>
      </c>
      <c r="R94" s="12">
        <f>100*R73/'1995 (1)'!R73</f>
        <v>95.491251307021741</v>
      </c>
      <c r="S94" s="12">
        <f>100*S73/'1995 (1)'!S73</f>
        <v>87.837394244796002</v>
      </c>
      <c r="T94" s="12">
        <f>100*T73/'1995 (1)'!T73</f>
        <v>97.810003744075857</v>
      </c>
      <c r="U94" s="12">
        <f>100*U73/'1995 (1)'!U73</f>
        <v>96.886874939333055</v>
      </c>
    </row>
    <row r="95" spans="2:21" x14ac:dyDescent="0.25">
      <c r="B95" s="10" t="s">
        <v>49</v>
      </c>
      <c r="C95" s="12">
        <f>100*C74/'1995 (1)'!C74</f>
        <v>111.50479862879003</v>
      </c>
      <c r="D95" s="12">
        <f>100*D74/'1995 (1)'!D74</f>
        <v>95.92361467461005</v>
      </c>
      <c r="E95" s="12">
        <f>100*E74/'1995 (1)'!E74</f>
        <v>100.23439165109609</v>
      </c>
      <c r="F95" s="12">
        <f>100*F74/'1995 (1)'!F74</f>
        <v>123.05842910662416</v>
      </c>
      <c r="G95" s="12">
        <f>100*G74/'1995 (1)'!G74</f>
        <v>93.335955806535921</v>
      </c>
      <c r="H95" s="12">
        <f>100*H74/'1995 (1)'!H74</f>
        <v>88.824570392491921</v>
      </c>
      <c r="I95" s="12">
        <f>100*I74/'1995 (1)'!I74</f>
        <v>79.07906806346854</v>
      </c>
      <c r="J95" s="12">
        <f>100*J74/'1995 (1)'!J74</f>
        <v>92.553758112770851</v>
      </c>
      <c r="K95" s="12">
        <f>100*K74/'1995 (1)'!K74</f>
        <v>89.175205418754189</v>
      </c>
      <c r="L95" s="12">
        <f>100*L74/'1995 (1)'!L74</f>
        <v>131.51137100754642</v>
      </c>
      <c r="M95" s="12">
        <f>100*M74/'1995 (1)'!M74</f>
        <v>92.69829269834068</v>
      </c>
      <c r="N95" s="12">
        <f>100*N74/'1995 (1)'!N74</f>
        <v>87.031335847668259</v>
      </c>
      <c r="O95" s="12">
        <f>100*O74/'1995 (1)'!O74</f>
        <v>81.4213525840714</v>
      </c>
      <c r="P95" s="12">
        <f>100*P74/'1995 (1)'!P74</f>
        <v>93.764262104994131</v>
      </c>
      <c r="Q95" s="12">
        <f>100*Q74/'1995 (1)'!Q74</f>
        <v>111.97457546405224</v>
      </c>
      <c r="R95" s="12">
        <f>100*R74/'1995 (1)'!R74</f>
        <v>59.46145231951396</v>
      </c>
      <c r="S95" s="12">
        <f>100*S74/'1995 (1)'!S74</f>
        <v>88.679588109560754</v>
      </c>
      <c r="T95" s="12">
        <f>100*T74/'1995 (1)'!T74</f>
        <v>92.380120580228606</v>
      </c>
      <c r="U95" s="12">
        <f>100*U74/'1995 (1)'!U74</f>
        <v>101.92077362419087</v>
      </c>
    </row>
    <row r="96" spans="2:21" x14ac:dyDescent="0.25">
      <c r="B96" s="10" t="s">
        <v>50</v>
      </c>
      <c r="C96" s="12">
        <f>100*C75/'1995 (1)'!C75</f>
        <v>97.689405723828301</v>
      </c>
      <c r="D96" s="12">
        <f>100*D75/'1995 (1)'!D75</f>
        <v>106.26189640720303</v>
      </c>
      <c r="E96" s="12">
        <f>100*E75/'1995 (1)'!E75</f>
        <v>98.496981999651098</v>
      </c>
      <c r="F96" s="12">
        <f>100*F75/'1995 (1)'!F75</f>
        <v>143.55460179220449</v>
      </c>
      <c r="G96" s="12">
        <f>100*G75/'1995 (1)'!G75</f>
        <v>92.285718918298343</v>
      </c>
      <c r="H96" s="12">
        <f>100*H75/'1995 (1)'!H75</f>
        <v>98.392607527081594</v>
      </c>
      <c r="I96" s="12">
        <f>100*I75/'1995 (1)'!I75</f>
        <v>99.953227091789159</v>
      </c>
      <c r="J96" s="12">
        <f>100*J75/'1995 (1)'!J75</f>
        <v>104.26130803194982</v>
      </c>
      <c r="K96" s="12">
        <f>100*K75/'1995 (1)'!K75</f>
        <v>101.22622679006002</v>
      </c>
      <c r="L96" s="12">
        <f>100*L75/'1995 (1)'!L75</f>
        <v>119.53553129020405</v>
      </c>
      <c r="M96" s="12">
        <f>100*M75/'1995 (1)'!M75</f>
        <v>106.34957337413583</v>
      </c>
      <c r="N96" s="12">
        <f>100*N75/'1995 (1)'!N75</f>
        <v>93.498449220966819</v>
      </c>
      <c r="O96" s="12">
        <f>100*O75/'1995 (1)'!O75</f>
        <v>87.984140764587735</v>
      </c>
      <c r="P96" s="12">
        <f>100*P75/'1995 (1)'!P75</f>
        <v>97.095993423859298</v>
      </c>
      <c r="Q96" s="12">
        <f>100*Q75/'1995 (1)'!Q75</f>
        <v>99.846332989766395</v>
      </c>
      <c r="R96" s="12">
        <f>100*R75/'1995 (1)'!R75</f>
        <v>89.402186725378371</v>
      </c>
      <c r="S96" s="12">
        <f>100*S75/'1995 (1)'!S75</f>
        <v>95.525419213924295</v>
      </c>
      <c r="T96" s="12">
        <f>100*T75/'1995 (1)'!T75</f>
        <v>99.763588747888363</v>
      </c>
      <c r="U96" s="12">
        <f>100*U75/'1995 (1)'!U75</f>
        <v>96.715196681052674</v>
      </c>
    </row>
    <row r="97" spans="2:21" x14ac:dyDescent="0.25">
      <c r="B97" s="10" t="s">
        <v>51</v>
      </c>
      <c r="C97" s="12">
        <f>100*C76/'1995 (1)'!C76</f>
        <v>107.92060176939204</v>
      </c>
      <c r="D97" s="12">
        <f>100*D76/'1995 (1)'!D76</f>
        <v>108.33326330685898</v>
      </c>
      <c r="E97" s="12">
        <f>100*E76/'1995 (1)'!E76</f>
        <v>104.86610738376899</v>
      </c>
      <c r="F97" s="12">
        <f>100*F76/'1995 (1)'!F76</f>
        <v>136.97715570414866</v>
      </c>
      <c r="G97" s="12">
        <f>100*G76/'1995 (1)'!G76</f>
        <v>99.936181501532104</v>
      </c>
      <c r="H97" s="12">
        <f>100*H76/'1995 (1)'!H76</f>
        <v>119.63702065497458</v>
      </c>
      <c r="I97" s="12">
        <f>100*I76/'1995 (1)'!I76</f>
        <v>103.31891330847067</v>
      </c>
      <c r="J97" s="12">
        <f>100*J76/'1995 (1)'!J76</f>
        <v>111.60756669227106</v>
      </c>
      <c r="K97" s="12">
        <f>100*K76/'1995 (1)'!K76</f>
        <v>103.73885806618557</v>
      </c>
      <c r="L97" s="12">
        <f>100*L76/'1995 (1)'!L76</f>
        <v>118.41211548858554</v>
      </c>
      <c r="M97" s="12">
        <f>100*M76/'1995 (1)'!M76</f>
        <v>112.59612463268915</v>
      </c>
      <c r="N97" s="12">
        <f>100*N76/'1995 (1)'!N76</f>
        <v>98.621469501454314</v>
      </c>
      <c r="O97" s="12">
        <f>100*O76/'1995 (1)'!O76</f>
        <v>97.976601165600627</v>
      </c>
      <c r="P97" s="12">
        <f>100*P76/'1995 (1)'!P76</f>
        <v>101.78499833567685</v>
      </c>
      <c r="Q97" s="12">
        <f>100*Q76/'1995 (1)'!Q76</f>
        <v>111.83120195940772</v>
      </c>
      <c r="R97" s="12">
        <f>100*R76/'1995 (1)'!R76</f>
        <v>100.95835075328588</v>
      </c>
      <c r="S97" s="12">
        <f>100*S76/'1995 (1)'!S76</f>
        <v>106.7205685294357</v>
      </c>
      <c r="T97" s="12">
        <f>100*T76/'1995 (1)'!T76</f>
        <v>108.6717120719898</v>
      </c>
      <c r="U97" s="12">
        <f>100*U76/'1995 (1)'!U76</f>
        <v>103.12602460066033</v>
      </c>
    </row>
    <row r="98" spans="2:21" x14ac:dyDescent="0.25">
      <c r="B98" s="10" t="s">
        <v>52</v>
      </c>
      <c r="C98" s="12">
        <f>100*C77/'1995 (1)'!C77</f>
        <v>76.57946215525682</v>
      </c>
      <c r="D98" s="12">
        <f>100*D77/'1995 (1)'!D77</f>
        <v>99.520568891864286</v>
      </c>
      <c r="E98" s="12">
        <f>100*E77/'1995 (1)'!E77</f>
        <v>98.355685488813535</v>
      </c>
      <c r="F98" s="12">
        <f>100*F77/'1995 (1)'!F77</f>
        <v>128.0175324866307</v>
      </c>
      <c r="G98" s="12">
        <f>100*G77/'1995 (1)'!G77</f>
        <v>91.146305964807738</v>
      </c>
      <c r="H98" s="12">
        <f>100*H77/'1995 (1)'!H77</f>
        <v>110.81633200563041</v>
      </c>
      <c r="I98" s="12">
        <f>100*I77/'1995 (1)'!I77</f>
        <v>98.69613902500457</v>
      </c>
      <c r="J98" s="12">
        <f>100*J77/'1995 (1)'!J77</f>
        <v>100.73859465308482</v>
      </c>
      <c r="K98" s="12">
        <f>100*K77/'1995 (1)'!K77</f>
        <v>97.052609811939902</v>
      </c>
      <c r="L98" s="12">
        <f>100*L77/'1995 (1)'!L77</f>
        <v>104.46379833422218</v>
      </c>
      <c r="M98" s="12">
        <f>100*M77/'1995 (1)'!M77</f>
        <v>99.386102584016641</v>
      </c>
      <c r="N98" s="12">
        <f>100*N77/'1995 (1)'!N77</f>
        <v>89.654922986821106</v>
      </c>
      <c r="O98" s="12">
        <f>100*O77/'1995 (1)'!O77</f>
        <v>70.672165679067518</v>
      </c>
      <c r="P98" s="12">
        <f>100*P77/'1995 (1)'!P77</f>
        <v>98.648104247486899</v>
      </c>
      <c r="Q98" s="12">
        <f>100*Q77/'1995 (1)'!Q77</f>
        <v>98.519857269748812</v>
      </c>
      <c r="R98" s="12">
        <f>100*R77/'1995 (1)'!R77</f>
        <v>78.235569144099713</v>
      </c>
      <c r="S98" s="12">
        <f>100*S77/'1995 (1)'!S77</f>
        <v>87.485469323619583</v>
      </c>
      <c r="T98" s="12">
        <f>100*T77/'1995 (1)'!T77</f>
        <v>97.273537452290697</v>
      </c>
      <c r="U98" s="12">
        <f>100*U77/'1995 (1)'!U77</f>
        <v>96.432805178822107</v>
      </c>
    </row>
    <row r="99" spans="2:21" x14ac:dyDescent="0.25">
      <c r="B99" s="10" t="s">
        <v>53</v>
      </c>
      <c r="C99" s="12">
        <f>100*C78/'1995 (1)'!C78</f>
        <v>100.74375348507557</v>
      </c>
      <c r="D99" s="12">
        <f>100*D78/'1995 (1)'!D78</f>
        <v>106.72640656029483</v>
      </c>
      <c r="E99" s="12">
        <f>100*E78/'1995 (1)'!E78</f>
        <v>107.54243984746967</v>
      </c>
      <c r="F99" s="12">
        <f>100*F78/'1995 (1)'!F78</f>
        <v>137.57747859779482</v>
      </c>
      <c r="G99" s="12">
        <f>100*G78/'1995 (1)'!G78</f>
        <v>94.586156630590139</v>
      </c>
      <c r="H99" s="12">
        <f>100*H78/'1995 (1)'!H78</f>
        <v>113.96276291991923</v>
      </c>
      <c r="I99" s="12">
        <f>100*I78/'1995 (1)'!I78</f>
        <v>105.71615646472006</v>
      </c>
      <c r="J99" s="12">
        <f>100*J78/'1995 (1)'!J78</f>
        <v>109.29759905980495</v>
      </c>
      <c r="K99" s="12">
        <f>100*K78/'1995 (1)'!K78</f>
        <v>106.96510720191317</v>
      </c>
      <c r="L99" s="12">
        <f>100*L78/'1995 (1)'!L78</f>
        <v>122.96680756516689</v>
      </c>
      <c r="M99" s="12">
        <f>100*M78/'1995 (1)'!M78</f>
        <v>107.49586419721163</v>
      </c>
      <c r="N99" s="12">
        <f>100*N78/'1995 (1)'!N78</f>
        <v>96.590950446961443</v>
      </c>
      <c r="O99" s="12">
        <f>100*O78/'1995 (1)'!O78</f>
        <v>85.992012201665489</v>
      </c>
      <c r="P99" s="12">
        <f>100*P78/'1995 (1)'!P78</f>
        <v>102.93789594851413</v>
      </c>
      <c r="Q99" s="12">
        <f>100*Q78/'1995 (1)'!Q78</f>
        <v>106.27682001645471</v>
      </c>
      <c r="R99" s="12">
        <f>100*R78/'1995 (1)'!R78</f>
        <v>106.00430515947937</v>
      </c>
      <c r="S99" s="12">
        <f>100*S78/'1995 (1)'!S78</f>
        <v>100.66457542840949</v>
      </c>
      <c r="T99" s="12">
        <f>100*T78/'1995 (1)'!T78</f>
        <v>111.61493352795523</v>
      </c>
      <c r="U99" s="12">
        <f>100*U78/'1995 (1)'!U78</f>
        <v>112.32973148923885</v>
      </c>
    </row>
    <row r="100" spans="2:21" x14ac:dyDescent="0.25">
      <c r="B100" s="10" t="s">
        <v>54</v>
      </c>
      <c r="C100" s="12">
        <f>100*C79/'1995 (1)'!C79</f>
        <v>122.46826254117339</v>
      </c>
      <c r="D100" s="12">
        <f>100*D79/'1995 (1)'!D79</f>
        <v>120.66796856053354</v>
      </c>
      <c r="E100" s="12">
        <f>100*E79/'1995 (1)'!E79</f>
        <v>121.17073700499964</v>
      </c>
      <c r="F100" s="12">
        <f>100*F79/'1995 (1)'!F79</f>
        <v>152.32288245920009</v>
      </c>
      <c r="G100" s="12">
        <f>100*G79/'1995 (1)'!G79</f>
        <v>108.95618190666256</v>
      </c>
      <c r="H100" s="12">
        <f>100*H79/'1995 (1)'!H79</f>
        <v>133.30667168798254</v>
      </c>
      <c r="I100" s="12">
        <f>100*I79/'1995 (1)'!I79</f>
        <v>121.0577493157781</v>
      </c>
      <c r="J100" s="12">
        <f>100*J79/'1995 (1)'!J79</f>
        <v>125.56077723375175</v>
      </c>
      <c r="K100" s="12">
        <f>100*K79/'1995 (1)'!K79</f>
        <v>123.92696919535548</v>
      </c>
      <c r="L100" s="12">
        <f>100*L79/'1995 (1)'!L79</f>
        <v>138.13237228999813</v>
      </c>
      <c r="M100" s="12">
        <f>100*M79/'1995 (1)'!M79</f>
        <v>126.14894018211977</v>
      </c>
      <c r="N100" s="12">
        <f>100*N79/'1995 (1)'!N79</f>
        <v>113.65840991005619</v>
      </c>
      <c r="O100" s="12">
        <f>100*O79/'1995 (1)'!O79</f>
        <v>101.61665182460806</v>
      </c>
      <c r="P100" s="12">
        <f>100*P79/'1995 (1)'!P79</f>
        <v>118.83052935127446</v>
      </c>
      <c r="Q100" s="12">
        <f>100*Q79/'1995 (1)'!Q79</f>
        <v>121.01167832542833</v>
      </c>
      <c r="R100" s="12">
        <f>100*R79/'1995 (1)'!R79</f>
        <v>86.352765321529958</v>
      </c>
      <c r="S100" s="12">
        <f>100*S79/'1995 (1)'!S79</f>
        <v>113.49502573502691</v>
      </c>
      <c r="T100" s="12">
        <f>100*T79/'1995 (1)'!T79</f>
        <v>114.48060632875537</v>
      </c>
      <c r="U100" s="12">
        <f>100*U79/'1995 (1)'!U79</f>
        <v>113.02018832327649</v>
      </c>
    </row>
    <row r="101" spans="2:21" x14ac:dyDescent="0.25">
      <c r="B101" s="10" t="s">
        <v>55</v>
      </c>
      <c r="C101" s="12">
        <f>100*C80/'1995 (1)'!C80</f>
        <v>104.3558391173903</v>
      </c>
      <c r="D101" s="12">
        <f>100*D80/'1995 (1)'!D80</f>
        <v>106.24224807043815</v>
      </c>
      <c r="E101" s="12">
        <f>100*E80/'1995 (1)'!E80</f>
        <v>106.65053268183486</v>
      </c>
      <c r="F101" s="12">
        <f>100*F80/'1995 (1)'!F80</f>
        <v>136.55448744167654</v>
      </c>
      <c r="G101" s="12">
        <f>100*G80/'1995 (1)'!G80</f>
        <v>93.325689043699526</v>
      </c>
      <c r="H101" s="12">
        <f>100*H80/'1995 (1)'!H80</f>
        <v>119.50880177285046</v>
      </c>
      <c r="I101" s="12">
        <f>100*I80/'1995 (1)'!I80</f>
        <v>103.47041772176779</v>
      </c>
      <c r="J101" s="12">
        <f>100*J80/'1995 (1)'!J80</f>
        <v>103.98672963240625</v>
      </c>
      <c r="K101" s="12">
        <f>100*K80/'1995 (1)'!K80</f>
        <v>95.672623461480867</v>
      </c>
      <c r="L101" s="12">
        <f>100*L80/'1995 (1)'!L80</f>
        <v>97.011167740342799</v>
      </c>
      <c r="M101" s="12">
        <f>100*M80/'1995 (1)'!M80</f>
        <v>95.692157248826589</v>
      </c>
      <c r="N101" s="12">
        <f>100*N80/'1995 (1)'!N80</f>
        <v>93.245804602410587</v>
      </c>
      <c r="O101" s="12">
        <f>100*O80/'1995 (1)'!O80</f>
        <v>80.359231890029349</v>
      </c>
      <c r="P101" s="12">
        <f>100*P80/'1995 (1)'!P80</f>
        <v>105.0469384629622</v>
      </c>
      <c r="Q101" s="12">
        <f>100*Q80/'1995 (1)'!Q80</f>
        <v>100.59193869510335</v>
      </c>
      <c r="R101" s="12">
        <f>100*R80/'1995 (1)'!R80</f>
        <v>98.396601885634851</v>
      </c>
      <c r="S101" s="12">
        <f>100*S80/'1995 (1)'!S80</f>
        <v>99.431617637109227</v>
      </c>
      <c r="T101" s="12">
        <f>100*T80/'1995 (1)'!T80</f>
        <v>95.070610085768351</v>
      </c>
      <c r="U101" s="12">
        <f>100*U80/'1995 (1)'!U80</f>
        <v>93.287079454396036</v>
      </c>
    </row>
    <row r="102" spans="2:21" x14ac:dyDescent="0.25">
      <c r="B102" s="10" t="s">
        <v>56</v>
      </c>
      <c r="C102" s="12">
        <f>100*C81/'1995 (1)'!C81</f>
        <v>104.88187511564955</v>
      </c>
      <c r="D102" s="12">
        <f>100*D81/'1995 (1)'!D81</f>
        <v>107.38337858943055</v>
      </c>
      <c r="E102" s="12">
        <f>100*E81/'1995 (1)'!E81</f>
        <v>113.09820106697077</v>
      </c>
      <c r="F102" s="12">
        <f>100*F81/'1995 (1)'!F81</f>
        <v>149.26692162751775</v>
      </c>
      <c r="G102" s="12">
        <f>100*G81/'1995 (1)'!G81</f>
        <v>94.76651126935009</v>
      </c>
      <c r="H102" s="12">
        <f>100*H81/'1995 (1)'!H81</f>
        <v>119.92310555550121</v>
      </c>
      <c r="I102" s="12">
        <f>100*I81/'1995 (1)'!I81</f>
        <v>108.35549810303277</v>
      </c>
      <c r="J102" s="12">
        <f>100*J81/'1995 (1)'!J81</f>
        <v>117.01332155490861</v>
      </c>
      <c r="K102" s="12">
        <f>100*K81/'1995 (1)'!K81</f>
        <v>115.468491436699</v>
      </c>
      <c r="L102" s="12">
        <f>100*L81/'1995 (1)'!L81</f>
        <v>116.81036177579963</v>
      </c>
      <c r="M102" s="12">
        <f>100*M81/'1995 (1)'!M81</f>
        <v>108.06926497259396</v>
      </c>
      <c r="N102" s="12">
        <f>100*N81/'1995 (1)'!N81</f>
        <v>102.94284224790188</v>
      </c>
      <c r="O102" s="12">
        <f>100*O81/'1995 (1)'!O81</f>
        <v>99.007488583549957</v>
      </c>
      <c r="P102" s="12">
        <f>100*P81/'1995 (1)'!P81</f>
        <v>88.785661387616273</v>
      </c>
      <c r="Q102" s="12">
        <f>100*Q81/'1995 (1)'!Q81</f>
        <v>106.72748145968573</v>
      </c>
      <c r="R102" s="12">
        <f>100*R81/'1995 (1)'!R81</f>
        <v>101.56737074252264</v>
      </c>
      <c r="S102" s="12">
        <f>100*S81/'1995 (1)'!S81</f>
        <v>91.417510117508641</v>
      </c>
      <c r="T102" s="12">
        <f>100*T81/'1995 (1)'!T81</f>
        <v>105.09428019178442</v>
      </c>
      <c r="U102" s="12">
        <f>100*U81/'1995 (1)'!U81</f>
        <v>104.48041679646133</v>
      </c>
    </row>
    <row r="103" spans="2:21" x14ac:dyDescent="0.25">
      <c r="B103" s="10" t="s">
        <v>57</v>
      </c>
      <c r="C103" s="12">
        <f>100*C82/'1995 (1)'!C82</f>
        <v>105.8003032717951</v>
      </c>
      <c r="D103" s="12">
        <f>100*D82/'1995 (1)'!D82</f>
        <v>112.27749459275643</v>
      </c>
      <c r="E103" s="12">
        <f>100*E82/'1995 (1)'!E82</f>
        <v>112.20742200589574</v>
      </c>
      <c r="F103" s="12">
        <f>100*F82/'1995 (1)'!F82</f>
        <v>139.22349250320528</v>
      </c>
      <c r="G103" s="12">
        <f>100*G82/'1995 (1)'!G82</f>
        <v>100.61542305107695</v>
      </c>
      <c r="H103" s="12">
        <f>100*H82/'1995 (1)'!H82</f>
        <v>133.38747495819865</v>
      </c>
      <c r="I103" s="12">
        <f>100*I82/'1995 (1)'!I82</f>
        <v>111.3572942263873</v>
      </c>
      <c r="J103" s="12">
        <f>100*J82/'1995 (1)'!J82</f>
        <v>112.53818905676269</v>
      </c>
      <c r="K103" s="12">
        <f>100*K82/'1995 (1)'!K82</f>
        <v>112.00417289879093</v>
      </c>
      <c r="L103" s="12">
        <f>100*L82/'1995 (1)'!L82</f>
        <v>123.04757810122837</v>
      </c>
      <c r="M103" s="12">
        <f>100*M82/'1995 (1)'!M82</f>
        <v>115.97624379695611</v>
      </c>
      <c r="N103" s="12">
        <f>100*N82/'1995 (1)'!N82</f>
        <v>104.20682427067972</v>
      </c>
      <c r="O103" s="12">
        <f>100*O82/'1995 (1)'!O82</f>
        <v>89.432009077672689</v>
      </c>
      <c r="P103" s="12">
        <f>100*P82/'1995 (1)'!P82</f>
        <v>100.64155325297975</v>
      </c>
      <c r="Q103" s="12">
        <f>100*Q82/'1995 (1)'!Q82</f>
        <v>110.90976726540841</v>
      </c>
      <c r="R103" s="12">
        <f>100*R82/'1995 (1)'!R82</f>
        <v>93.062777046930222</v>
      </c>
      <c r="S103" s="12">
        <f>100*S82/'1995 (1)'!S82</f>
        <v>103.68778946740061</v>
      </c>
      <c r="T103" s="12">
        <f>100*T82/'1995 (1)'!T82</f>
        <v>105.77138437153805</v>
      </c>
      <c r="U103" s="12">
        <f>100*U82/'1995 (1)'!U82</f>
        <v>105.01895623943227</v>
      </c>
    </row>
    <row r="104" spans="2:21" x14ac:dyDescent="0.25">
      <c r="B104" s="10" t="s">
        <v>58</v>
      </c>
      <c r="C104" s="12">
        <f>100*C83/'1995 (1)'!C83</f>
        <v>113.71951602907356</v>
      </c>
      <c r="D104" s="12">
        <f>100*D83/'1995 (1)'!D83</f>
        <v>113.73147707519388</v>
      </c>
      <c r="E104" s="12">
        <f>100*E83/'1995 (1)'!E83</f>
        <v>113.1630379238825</v>
      </c>
      <c r="F104" s="12">
        <f>100*F83/'1995 (1)'!F83</f>
        <v>143.49522605756033</v>
      </c>
      <c r="G104" s="12">
        <f>100*G83/'1995 (1)'!G83</f>
        <v>103.21154957556425</v>
      </c>
      <c r="H104" s="12">
        <f>100*H83/'1995 (1)'!H83</f>
        <v>122.25273658671182</v>
      </c>
      <c r="I104" s="12">
        <f>100*I83/'1995 (1)'!I83</f>
        <v>112.31572049860482</v>
      </c>
      <c r="J104" s="12">
        <f>100*J83/'1995 (1)'!J83</f>
        <v>114.92263085105232</v>
      </c>
      <c r="K104" s="12">
        <f>100*K83/'1995 (1)'!K83</f>
        <v>111.66199913890841</v>
      </c>
      <c r="L104" s="12">
        <f>100*L83/'1995 (1)'!L83</f>
        <v>126.68674460324701</v>
      </c>
      <c r="M104" s="12">
        <f>100*M83/'1995 (1)'!M83</f>
        <v>116.77778184473391</v>
      </c>
      <c r="N104" s="12">
        <f>100*N83/'1995 (1)'!N83</f>
        <v>104.5234774038268</v>
      </c>
      <c r="O104" s="12">
        <f>100*O83/'1995 (1)'!O83</f>
        <v>92.983498674467114</v>
      </c>
      <c r="P104" s="12">
        <f>100*P83/'1995 (1)'!P83</f>
        <v>110.94691154125692</v>
      </c>
      <c r="Q104" s="12">
        <f>100*Q83/'1995 (1)'!Q83</f>
        <v>112.58294706496932</v>
      </c>
      <c r="R104" s="12">
        <f>100*R83/'1995 (1)'!R83</f>
        <v>104.85071445863521</v>
      </c>
      <c r="S104" s="12">
        <f>100*S83/'1995 (1)'!S83</f>
        <v>105.07585810107985</v>
      </c>
      <c r="T104" s="12">
        <f>100*T83/'1995 (1)'!T83</f>
        <v>110.97171706179135</v>
      </c>
      <c r="U104" s="12">
        <f>100*U83/'1995 (1)'!U83</f>
        <v>109.38861108531238</v>
      </c>
    </row>
    <row r="105" spans="2:21" x14ac:dyDescent="0.25">
      <c r="B105" s="10" t="s">
        <v>59</v>
      </c>
      <c r="C105" s="12">
        <f>100*C84/'1995 (1)'!C84</f>
        <v>107.99552038869194</v>
      </c>
      <c r="D105" s="12">
        <f>100*D84/'1995 (1)'!D84</f>
        <v>110.79905306382608</v>
      </c>
      <c r="E105" s="12">
        <f>100*E84/'1995 (1)'!E84</f>
        <v>111.26294569308359</v>
      </c>
      <c r="F105" s="12">
        <f>100*F84/'1995 (1)'!F84</f>
        <v>142.91483833405943</v>
      </c>
      <c r="G105" s="12">
        <f>100*G84/'1995 (1)'!G84</f>
        <v>98.437609927385708</v>
      </c>
      <c r="H105" s="12">
        <f>100*H84/'1995 (1)'!H84</f>
        <v>115.32830103905906</v>
      </c>
      <c r="I105" s="12">
        <f>100*I84/'1995 (1)'!I84</f>
        <v>108.31383202750295</v>
      </c>
      <c r="J105" s="12">
        <f>100*J84/'1995 (1)'!J84</f>
        <v>113.29536379487143</v>
      </c>
      <c r="K105" s="12">
        <f>100*K84/'1995 (1)'!K84</f>
        <v>111.20635271425523</v>
      </c>
      <c r="L105" s="12">
        <f>100*L84/'1995 (1)'!L84</f>
        <v>126.18455480930311</v>
      </c>
      <c r="M105" s="12">
        <f>100*M84/'1995 (1)'!M84</f>
        <v>114.53184099289567</v>
      </c>
      <c r="N105" s="12">
        <f>100*N84/'1995 (1)'!N84</f>
        <v>108.63889993214468</v>
      </c>
      <c r="O105" s="12">
        <f>100*O84/'1995 (1)'!O84</f>
        <v>85.296795963559859</v>
      </c>
      <c r="P105" s="12">
        <f>100*P84/'1995 (1)'!P84</f>
        <v>110.35582049564175</v>
      </c>
      <c r="Q105" s="12">
        <f>100*Q84/'1995 (1)'!Q84</f>
        <v>113.85577083266871</v>
      </c>
      <c r="R105" s="12">
        <f>100*R84/'1995 (1)'!R84</f>
        <v>108.24936908671394</v>
      </c>
      <c r="S105" s="12">
        <f>100*S84/'1995 (1)'!S84</f>
        <v>108.37158454953654</v>
      </c>
      <c r="T105" s="12">
        <f>100*T84/'1995 (1)'!T84</f>
        <v>110.21279067273332</v>
      </c>
      <c r="U105" s="12">
        <f>100*U84/'1995 (1)'!U84</f>
        <v>109.81745842134326</v>
      </c>
    </row>
    <row r="106" spans="2:21" x14ac:dyDescent="0.25">
      <c r="B106" s="10" t="s">
        <v>60</v>
      </c>
      <c r="C106" s="12">
        <f>100*C85/'1995 (1)'!C85</f>
        <v>123.19650765352873</v>
      </c>
      <c r="D106" s="12">
        <f>100*D85/'1995 (1)'!D85</f>
        <v>116.90129204687308</v>
      </c>
      <c r="E106" s="12">
        <f>100*E85/'1995 (1)'!E85</f>
        <v>116.26060484031925</v>
      </c>
      <c r="F106" s="12">
        <f>100*F85/'1995 (1)'!F85</f>
        <v>146.91648249418307</v>
      </c>
      <c r="G106" s="12">
        <f>100*G85/'1995 (1)'!G85</f>
        <v>105.10633692920881</v>
      </c>
      <c r="H106" s="12">
        <f>100*H85/'1995 (1)'!H85</f>
        <v>115.71421991589183</v>
      </c>
      <c r="I106" s="12">
        <f>100*I85/'1995 (1)'!I85</f>
        <v>111.74172451494259</v>
      </c>
      <c r="J106" s="12">
        <f>100*J85/'1995 (1)'!J85</f>
        <v>120.75025647050001</v>
      </c>
      <c r="K106" s="12">
        <f>100*K85/'1995 (1)'!K85</f>
        <v>111.82585568574731</v>
      </c>
      <c r="L106" s="12">
        <f>100*L85/'1995 (1)'!L85</f>
        <v>126.13099859202893</v>
      </c>
      <c r="M106" s="12">
        <f>100*M85/'1995 (1)'!M85</f>
        <v>112.45785649427799</v>
      </c>
      <c r="N106" s="12">
        <f>100*N85/'1995 (1)'!N85</f>
        <v>105.35539601528227</v>
      </c>
      <c r="O106" s="12">
        <f>100*O85/'1995 (1)'!O85</f>
        <v>91.978779399724317</v>
      </c>
      <c r="P106" s="12">
        <f>100*P85/'1995 (1)'!P85</f>
        <v>112.40404924203501</v>
      </c>
      <c r="Q106" s="12">
        <f>100*Q85/'1995 (1)'!Q85</f>
        <v>112.20251150546265</v>
      </c>
      <c r="R106" s="12">
        <f>100*R85/'1995 (1)'!R85</f>
        <v>88.112604830562987</v>
      </c>
      <c r="S106" s="12">
        <f>100*S85/'1995 (1)'!S85</f>
        <v>103.33578486878949</v>
      </c>
      <c r="T106" s="12">
        <f>100*T85/'1995 (1)'!T85</f>
        <v>106.38844013060378</v>
      </c>
      <c r="U106" s="12">
        <f>100*U85/'1995 (1)'!U85</f>
        <v>102.83747996508106</v>
      </c>
    </row>
    <row r="107" spans="2:21" x14ac:dyDescent="0.25">
      <c r="B107" s="11" t="s">
        <v>61</v>
      </c>
      <c r="C107" s="12">
        <f>100*C86/'1995 (1)'!C86</f>
        <v>98.590942750086654</v>
      </c>
      <c r="D107" s="12">
        <f>100*D86/'1995 (1)'!D86</f>
        <v>109.10618167440599</v>
      </c>
      <c r="E107" s="12">
        <f>100*E86/'1995 (1)'!E86</f>
        <v>100.38535299170405</v>
      </c>
      <c r="F107" s="12">
        <f>100*F86/'1995 (1)'!F86</f>
        <v>194.90223422288801</v>
      </c>
      <c r="G107" s="12">
        <f>100*G86/'1995 (1)'!G86</f>
        <v>93.190943595268038</v>
      </c>
      <c r="H107" s="12">
        <f>100*H86/'1995 (1)'!H86</f>
        <v>102.83550053961618</v>
      </c>
      <c r="I107" s="12">
        <f>100*I86/'1995 (1)'!I86</f>
        <v>103.03391460085686</v>
      </c>
      <c r="J107" s="12">
        <f>100*J86/'1995 (1)'!J86</f>
        <v>108.92593592091707</v>
      </c>
      <c r="K107" s="12">
        <f>100*K86/'1995 (1)'!K86</f>
        <v>106.42564728227526</v>
      </c>
      <c r="L107" s="12">
        <f>100*L86/'1995 (1)'!L86</f>
        <v>128.2361033790537</v>
      </c>
      <c r="M107" s="12">
        <f>100*M86/'1995 (1)'!M86</f>
        <v>105.17222426661652</v>
      </c>
      <c r="N107" s="12">
        <f>100*N86/'1995 (1)'!N86</f>
        <v>98.10744992054363</v>
      </c>
      <c r="O107" s="12">
        <f>100*O86/'1995 (1)'!O86</f>
        <v>93.180667800381812</v>
      </c>
      <c r="P107" s="12">
        <f>100*P86/'1995 (1)'!P86</f>
        <v>99.813945108551238</v>
      </c>
      <c r="Q107" s="12">
        <f>100*Q86/'1995 (1)'!Q86</f>
        <v>109.12669888392658</v>
      </c>
      <c r="R107" s="12">
        <f>100*R86/'1995 (1)'!R86</f>
        <v>97.647980791560386</v>
      </c>
      <c r="S107" s="12">
        <f>100*S86/'1995 (1)'!S86</f>
        <v>98.312066712914657</v>
      </c>
      <c r="T107" s="12">
        <f>100*T86/'1995 (1)'!T86</f>
        <v>107.57949118285549</v>
      </c>
      <c r="U107" s="12">
        <f>100*U86/'1995 (1)'!U86</f>
        <v>105.6828709964086</v>
      </c>
    </row>
    <row r="108" spans="2:21" x14ac:dyDescent="0.25">
      <c r="B108" s="15" t="s">
        <v>63</v>
      </c>
      <c r="C108">
        <v>126.4311207236444</v>
      </c>
      <c r="D108">
        <v>164.65155923741429</v>
      </c>
      <c r="E108">
        <v>118.98837554546013</v>
      </c>
      <c r="F108">
        <v>370.83456092741568</v>
      </c>
      <c r="G108">
        <v>92.928694546347728</v>
      </c>
      <c r="H108">
        <v>110.5038667027125</v>
      </c>
      <c r="I108">
        <v>124.14365952265456</v>
      </c>
      <c r="J108">
        <v>139.02972482442618</v>
      </c>
      <c r="K108">
        <v>124.62590587124204</v>
      </c>
      <c r="L108">
        <v>159.10734724542871</v>
      </c>
      <c r="M108">
        <v>130.60708160461368</v>
      </c>
      <c r="N108">
        <v>107.97745455583733</v>
      </c>
      <c r="O108">
        <v>90.791594113002731</v>
      </c>
      <c r="P108">
        <v>143.11035370576928</v>
      </c>
      <c r="Q108">
        <v>125.17029452588105</v>
      </c>
      <c r="R108">
        <v>115.77094915017345</v>
      </c>
      <c r="S108">
        <v>126.34710177715374</v>
      </c>
      <c r="T108">
        <v>125.22430130943407</v>
      </c>
    </row>
    <row r="109" spans="2:21" ht="21" thickBot="1" x14ac:dyDescent="0.4">
      <c r="D109" s="168" t="s">
        <v>113</v>
      </c>
    </row>
    <row r="110" spans="2:21" ht="69.900000000000006" customHeight="1" x14ac:dyDescent="0.6">
      <c r="D110" s="92" t="s">
        <v>96</v>
      </c>
      <c r="E110" s="90" t="s">
        <v>69</v>
      </c>
      <c r="F110" s="87" t="s">
        <v>103</v>
      </c>
      <c r="G110" s="87" t="s">
        <v>100</v>
      </c>
      <c r="H110" s="87" t="s">
        <v>98</v>
      </c>
      <c r="I110" s="87" t="s">
        <v>104</v>
      </c>
      <c r="J110" s="87" t="s">
        <v>65</v>
      </c>
      <c r="K110" s="87" t="s">
        <v>83</v>
      </c>
      <c r="L110" s="88" t="s">
        <v>64</v>
      </c>
      <c r="N110" s="16" t="s">
        <v>69</v>
      </c>
      <c r="O110" s="16" t="s">
        <v>67</v>
      </c>
      <c r="P110" s="16" t="s">
        <v>71</v>
      </c>
      <c r="Q110" s="16" t="s">
        <v>70</v>
      </c>
      <c r="R110" s="16" t="s">
        <v>72</v>
      </c>
      <c r="S110" s="16" t="s">
        <v>65</v>
      </c>
      <c r="T110" s="16" t="s">
        <v>81</v>
      </c>
    </row>
    <row r="111" spans="2:21" ht="69.900000000000006" customHeight="1" thickBot="1" x14ac:dyDescent="0.65">
      <c r="D111" s="93" t="s">
        <v>97</v>
      </c>
      <c r="E111" s="91"/>
      <c r="F111" s="43" t="s">
        <v>102</v>
      </c>
      <c r="G111" s="43" t="s">
        <v>101</v>
      </c>
      <c r="H111" s="43" t="s">
        <v>99</v>
      </c>
      <c r="I111" s="43" t="s">
        <v>105</v>
      </c>
      <c r="J111" s="43"/>
      <c r="K111" s="43"/>
      <c r="L111" s="89"/>
      <c r="N111" s="16"/>
      <c r="O111" s="16"/>
      <c r="P111" s="16"/>
      <c r="Q111" s="16"/>
      <c r="R111" s="16"/>
      <c r="S111" s="16"/>
      <c r="T111" s="16"/>
    </row>
    <row r="112" spans="2:21" ht="80.099999999999994" customHeight="1" x14ac:dyDescent="0.6">
      <c r="D112" s="94" t="s">
        <v>86</v>
      </c>
      <c r="E112" s="98">
        <f t="shared" ref="E112:E118" si="13">(E90-100)/100</f>
        <v>-4.3939874523886148E-4</v>
      </c>
      <c r="F112" s="99" t="s">
        <v>85</v>
      </c>
      <c r="G112" s="99">
        <f t="shared" ref="G112:G118" si="14">(G90-100)/100</f>
        <v>-1.343401278446521E-2</v>
      </c>
      <c r="H112" s="99" t="s">
        <v>85</v>
      </c>
      <c r="I112" s="99">
        <f t="shared" ref="I112:I118" si="15">(I90-100)/100</f>
        <v>-0.15251560615670384</v>
      </c>
      <c r="J112" s="100">
        <f>((A48/'1995 (1)'!A48)/(A6/'1995 (1)'!A6)*100-100)/100</f>
        <v>-1.4359263136526437E-2</v>
      </c>
      <c r="K112" s="100">
        <f>(U90-100)/100</f>
        <v>-2.0126349129305936E-2</v>
      </c>
      <c r="L112" s="101">
        <f>(T90-100)/100</f>
        <v>-4.7029537917617575E-2</v>
      </c>
      <c r="M112" t="str">
        <f t="shared" ref="M112:S117" si="16">D113</f>
        <v>énergie</v>
      </c>
      <c r="N112" s="19">
        <f t="shared" si="16"/>
        <v>2.4812496560578125E-2</v>
      </c>
      <c r="O112" s="19">
        <f t="shared" si="16"/>
        <v>1.0911817271101243</v>
      </c>
      <c r="P112" s="19">
        <f t="shared" si="16"/>
        <v>-9.9282298215088507E-2</v>
      </c>
      <c r="Q112" s="19">
        <f t="shared" si="16"/>
        <v>1.2256880417368165E-4</v>
      </c>
      <c r="R112" s="19">
        <f t="shared" si="16"/>
        <v>3.2252704969129693E-2</v>
      </c>
      <c r="S112" s="19">
        <f t="shared" si="16"/>
        <v>0.32127309366432599</v>
      </c>
      <c r="T112" s="19">
        <f t="shared" ref="T112:T117" si="17">L113</f>
        <v>0.22458898952352457</v>
      </c>
    </row>
    <row r="113" spans="4:24" ht="80.099999999999994" customHeight="1" x14ac:dyDescent="0.6">
      <c r="D113" s="94" t="s">
        <v>73</v>
      </c>
      <c r="E113" s="102">
        <f t="shared" si="13"/>
        <v>2.4812496560578125E-2</v>
      </c>
      <c r="F113" s="60">
        <f t="shared" ref="F113:F118" si="18">(F91-100)/100</f>
        <v>1.0911817271101243</v>
      </c>
      <c r="G113" s="60">
        <f t="shared" si="14"/>
        <v>-9.9282298215088507E-2</v>
      </c>
      <c r="H113" s="60">
        <f t="shared" ref="H113:H118" si="19">(H91-100)/100</f>
        <v>1.2256880417368165E-4</v>
      </c>
      <c r="I113" s="60">
        <f t="shared" si="15"/>
        <v>3.2252704969129693E-2</v>
      </c>
      <c r="J113" s="61">
        <f>((A49/'1995 (1)'!A49)/(A7/'1995 (1)'!A7)*100-100)/100</f>
        <v>0.32127309366432599</v>
      </c>
      <c r="K113" s="61">
        <f t="shared" ref="K113:K118" si="20">(U91-100)/100</f>
        <v>-5.0086914129972938E-2</v>
      </c>
      <c r="L113" s="103">
        <f t="shared" ref="L113:L118" si="21">(T91-100)/100</f>
        <v>0.22458898952352457</v>
      </c>
      <c r="M113" t="str">
        <f t="shared" si="16"/>
        <v>IAA</v>
      </c>
      <c r="N113" s="19">
        <f t="shared" si="16"/>
        <v>-4.546364177870757E-2</v>
      </c>
      <c r="O113" s="19">
        <f t="shared" si="16"/>
        <v>0.29194448454222366</v>
      </c>
      <c r="P113" s="19">
        <f t="shared" si="16"/>
        <v>-0.10908753319845246</v>
      </c>
      <c r="Q113" s="19">
        <f t="shared" si="16"/>
        <v>-2.5310697909697241E-2</v>
      </c>
      <c r="R113" s="19">
        <f t="shared" si="16"/>
        <v>-4.0387244018049275E-3</v>
      </c>
      <c r="S113" s="19">
        <f t="shared" si="16"/>
        <v>-4.0305664690935147E-2</v>
      </c>
      <c r="T113" s="19">
        <f t="shared" si="17"/>
        <v>-3.3742163621901682E-2</v>
      </c>
    </row>
    <row r="114" spans="4:24" ht="80.099999999999994" customHeight="1" x14ac:dyDescent="0.6">
      <c r="D114" s="94" t="s">
        <v>69</v>
      </c>
      <c r="E114" s="104">
        <f t="shared" si="13"/>
        <v>-4.546364177870757E-2</v>
      </c>
      <c r="F114" s="56">
        <f t="shared" si="18"/>
        <v>0.29194448454222366</v>
      </c>
      <c r="G114" s="56">
        <f t="shared" si="14"/>
        <v>-0.10908753319845246</v>
      </c>
      <c r="H114" s="56">
        <f t="shared" si="19"/>
        <v>-2.5310697909697241E-2</v>
      </c>
      <c r="I114" s="56">
        <f t="shared" si="15"/>
        <v>-4.0387244018049275E-3</v>
      </c>
      <c r="J114" s="57">
        <f>((A50/'1995 (1)'!A50)/(A8/'1995 (1)'!A8)*100-100)/100</f>
        <v>-4.0305664690935147E-2</v>
      </c>
      <c r="K114" s="57">
        <f t="shared" si="20"/>
        <v>-3.2645847705094017E-2</v>
      </c>
      <c r="L114" s="105">
        <f t="shared" si="21"/>
        <v>-3.3742163621901682E-2</v>
      </c>
      <c r="M114" s="16" t="s">
        <v>67</v>
      </c>
      <c r="N114" s="19">
        <f t="shared" si="16"/>
        <v>0.40124593915285944</v>
      </c>
      <c r="O114" s="19">
        <f t="shared" si="16"/>
        <v>1.6415947132229689</v>
      </c>
      <c r="P114" s="19">
        <f t="shared" si="16"/>
        <v>0.26927583700956714</v>
      </c>
      <c r="Q114" s="19">
        <f t="shared" si="16"/>
        <v>0.35532729430294979</v>
      </c>
      <c r="R114" s="19">
        <f t="shared" si="16"/>
        <v>0.56332602837116719</v>
      </c>
      <c r="S114" s="19">
        <f t="shared" si="16"/>
        <v>0.76916525426046578</v>
      </c>
      <c r="T114" s="19">
        <f t="shared" si="17"/>
        <v>0.57968617145272927</v>
      </c>
    </row>
    <row r="115" spans="4:24" ht="80.099999999999994" customHeight="1" x14ac:dyDescent="0.6">
      <c r="D115" s="94" t="s">
        <v>91</v>
      </c>
      <c r="E115" s="102">
        <f t="shared" si="13"/>
        <v>0.40124593915285944</v>
      </c>
      <c r="F115" s="60">
        <f t="shared" si="18"/>
        <v>1.6415947132229689</v>
      </c>
      <c r="G115" s="60">
        <f t="shared" si="14"/>
        <v>0.26927583700956714</v>
      </c>
      <c r="H115" s="60">
        <f t="shared" si="19"/>
        <v>0.35532729430294979</v>
      </c>
      <c r="I115" s="60">
        <f t="shared" si="15"/>
        <v>0.56332602837116719</v>
      </c>
      <c r="J115" s="152">
        <f>((A51/'1995 (1)'!A51)/(A9/'1995 (1)'!A9)*100-100)/100</f>
        <v>0.76916525426046578</v>
      </c>
      <c r="K115" s="152">
        <f t="shared" si="20"/>
        <v>0.50376725140020195</v>
      </c>
      <c r="L115" s="155">
        <f t="shared" si="21"/>
        <v>0.57968617145272927</v>
      </c>
      <c r="M115" t="str">
        <f>D116</f>
        <v>biens électriques</v>
      </c>
      <c r="N115" s="19">
        <f t="shared" si="16"/>
        <v>4.8930052221285082E-2</v>
      </c>
      <c r="O115" s="19">
        <f t="shared" si="16"/>
        <v>0.27499002066384703</v>
      </c>
      <c r="P115" s="19">
        <f t="shared" si="16"/>
        <v>-0.13320309333467037</v>
      </c>
      <c r="Q115" s="19">
        <f t="shared" si="16"/>
        <v>9.024820736468385E-2</v>
      </c>
      <c r="R115" s="19">
        <f t="shared" si="16"/>
        <v>-3.415896154335428E-2</v>
      </c>
      <c r="S115" s="19">
        <f t="shared" si="16"/>
        <v>-2.8746652932924947E-2</v>
      </c>
      <c r="T115" s="19">
        <f t="shared" si="17"/>
        <v>-2.1899962559241429E-2</v>
      </c>
    </row>
    <row r="116" spans="4:24" ht="80.099999999999994" customHeight="1" x14ac:dyDescent="0.6">
      <c r="D116" s="94" t="s">
        <v>87</v>
      </c>
      <c r="E116" s="104">
        <f t="shared" si="13"/>
        <v>4.8930052221285082E-2</v>
      </c>
      <c r="F116" s="56">
        <f t="shared" si="18"/>
        <v>0.27499002066384703</v>
      </c>
      <c r="G116" s="56">
        <f t="shared" si="14"/>
        <v>-0.13320309333467037</v>
      </c>
      <c r="H116" s="60">
        <f t="shared" si="19"/>
        <v>9.024820736468385E-2</v>
      </c>
      <c r="I116" s="56">
        <f t="shared" si="15"/>
        <v>-3.415896154335428E-2</v>
      </c>
      <c r="J116" s="57">
        <f>((A52/'1995 (1)'!A52)/(A10/'1995 (1)'!A10)*100-100)/100</f>
        <v>-2.8746652932924947E-2</v>
      </c>
      <c r="K116" s="57">
        <f t="shared" si="20"/>
        <v>-3.1131250606669453E-2</v>
      </c>
      <c r="L116" s="105">
        <f t="shared" si="21"/>
        <v>-2.1899962559241429E-2</v>
      </c>
      <c r="M116" t="str">
        <f>D117</f>
        <v>mat. de transport</v>
      </c>
      <c r="N116" s="19">
        <f t="shared" si="16"/>
        <v>2.3439165109608948E-3</v>
      </c>
      <c r="O116" s="19">
        <f t="shared" si="16"/>
        <v>0.23058429106624159</v>
      </c>
      <c r="P116" s="19">
        <f t="shared" si="16"/>
        <v>-6.664044193464079E-2</v>
      </c>
      <c r="Q116" s="19">
        <f t="shared" si="16"/>
        <v>-0.11175429607508079</v>
      </c>
      <c r="R116" s="19">
        <f t="shared" si="16"/>
        <v>-0.20920931936531459</v>
      </c>
      <c r="S116" s="19">
        <f t="shared" si="16"/>
        <v>-0.11784513768560245</v>
      </c>
      <c r="T116" s="19">
        <f t="shared" si="17"/>
        <v>-7.6198794197713943E-2</v>
      </c>
    </row>
    <row r="117" spans="4:24" ht="80.099999999999994" customHeight="1" x14ac:dyDescent="0.6">
      <c r="D117" s="94" t="s">
        <v>89</v>
      </c>
      <c r="E117" s="104">
        <f t="shared" si="13"/>
        <v>2.3439165109608948E-3</v>
      </c>
      <c r="F117" s="56">
        <f t="shared" si="18"/>
        <v>0.23058429106624159</v>
      </c>
      <c r="G117" s="56">
        <f t="shared" si="14"/>
        <v>-6.664044193464079E-2</v>
      </c>
      <c r="H117" s="56">
        <f t="shared" si="19"/>
        <v>-0.11175429607508079</v>
      </c>
      <c r="I117" s="56">
        <f t="shared" si="15"/>
        <v>-0.20920931936531459</v>
      </c>
      <c r="J117" s="57">
        <f>((A53/'1995 (1)'!A53)/(A11/'1995 (1)'!A11)*100-100)/100</f>
        <v>-0.11784513768560245</v>
      </c>
      <c r="K117" s="57">
        <f t="shared" si="20"/>
        <v>1.9207736241908718E-2</v>
      </c>
      <c r="L117" s="105">
        <f t="shared" si="21"/>
        <v>-7.6198794197713943E-2</v>
      </c>
      <c r="M117" t="str">
        <f>D118</f>
        <v>autres produits ind.</v>
      </c>
      <c r="N117" s="19">
        <f t="shared" si="16"/>
        <v>-1.5030180003489022E-2</v>
      </c>
      <c r="O117" s="19">
        <f t="shared" si="16"/>
        <v>0.43554601792204495</v>
      </c>
      <c r="P117" s="19">
        <f t="shared" si="16"/>
        <v>-7.7142810817016572E-2</v>
      </c>
      <c r="Q117" s="19">
        <f t="shared" si="16"/>
        <v>-1.6073924729184057E-2</v>
      </c>
      <c r="R117" s="19">
        <f t="shared" si="16"/>
        <v>-4.6772908210840569E-4</v>
      </c>
      <c r="S117" s="19">
        <f t="shared" si="16"/>
        <v>-4.6790922469000405E-3</v>
      </c>
      <c r="T117" s="19">
        <f t="shared" si="17"/>
        <v>-2.3641125211163682E-3</v>
      </c>
    </row>
    <row r="118" spans="4:24" ht="80.099999999999994" customHeight="1" thickBot="1" x14ac:dyDescent="0.65">
      <c r="D118" s="94" t="s">
        <v>88</v>
      </c>
      <c r="E118" s="108">
        <f t="shared" si="13"/>
        <v>-1.5030180003489022E-2</v>
      </c>
      <c r="F118" s="60">
        <f t="shared" si="18"/>
        <v>0.43554601792204495</v>
      </c>
      <c r="G118" s="60">
        <f t="shared" si="14"/>
        <v>-7.7142810817016572E-2</v>
      </c>
      <c r="H118" s="66">
        <f t="shared" si="19"/>
        <v>-1.6073924729184057E-2</v>
      </c>
      <c r="I118" s="66">
        <f t="shared" si="15"/>
        <v>-4.6772908210840569E-4</v>
      </c>
      <c r="J118" s="106">
        <f>((A54/'1995 (1)'!A54)/(A12/'1995 (1)'!A12)*100-100)/100</f>
        <v>-4.6790922469000405E-3</v>
      </c>
      <c r="K118" s="106">
        <f t="shared" si="20"/>
        <v>-3.2848033189473255E-2</v>
      </c>
      <c r="L118" s="107">
        <f t="shared" si="21"/>
        <v>-2.3641125211163682E-3</v>
      </c>
      <c r="M118" t="str">
        <f t="shared" ref="M118:S118" si="22">D122</f>
        <v>Information et comm;</v>
      </c>
      <c r="N118" s="19">
        <f t="shared" si="22"/>
        <v>6.6505326818348601E-2</v>
      </c>
      <c r="O118" s="19">
        <f t="shared" si="22"/>
        <v>0.36554487441676542</v>
      </c>
      <c r="P118" s="19">
        <f t="shared" si="22"/>
        <v>-6.6743109563004735E-2</v>
      </c>
      <c r="Q118" s="19">
        <f t="shared" si="22"/>
        <v>0.19508801772850462</v>
      </c>
      <c r="R118" s="19">
        <f t="shared" si="22"/>
        <v>3.4704177217677878E-2</v>
      </c>
      <c r="S118" s="19">
        <f t="shared" si="22"/>
        <v>6.475811004948781E-2</v>
      </c>
      <c r="T118" s="19">
        <f>L122</f>
        <v>-4.9293899142316494E-2</v>
      </c>
    </row>
    <row r="119" spans="4:24" ht="80.099999999999994" customHeight="1" x14ac:dyDescent="0.6">
      <c r="D119" s="95" t="s">
        <v>75</v>
      </c>
      <c r="E119" s="109">
        <f t="shared" ref="E119:I128" si="23">(E98-100)/100</f>
        <v>-1.6443145111864652E-2</v>
      </c>
      <c r="F119" s="110">
        <f t="shared" si="23"/>
        <v>0.28017532486630697</v>
      </c>
      <c r="G119" s="111">
        <f t="shared" si="23"/>
        <v>-8.8536940351922624E-2</v>
      </c>
      <c r="H119" s="110">
        <f t="shared" si="23"/>
        <v>0.10816332005630415</v>
      </c>
      <c r="I119" s="110">
        <f t="shared" si="23"/>
        <v>-1.3038609749954305E-2</v>
      </c>
      <c r="J119" s="112">
        <f>((A56/'1995 (1)'!A56)/(A14/'1995 (1)'!A14)*100-100)/100</f>
        <v>8.2600222222899335E-3</v>
      </c>
      <c r="K119" s="112">
        <f t="shared" ref="K119:K128" si="24">(U98-100)/100</f>
        <v>-3.5671948211778923E-2</v>
      </c>
      <c r="L119" s="113">
        <f t="shared" ref="L119:L128" si="25">(T98-100)/100</f>
        <v>-2.7264625477093032E-2</v>
      </c>
      <c r="M119" t="str">
        <f t="shared" ref="M119:S120" si="26">D124</f>
        <v>Activités immobilières</v>
      </c>
      <c r="N119" s="19">
        <f t="shared" si="26"/>
        <v>0.12207422005895736</v>
      </c>
      <c r="O119" s="19">
        <f t="shared" si="26"/>
        <v>0.39223492503205276</v>
      </c>
      <c r="P119" s="19">
        <f t="shared" si="26"/>
        <v>6.154230510769452E-3</v>
      </c>
      <c r="Q119" s="19">
        <f t="shared" si="26"/>
        <v>0.33387474958198654</v>
      </c>
      <c r="R119" s="19">
        <f t="shared" si="26"/>
        <v>0.11357294226387296</v>
      </c>
      <c r="S119" s="19">
        <f t="shared" si="26"/>
        <v>0.13139083349656913</v>
      </c>
      <c r="T119" s="19">
        <f>L124</f>
        <v>5.7713843715380478E-2</v>
      </c>
    </row>
    <row r="120" spans="4:24" ht="80.099999999999994" customHeight="1" x14ac:dyDescent="0.6">
      <c r="D120" s="96" t="s">
        <v>76</v>
      </c>
      <c r="E120" s="55">
        <f t="shared" si="23"/>
        <v>7.5424398474696661E-2</v>
      </c>
      <c r="F120" s="56">
        <f t="shared" si="23"/>
        <v>0.37577478597794822</v>
      </c>
      <c r="G120" s="56">
        <f t="shared" si="23"/>
        <v>-5.4138433694098612E-2</v>
      </c>
      <c r="H120" s="56">
        <f t="shared" si="23"/>
        <v>0.13962762919919228</v>
      </c>
      <c r="I120" s="56">
        <f t="shared" si="23"/>
        <v>5.7161564647200576E-2</v>
      </c>
      <c r="J120" s="57">
        <f>((A57/'1995 (1)'!A57)/(A15/'1995 (1)'!A15)*100-100)/100</f>
        <v>7.9114787271698642E-2</v>
      </c>
      <c r="K120" s="57">
        <f t="shared" si="24"/>
        <v>0.12329731489238853</v>
      </c>
      <c r="L120" s="58">
        <f t="shared" si="25"/>
        <v>0.1161493352795523</v>
      </c>
      <c r="M120" t="str">
        <f t="shared" si="26"/>
        <v>SRE</v>
      </c>
      <c r="N120" s="19">
        <f t="shared" si="26"/>
        <v>0.13163037923882498</v>
      </c>
      <c r="O120" s="19">
        <f t="shared" si="26"/>
        <v>0.43495226057560332</v>
      </c>
      <c r="P120" s="19">
        <f t="shared" si="26"/>
        <v>3.2115495755642487E-2</v>
      </c>
      <c r="Q120" s="19">
        <f t="shared" si="26"/>
        <v>0.22252736586711819</v>
      </c>
      <c r="R120" s="19">
        <f t="shared" si="26"/>
        <v>0.12315720498604818</v>
      </c>
      <c r="S120" s="19">
        <f t="shared" si="26"/>
        <v>0.14127456574640007</v>
      </c>
      <c r="T120" s="19">
        <f>L125</f>
        <v>0.10971717061791353</v>
      </c>
    </row>
    <row r="121" spans="4:24" ht="80.099999999999994" customHeight="1" x14ac:dyDescent="0.6">
      <c r="D121" s="96" t="s">
        <v>77</v>
      </c>
      <c r="E121" s="59">
        <f t="shared" si="23"/>
        <v>0.21170737004999637</v>
      </c>
      <c r="F121" s="60">
        <f t="shared" si="23"/>
        <v>0.52322882459200093</v>
      </c>
      <c r="G121" s="56">
        <f t="shared" si="23"/>
        <v>8.956181906662565E-2</v>
      </c>
      <c r="H121" s="60">
        <f t="shared" si="23"/>
        <v>0.33306671687982542</v>
      </c>
      <c r="I121" s="60">
        <f t="shared" si="23"/>
        <v>0.21057749315778096</v>
      </c>
      <c r="J121" s="61">
        <f>((A58/'1995 (1)'!A58)/(A16/'1995 (1)'!A16)*100-100)/100</f>
        <v>0.23075460192140568</v>
      </c>
      <c r="K121" s="61">
        <f t="shared" si="24"/>
        <v>0.13020188323276485</v>
      </c>
      <c r="L121" s="62">
        <f t="shared" si="25"/>
        <v>0.14480606328755372</v>
      </c>
      <c r="M121" t="s">
        <v>80</v>
      </c>
      <c r="N121" s="19">
        <f t="shared" ref="N121:T121" si="27">E128</f>
        <v>3.8535299170405326E-3</v>
      </c>
      <c r="O121" s="19">
        <f t="shared" si="27"/>
        <v>0.94902234222888016</v>
      </c>
      <c r="P121" s="19">
        <f t="shared" si="27"/>
        <v>-6.8090564047319613E-2</v>
      </c>
      <c r="Q121" s="19">
        <f t="shared" si="27"/>
        <v>2.8355005396161773E-2</v>
      </c>
      <c r="R121" s="19">
        <f t="shared" si="27"/>
        <v>3.0339146008568605E-2</v>
      </c>
      <c r="S121" s="19">
        <f t="shared" si="27"/>
        <v>7.8691118013915831E-2</v>
      </c>
      <c r="T121" s="19">
        <f t="shared" si="27"/>
        <v>5.6828709964085962E-2</v>
      </c>
    </row>
    <row r="122" spans="4:24" ht="80.099999999999994" customHeight="1" x14ac:dyDescent="0.6">
      <c r="D122" s="96" t="s">
        <v>94</v>
      </c>
      <c r="E122" s="59">
        <f t="shared" si="23"/>
        <v>6.6505326818348601E-2</v>
      </c>
      <c r="F122" s="60">
        <f t="shared" si="23"/>
        <v>0.36554487441676542</v>
      </c>
      <c r="G122" s="56">
        <f t="shared" si="23"/>
        <v>-6.6743109563004735E-2</v>
      </c>
      <c r="H122" s="60">
        <f t="shared" si="23"/>
        <v>0.19508801772850462</v>
      </c>
      <c r="I122" s="60">
        <f t="shared" si="23"/>
        <v>3.4704177217677878E-2</v>
      </c>
      <c r="J122" s="61">
        <f>((A59/'1995 (1)'!A59)/(A17/'1995 (1)'!A17)*100-100)/100</f>
        <v>6.475811004948781E-2</v>
      </c>
      <c r="K122" s="61">
        <f t="shared" si="24"/>
        <v>-6.7129205456039648E-2</v>
      </c>
      <c r="L122" s="62">
        <f t="shared" si="25"/>
        <v>-4.9293899142316494E-2</v>
      </c>
    </row>
    <row r="123" spans="4:24" ht="80.099999999999994" customHeight="1" x14ac:dyDescent="0.6">
      <c r="D123" s="96" t="s">
        <v>78</v>
      </c>
      <c r="E123" s="59">
        <f t="shared" si="23"/>
        <v>0.13098201066970774</v>
      </c>
      <c r="F123" s="60">
        <f t="shared" si="23"/>
        <v>0.49266921627517746</v>
      </c>
      <c r="G123" s="56">
        <f t="shared" si="23"/>
        <v>-5.23348873064991E-2</v>
      </c>
      <c r="H123" s="60">
        <f t="shared" si="23"/>
        <v>0.19923105555501208</v>
      </c>
      <c r="I123" s="56">
        <f t="shared" si="23"/>
        <v>8.3554981030327727E-2</v>
      </c>
      <c r="J123" s="61">
        <f>((A60/'1995 (1)'!A60)/(A18/'1995 (1)'!A18)*100-100)/100</f>
        <v>0.10172642670021674</v>
      </c>
      <c r="K123" s="61">
        <f t="shared" si="24"/>
        <v>4.480416796461327E-2</v>
      </c>
      <c r="L123" s="62">
        <f t="shared" si="25"/>
        <v>5.0942801917844206E-2</v>
      </c>
    </row>
    <row r="124" spans="4:24" ht="80.099999999999994" customHeight="1" x14ac:dyDescent="0.6">
      <c r="D124" s="96" t="s">
        <v>68</v>
      </c>
      <c r="E124" s="59">
        <f t="shared" si="23"/>
        <v>0.12207422005895736</v>
      </c>
      <c r="F124" s="60">
        <f t="shared" si="23"/>
        <v>0.39223492503205276</v>
      </c>
      <c r="G124" s="56">
        <f t="shared" si="23"/>
        <v>6.154230510769452E-3</v>
      </c>
      <c r="H124" s="60">
        <f t="shared" si="23"/>
        <v>0.33387474958198654</v>
      </c>
      <c r="I124" s="60">
        <f t="shared" si="23"/>
        <v>0.11357294226387296</v>
      </c>
      <c r="J124" s="61">
        <f>((A61/'1995 (1)'!A61)/(A19/'1995 (1)'!A19)*100-100)/100</f>
        <v>0.13139083349656913</v>
      </c>
      <c r="K124" s="61">
        <f t="shared" si="24"/>
        <v>5.0189562394322706E-2</v>
      </c>
      <c r="L124" s="62">
        <f t="shared" si="25"/>
        <v>5.7713843715380478E-2</v>
      </c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</row>
    <row r="125" spans="4:24" ht="80.099999999999994" customHeight="1" x14ac:dyDescent="0.6">
      <c r="D125" s="96" t="s">
        <v>79</v>
      </c>
      <c r="E125" s="147">
        <f t="shared" si="23"/>
        <v>0.13163037923882498</v>
      </c>
      <c r="F125" s="143">
        <f t="shared" si="23"/>
        <v>0.43495226057560332</v>
      </c>
      <c r="G125" s="143">
        <f t="shared" si="23"/>
        <v>3.2115495755642487E-2</v>
      </c>
      <c r="H125" s="143">
        <f t="shared" si="23"/>
        <v>0.22252736586711819</v>
      </c>
      <c r="I125" s="143">
        <f t="shared" si="23"/>
        <v>0.12315720498604818</v>
      </c>
      <c r="J125" s="106">
        <f>((A62/'1995 (1)'!A62)/(A20/'1995 (1)'!A20)*100-100)/100</f>
        <v>0.14127456574640007</v>
      </c>
      <c r="K125" s="106">
        <f t="shared" si="24"/>
        <v>9.3886110853123761E-2</v>
      </c>
      <c r="L125" s="114">
        <f t="shared" si="25"/>
        <v>0.10971717061791353</v>
      </c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</row>
    <row r="126" spans="4:24" ht="80.099999999999994" customHeight="1" x14ac:dyDescent="0.6">
      <c r="D126" s="96" t="s">
        <v>93</v>
      </c>
      <c r="E126" s="147">
        <f t="shared" si="23"/>
        <v>0.11262945693083594</v>
      </c>
      <c r="F126" s="143">
        <f t="shared" si="23"/>
        <v>0.42914838334059424</v>
      </c>
      <c r="G126" s="143">
        <f t="shared" si="23"/>
        <v>-1.5623900726142921E-2</v>
      </c>
      <c r="H126" s="143">
        <f t="shared" si="23"/>
        <v>0.15328301039059056</v>
      </c>
      <c r="I126" s="143">
        <f t="shared" si="23"/>
        <v>8.3138320275029542E-2</v>
      </c>
      <c r="J126" s="106">
        <f>((A63/'1995 (1)'!A63)/(A21/'1995 (1)'!A21)*100-100)/100</f>
        <v>0.10832814977112321</v>
      </c>
      <c r="K126" s="106">
        <f t="shared" si="24"/>
        <v>9.8174584213432614E-2</v>
      </c>
      <c r="L126" s="114">
        <f t="shared" si="25"/>
        <v>0.1021279067273332</v>
      </c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</row>
    <row r="127" spans="4:24" ht="80.099999999999994" customHeight="1" x14ac:dyDescent="0.6">
      <c r="D127" s="96" t="s">
        <v>92</v>
      </c>
      <c r="E127" s="55">
        <f t="shared" si="23"/>
        <v>0.16260604840319245</v>
      </c>
      <c r="F127" s="56">
        <f t="shared" si="23"/>
        <v>0.4691648249418307</v>
      </c>
      <c r="G127" s="56">
        <f t="shared" si="23"/>
        <v>5.106336929208808E-2</v>
      </c>
      <c r="H127" s="56">
        <f t="shared" si="23"/>
        <v>0.15714219915891831</v>
      </c>
      <c r="I127" s="56">
        <f t="shared" si="23"/>
        <v>0.11741724514942589</v>
      </c>
      <c r="J127" s="57">
        <f>((A64/'1995 (1)'!A64)/(A22/'1995 (1)'!A22)*100-100)/100</f>
        <v>0.14250662031651615</v>
      </c>
      <c r="K127" s="57">
        <f t="shared" si="24"/>
        <v>2.8374799650810589E-2</v>
      </c>
      <c r="L127" s="58">
        <f t="shared" si="25"/>
        <v>6.3884401306037827E-2</v>
      </c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</row>
    <row r="128" spans="4:24" ht="80.099999999999994" customHeight="1" thickBot="1" x14ac:dyDescent="0.65">
      <c r="D128" s="97" t="s">
        <v>64</v>
      </c>
      <c r="E128" s="115">
        <f t="shared" si="23"/>
        <v>3.8535299170405326E-3</v>
      </c>
      <c r="F128" s="64">
        <f t="shared" si="23"/>
        <v>0.94902234222888016</v>
      </c>
      <c r="G128" s="116">
        <f t="shared" si="23"/>
        <v>-6.8090564047319613E-2</v>
      </c>
      <c r="H128" s="116">
        <f t="shared" si="23"/>
        <v>2.8355005396161773E-2</v>
      </c>
      <c r="I128" s="116">
        <f t="shared" si="23"/>
        <v>3.0339146008568605E-2</v>
      </c>
      <c r="J128" s="117">
        <f>((A65/'1995 (1)'!A65)/(A23/'1995 (1)'!A23)*100-100)/100</f>
        <v>7.8691118013915831E-2</v>
      </c>
      <c r="K128" s="117">
        <f t="shared" si="24"/>
        <v>5.6828709964085962E-2</v>
      </c>
      <c r="L128" s="118">
        <f t="shared" si="25"/>
        <v>7.5794911828554912E-2</v>
      </c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</row>
    <row r="129" spans="4:24" x14ac:dyDescent="0.25"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</row>
    <row r="130" spans="4:24" x14ac:dyDescent="0.25">
      <c r="E130" s="18"/>
      <c r="F130" s="18"/>
      <c r="G130" s="18"/>
      <c r="H130" s="18"/>
      <c r="I130" s="18"/>
      <c r="J130" s="18"/>
      <c r="K130" s="18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1"/>
      <c r="W130" s="19"/>
      <c r="X130" s="19"/>
    </row>
    <row r="131" spans="4:24" x14ac:dyDescent="0.25">
      <c r="D131" s="16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</row>
    <row r="132" spans="4:24" x14ac:dyDescent="0.25">
      <c r="D132" s="16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</row>
    <row r="133" spans="4:24" x14ac:dyDescent="0.25">
      <c r="D133" s="16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</row>
    <row r="134" spans="4:24" x14ac:dyDescent="0.25">
      <c r="D134" s="16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</row>
    <row r="135" spans="4:24" x14ac:dyDescent="0.25">
      <c r="D135" s="16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</row>
    <row r="136" spans="4:24" x14ac:dyDescent="0.25">
      <c r="D136" s="16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</row>
    <row r="137" spans="4:24" x14ac:dyDescent="0.25">
      <c r="D137" s="16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</row>
  </sheetData>
  <sheetProtection selectLockedCells="1" selectUnlockedCells="1"/>
  <phoneticPr fontId="9" type="noConversion"/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 alignWithMargins="0">
    <oddHeader>&amp;C&amp;A</oddHeader>
    <oddFooter>&amp;CPage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5"/>
  <sheetViews>
    <sheetView workbookViewId="0">
      <selection activeCell="D4" sqref="D4"/>
    </sheetView>
  </sheetViews>
  <sheetFormatPr baseColWidth="10" defaultColWidth="11.5546875" defaultRowHeight="13.2" x14ac:dyDescent="0.25"/>
  <sheetData>
    <row r="2" spans="2:20" x14ac:dyDescent="0.25">
      <c r="B2" s="156" t="s">
        <v>0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</row>
    <row r="3" spans="2:20" x14ac:dyDescent="0.25">
      <c r="B3" s="156" t="s">
        <v>40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</row>
    <row r="4" spans="2:20" x14ac:dyDescent="0.25">
      <c r="B4" s="156"/>
      <c r="C4" s="156"/>
      <c r="D4" s="156">
        <f t="shared" ref="D4:I4" si="0">SUM(D8:D12)</f>
        <v>17525.55</v>
      </c>
      <c r="E4" s="156">
        <f t="shared" si="0"/>
        <v>48883.56</v>
      </c>
      <c r="F4" s="156">
        <f t="shared" si="0"/>
        <v>12198.77</v>
      </c>
      <c r="G4" s="156">
        <f t="shared" si="0"/>
        <v>46039.06</v>
      </c>
      <c r="H4" s="156">
        <f t="shared" si="0"/>
        <v>73815.11</v>
      </c>
      <c r="I4" s="156">
        <f t="shared" si="0"/>
        <v>178280.85</v>
      </c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</row>
    <row r="5" spans="2:20" x14ac:dyDescent="0.25">
      <c r="B5" s="156" t="s">
        <v>2</v>
      </c>
      <c r="C5" s="156" t="s">
        <v>3</v>
      </c>
      <c r="D5" s="156" t="s">
        <v>9</v>
      </c>
      <c r="E5" s="156" t="s">
        <v>4</v>
      </c>
      <c r="F5" s="156" t="s">
        <v>5</v>
      </c>
      <c r="G5" s="156" t="s">
        <v>6</v>
      </c>
      <c r="H5" s="156" t="s">
        <v>7</v>
      </c>
      <c r="I5" s="156" t="s">
        <v>8</v>
      </c>
      <c r="J5" s="156" t="s">
        <v>10</v>
      </c>
      <c r="K5" s="156" t="s">
        <v>11</v>
      </c>
      <c r="L5" s="156" t="s">
        <v>12</v>
      </c>
      <c r="M5" s="156" t="s">
        <v>13</v>
      </c>
      <c r="N5" s="156" t="s">
        <v>14</v>
      </c>
      <c r="O5" s="156" t="s">
        <v>15</v>
      </c>
      <c r="P5" s="156" t="s">
        <v>16</v>
      </c>
      <c r="Q5" s="156" t="s">
        <v>17</v>
      </c>
      <c r="R5" s="156" t="s">
        <v>18</v>
      </c>
      <c r="S5" s="156" t="s">
        <v>19</v>
      </c>
      <c r="T5" s="156" t="s">
        <v>20</v>
      </c>
    </row>
    <row r="6" spans="2:20" x14ac:dyDescent="0.25">
      <c r="B6" s="156" t="s">
        <v>21</v>
      </c>
      <c r="C6" s="156">
        <v>15520.57</v>
      </c>
      <c r="D6" s="156">
        <v>24.22</v>
      </c>
      <c r="E6" s="156">
        <v>40003.03</v>
      </c>
      <c r="F6" s="156"/>
      <c r="G6" s="156">
        <v>1.59</v>
      </c>
      <c r="H6" s="156"/>
      <c r="I6" s="156">
        <v>4641.9799999999996</v>
      </c>
      <c r="J6" s="156">
        <v>515.1</v>
      </c>
      <c r="K6" s="156">
        <v>1.86</v>
      </c>
      <c r="L6" s="156"/>
      <c r="M6" s="156">
        <v>1782.47</v>
      </c>
      <c r="N6" s="156">
        <v>14.08</v>
      </c>
      <c r="O6" s="156">
        <v>2.2400000000000002</v>
      </c>
      <c r="P6" s="156"/>
      <c r="Q6" s="156">
        <v>46.3</v>
      </c>
      <c r="R6" s="156">
        <v>188.92</v>
      </c>
      <c r="S6" s="156">
        <v>81.06</v>
      </c>
      <c r="T6" s="156">
        <v>62514.1</v>
      </c>
    </row>
    <row r="7" spans="2:20" x14ac:dyDescent="0.25">
      <c r="B7" s="156" t="s">
        <v>27</v>
      </c>
      <c r="C7" s="156">
        <v>1679.47</v>
      </c>
      <c r="D7" s="156">
        <v>67268.77</v>
      </c>
      <c r="E7" s="156">
        <v>6135.65</v>
      </c>
      <c r="F7" s="156">
        <v>47603.88</v>
      </c>
      <c r="G7" s="156">
        <v>1517.88</v>
      </c>
      <c r="H7" s="156">
        <v>1657.53</v>
      </c>
      <c r="I7" s="156">
        <v>28164.66</v>
      </c>
      <c r="J7" s="156">
        <v>3870.26</v>
      </c>
      <c r="K7" s="156">
        <v>4786.55</v>
      </c>
      <c r="L7" s="156">
        <v>1910.71</v>
      </c>
      <c r="M7" s="156">
        <v>1787.86</v>
      </c>
      <c r="N7" s="156">
        <v>3582.93</v>
      </c>
      <c r="O7" s="156">
        <v>778.17</v>
      </c>
      <c r="P7" s="156">
        <v>1657.31</v>
      </c>
      <c r="Q7" s="156">
        <v>4463.3599999999997</v>
      </c>
      <c r="R7" s="156">
        <v>9875</v>
      </c>
      <c r="S7" s="156">
        <v>1790.62</v>
      </c>
      <c r="T7" s="156">
        <v>186582.88</v>
      </c>
    </row>
    <row r="8" spans="2:20" x14ac:dyDescent="0.25">
      <c r="B8" s="156" t="s">
        <v>22</v>
      </c>
      <c r="C8" s="156">
        <v>9289.57</v>
      </c>
      <c r="D8" s="156">
        <v>401.26</v>
      </c>
      <c r="E8" s="156">
        <v>33750.01</v>
      </c>
      <c r="F8" s="156">
        <v>173.09</v>
      </c>
      <c r="G8" s="156">
        <v>264.14</v>
      </c>
      <c r="H8" s="156">
        <v>190.1</v>
      </c>
      <c r="I8" s="156">
        <v>5311.87</v>
      </c>
      <c r="J8" s="156">
        <v>754.48</v>
      </c>
      <c r="K8" s="156">
        <v>3176.56</v>
      </c>
      <c r="L8" s="156">
        <v>913.49</v>
      </c>
      <c r="M8" s="156">
        <v>29013.08</v>
      </c>
      <c r="N8" s="156">
        <v>1089.3599999999999</v>
      </c>
      <c r="O8" s="156">
        <v>96.17</v>
      </c>
      <c r="P8" s="156">
        <v>199.93</v>
      </c>
      <c r="Q8" s="156">
        <v>3968.01</v>
      </c>
      <c r="R8" s="156">
        <v>8341.59</v>
      </c>
      <c r="S8" s="156">
        <v>2029.78</v>
      </c>
      <c r="T8" s="156">
        <v>98180.42</v>
      </c>
    </row>
    <row r="9" spans="2:20" x14ac:dyDescent="0.25">
      <c r="B9" s="156" t="s">
        <v>23</v>
      </c>
      <c r="C9" s="156">
        <v>4385.75</v>
      </c>
      <c r="D9" s="156">
        <v>2195.16</v>
      </c>
      <c r="E9" s="156">
        <v>1338.24</v>
      </c>
      <c r="F9" s="156">
        <v>5458.87</v>
      </c>
      <c r="G9" s="156">
        <v>417.7</v>
      </c>
      <c r="H9" s="156">
        <v>417.43</v>
      </c>
      <c r="I9" s="156">
        <v>12196.07</v>
      </c>
      <c r="J9" s="156">
        <v>4006.65</v>
      </c>
      <c r="K9" s="156">
        <v>7276.07</v>
      </c>
      <c r="L9" s="156">
        <v>17699.740000000002</v>
      </c>
      <c r="M9" s="156">
        <v>255.99</v>
      </c>
      <c r="N9" s="156">
        <v>1322.36</v>
      </c>
      <c r="O9" s="156">
        <v>573.04</v>
      </c>
      <c r="P9" s="156">
        <v>204.43</v>
      </c>
      <c r="Q9" s="156">
        <v>3714.74</v>
      </c>
      <c r="R9" s="156">
        <v>2841.91</v>
      </c>
      <c r="S9" s="156">
        <v>1015.77</v>
      </c>
      <c r="T9" s="156">
        <v>65237.37</v>
      </c>
    </row>
    <row r="10" spans="2:20" x14ac:dyDescent="0.25">
      <c r="B10" s="156" t="s">
        <v>24</v>
      </c>
      <c r="C10" s="156">
        <v>382.13</v>
      </c>
      <c r="D10" s="156">
        <v>3816.7</v>
      </c>
      <c r="E10" s="156">
        <v>1823.59</v>
      </c>
      <c r="F10" s="156">
        <v>1186.96</v>
      </c>
      <c r="G10" s="156">
        <v>19461.25</v>
      </c>
      <c r="H10" s="156">
        <v>16400.349999999999</v>
      </c>
      <c r="I10" s="156">
        <v>15892.93</v>
      </c>
      <c r="J10" s="156">
        <v>15822.19</v>
      </c>
      <c r="K10" s="156">
        <v>4974.1400000000003</v>
      </c>
      <c r="L10" s="156">
        <v>2076.86</v>
      </c>
      <c r="M10" s="156">
        <v>352.24</v>
      </c>
      <c r="N10" s="156">
        <v>4288.45</v>
      </c>
      <c r="O10" s="156">
        <v>301.91000000000003</v>
      </c>
      <c r="P10" s="156">
        <v>615.46</v>
      </c>
      <c r="Q10" s="156">
        <v>6021.78</v>
      </c>
      <c r="R10" s="156">
        <v>2738.64</v>
      </c>
      <c r="S10" s="156">
        <v>1998.5</v>
      </c>
      <c r="T10" s="156">
        <v>97745.06</v>
      </c>
    </row>
    <row r="11" spans="2:20" x14ac:dyDescent="0.25">
      <c r="B11" s="156" t="s">
        <v>25</v>
      </c>
      <c r="C11" s="156">
        <v>274.39999999999998</v>
      </c>
      <c r="D11" s="156">
        <v>264.25</v>
      </c>
      <c r="E11" s="156">
        <v>169.27</v>
      </c>
      <c r="F11" s="156">
        <v>52.98</v>
      </c>
      <c r="G11" s="156">
        <v>800.07</v>
      </c>
      <c r="H11" s="156">
        <v>27032.33</v>
      </c>
      <c r="I11" s="156">
        <v>933.1</v>
      </c>
      <c r="J11" s="156">
        <v>119.5</v>
      </c>
      <c r="K11" s="156">
        <v>3458.91</v>
      </c>
      <c r="L11" s="156">
        <v>4971.42</v>
      </c>
      <c r="M11" s="156">
        <v>18.940000000000001</v>
      </c>
      <c r="N11" s="156">
        <v>170.36</v>
      </c>
      <c r="O11" s="156">
        <v>28.54</v>
      </c>
      <c r="P11" s="156">
        <v>12.92</v>
      </c>
      <c r="Q11" s="156">
        <v>830.05</v>
      </c>
      <c r="R11" s="156">
        <v>2449.79</v>
      </c>
      <c r="S11" s="156">
        <v>211.31</v>
      </c>
      <c r="T11" s="156">
        <v>41025.160000000003</v>
      </c>
    </row>
    <row r="12" spans="2:20" x14ac:dyDescent="0.25">
      <c r="B12" s="156" t="s">
        <v>26</v>
      </c>
      <c r="C12" s="156">
        <v>16228.16</v>
      </c>
      <c r="D12" s="156">
        <v>10848.18</v>
      </c>
      <c r="E12" s="156">
        <v>11802.45</v>
      </c>
      <c r="F12" s="156">
        <v>5326.87</v>
      </c>
      <c r="G12" s="156">
        <v>25095.9</v>
      </c>
      <c r="H12" s="156">
        <v>29774.9</v>
      </c>
      <c r="I12" s="156">
        <v>143946.88</v>
      </c>
      <c r="J12" s="156">
        <v>66342.11</v>
      </c>
      <c r="K12" s="156">
        <v>16012.96</v>
      </c>
      <c r="L12" s="156">
        <v>3916.48</v>
      </c>
      <c r="M12" s="156">
        <v>1634.06</v>
      </c>
      <c r="N12" s="156">
        <v>11981.41</v>
      </c>
      <c r="O12" s="156">
        <v>2121.59</v>
      </c>
      <c r="P12" s="156">
        <v>2725.7</v>
      </c>
      <c r="Q12" s="156">
        <v>13971.3</v>
      </c>
      <c r="R12" s="156">
        <v>19232.45</v>
      </c>
      <c r="S12" s="156">
        <v>4376.12</v>
      </c>
      <c r="T12" s="156">
        <v>385509.75</v>
      </c>
    </row>
    <row r="13" spans="2:20" x14ac:dyDescent="0.25">
      <c r="B13" s="156" t="s">
        <v>28</v>
      </c>
      <c r="C13" s="156">
        <v>392.06</v>
      </c>
      <c r="D13" s="156">
        <v>1312.29</v>
      </c>
      <c r="E13" s="156">
        <v>202.15</v>
      </c>
      <c r="F13" s="156">
        <v>355.02</v>
      </c>
      <c r="G13" s="156">
        <v>830.03</v>
      </c>
      <c r="H13" s="156">
        <v>410.04</v>
      </c>
      <c r="I13" s="156">
        <v>1112.97</v>
      </c>
      <c r="J13" s="156">
        <v>46415.6</v>
      </c>
      <c r="K13" s="156">
        <v>552.33000000000004</v>
      </c>
      <c r="L13" s="156">
        <v>617.07000000000005</v>
      </c>
      <c r="M13" s="156">
        <v>79.510000000000005</v>
      </c>
      <c r="N13" s="156">
        <v>1215.3900000000001</v>
      </c>
      <c r="O13" s="156">
        <v>1459.1</v>
      </c>
      <c r="P13" s="156">
        <v>4200.1400000000003</v>
      </c>
      <c r="Q13" s="156">
        <v>2707.56</v>
      </c>
      <c r="R13" s="156">
        <v>6991.54</v>
      </c>
      <c r="S13" s="156">
        <v>1329.7</v>
      </c>
      <c r="T13" s="156">
        <v>69872.27</v>
      </c>
    </row>
    <row r="14" spans="2:20" x14ac:dyDescent="0.25">
      <c r="B14" s="156" t="s">
        <v>29</v>
      </c>
      <c r="C14" s="156">
        <v>312.33</v>
      </c>
      <c r="D14" s="156">
        <v>449.1</v>
      </c>
      <c r="E14" s="156">
        <v>1127.4100000000001</v>
      </c>
      <c r="F14" s="156">
        <v>740.69</v>
      </c>
      <c r="G14" s="156">
        <v>675.34</v>
      </c>
      <c r="H14" s="156">
        <v>871</v>
      </c>
      <c r="I14" s="156">
        <v>2774.04</v>
      </c>
      <c r="J14" s="156">
        <v>814.35</v>
      </c>
      <c r="K14" s="156">
        <v>22818.42</v>
      </c>
      <c r="L14" s="156">
        <v>2714.66</v>
      </c>
      <c r="M14" s="156">
        <v>225.38</v>
      </c>
      <c r="N14" s="156">
        <v>1015.22</v>
      </c>
      <c r="O14" s="156">
        <v>199.85</v>
      </c>
      <c r="P14" s="156">
        <v>241.39</v>
      </c>
      <c r="Q14" s="156">
        <v>1762.46</v>
      </c>
      <c r="R14" s="156">
        <v>728.12</v>
      </c>
      <c r="S14" s="156">
        <v>467.85</v>
      </c>
      <c r="T14" s="156">
        <v>37367.910000000003</v>
      </c>
    </row>
    <row r="15" spans="2:20" x14ac:dyDescent="0.25">
      <c r="B15" s="156" t="s">
        <v>30</v>
      </c>
      <c r="C15" s="156">
        <v>76.55</v>
      </c>
      <c r="D15" s="156">
        <v>1197.43</v>
      </c>
      <c r="E15" s="156">
        <v>3028.98</v>
      </c>
      <c r="F15" s="156">
        <v>1571.65</v>
      </c>
      <c r="G15" s="156">
        <v>1267.58</v>
      </c>
      <c r="H15" s="156">
        <v>1288.6099999999999</v>
      </c>
      <c r="I15" s="156">
        <v>6684.73</v>
      </c>
      <c r="J15" s="156">
        <v>2878.86</v>
      </c>
      <c r="K15" s="156">
        <v>29634.85</v>
      </c>
      <c r="L15" s="156">
        <v>43907.13</v>
      </c>
      <c r="M15" s="156">
        <v>1340.21</v>
      </c>
      <c r="N15" s="156">
        <v>4262.3999999999996</v>
      </c>
      <c r="O15" s="156">
        <v>2129.12</v>
      </c>
      <c r="P15" s="156">
        <v>936.9</v>
      </c>
      <c r="Q15" s="156">
        <v>8760.0300000000007</v>
      </c>
      <c r="R15" s="156">
        <v>8234.99</v>
      </c>
      <c r="S15" s="156">
        <v>1671.56</v>
      </c>
      <c r="T15" s="156">
        <v>118586.83</v>
      </c>
    </row>
    <row r="16" spans="2:20" x14ac:dyDescent="0.25">
      <c r="B16" s="156" t="s">
        <v>31</v>
      </c>
      <c r="C16" s="156">
        <v>45.47</v>
      </c>
      <c r="D16" s="156">
        <v>334.76</v>
      </c>
      <c r="E16" s="156">
        <v>415.87</v>
      </c>
      <c r="F16" s="156">
        <v>209.26</v>
      </c>
      <c r="G16" s="156">
        <v>290.98</v>
      </c>
      <c r="H16" s="156">
        <v>289.20999999999998</v>
      </c>
      <c r="I16" s="156">
        <v>1197.48</v>
      </c>
      <c r="J16" s="156">
        <v>379.51</v>
      </c>
      <c r="K16" s="156">
        <v>5743.89</v>
      </c>
      <c r="L16" s="156">
        <v>1451.82</v>
      </c>
      <c r="M16" s="156">
        <v>2116.1799999999998</v>
      </c>
      <c r="N16" s="156">
        <v>1387.08</v>
      </c>
      <c r="O16" s="156">
        <v>966.13</v>
      </c>
      <c r="P16" s="156">
        <v>534.52</v>
      </c>
      <c r="Q16" s="156">
        <v>4410.96</v>
      </c>
      <c r="R16" s="156">
        <v>3446.19</v>
      </c>
      <c r="S16" s="156">
        <v>738.78</v>
      </c>
      <c r="T16" s="156">
        <v>23916.66</v>
      </c>
    </row>
    <row r="17" spans="2:20" x14ac:dyDescent="0.25">
      <c r="B17" s="156" t="s">
        <v>32</v>
      </c>
      <c r="C17" s="156">
        <v>234.95</v>
      </c>
      <c r="D17" s="156">
        <v>1184.82</v>
      </c>
      <c r="E17" s="156">
        <v>1002.73</v>
      </c>
      <c r="F17" s="156">
        <v>418.52</v>
      </c>
      <c r="G17" s="156">
        <v>951.73</v>
      </c>
      <c r="H17" s="156">
        <v>557.59</v>
      </c>
      <c r="I17" s="156">
        <v>2077.89</v>
      </c>
      <c r="J17" s="156">
        <v>1564.67</v>
      </c>
      <c r="K17" s="156">
        <v>8357.26</v>
      </c>
      <c r="L17" s="156">
        <v>1643.91</v>
      </c>
      <c r="M17" s="156">
        <v>646.09</v>
      </c>
      <c r="N17" s="156">
        <v>19799.86</v>
      </c>
      <c r="O17" s="156">
        <v>12660.92</v>
      </c>
      <c r="P17" s="156">
        <v>1243.6300000000001</v>
      </c>
      <c r="Q17" s="156">
        <v>13847.71</v>
      </c>
      <c r="R17" s="156">
        <v>6287.97</v>
      </c>
      <c r="S17" s="156">
        <v>2368.64</v>
      </c>
      <c r="T17" s="156">
        <v>74451.53</v>
      </c>
    </row>
    <row r="18" spans="2:20" x14ac:dyDescent="0.25">
      <c r="B18" s="156" t="s">
        <v>33</v>
      </c>
      <c r="C18" s="156">
        <v>2025.91</v>
      </c>
      <c r="D18" s="156">
        <v>1988.14</v>
      </c>
      <c r="E18" s="156">
        <v>3395.52</v>
      </c>
      <c r="F18" s="156">
        <v>688.02</v>
      </c>
      <c r="G18" s="156">
        <v>1081.1199999999999</v>
      </c>
      <c r="H18" s="156">
        <v>900.42</v>
      </c>
      <c r="I18" s="156">
        <v>4362.6400000000003</v>
      </c>
      <c r="J18" s="156">
        <v>5162.87</v>
      </c>
      <c r="K18" s="156">
        <v>14128.21</v>
      </c>
      <c r="L18" s="156">
        <v>6280.45</v>
      </c>
      <c r="M18" s="156">
        <v>1662.65</v>
      </c>
      <c r="N18" s="156">
        <v>3155.18</v>
      </c>
      <c r="O18" s="156">
        <v>72869.710000000006</v>
      </c>
      <c r="P18" s="156">
        <v>23822.18</v>
      </c>
      <c r="Q18" s="156">
        <v>13225.79</v>
      </c>
      <c r="R18" s="156">
        <v>7111.07</v>
      </c>
      <c r="S18" s="156">
        <v>1686.06</v>
      </c>
      <c r="T18" s="156">
        <v>163203.47</v>
      </c>
    </row>
    <row r="19" spans="2:20" x14ac:dyDescent="0.25">
      <c r="B19" s="156" t="s">
        <v>34</v>
      </c>
      <c r="C19" s="156">
        <v>21.86</v>
      </c>
      <c r="D19" s="156">
        <v>453.38</v>
      </c>
      <c r="E19" s="156">
        <v>827.69</v>
      </c>
      <c r="F19" s="156">
        <v>233.71</v>
      </c>
      <c r="G19" s="156">
        <v>439.33</v>
      </c>
      <c r="H19" s="156">
        <v>412.38</v>
      </c>
      <c r="I19" s="156">
        <v>2455.7199999999998</v>
      </c>
      <c r="J19" s="156">
        <v>1139.46</v>
      </c>
      <c r="K19" s="156">
        <v>17467.57</v>
      </c>
      <c r="L19" s="156">
        <v>2820.51</v>
      </c>
      <c r="M19" s="156">
        <v>1813.01</v>
      </c>
      <c r="N19" s="156">
        <v>3361.32</v>
      </c>
      <c r="O19" s="156">
        <v>6322.11</v>
      </c>
      <c r="P19" s="156">
        <v>11469.64</v>
      </c>
      <c r="Q19" s="156">
        <v>14105.45</v>
      </c>
      <c r="R19" s="156">
        <v>4532.8500000000004</v>
      </c>
      <c r="S19" s="156">
        <v>1240.19</v>
      </c>
      <c r="T19" s="156">
        <v>68962.100000000006</v>
      </c>
    </row>
    <row r="20" spans="2:20" x14ac:dyDescent="0.25">
      <c r="B20" s="156" t="s">
        <v>35</v>
      </c>
      <c r="C20" s="156">
        <v>2664.66</v>
      </c>
      <c r="D20" s="156">
        <v>9733.31</v>
      </c>
      <c r="E20" s="156">
        <v>14631</v>
      </c>
      <c r="F20" s="156">
        <v>3200.49</v>
      </c>
      <c r="G20" s="156">
        <v>7507.1</v>
      </c>
      <c r="H20" s="156">
        <v>7903.97</v>
      </c>
      <c r="I20" s="156">
        <v>30616.16</v>
      </c>
      <c r="J20" s="156">
        <v>28343.96</v>
      </c>
      <c r="K20" s="156">
        <v>43603.14</v>
      </c>
      <c r="L20" s="156">
        <v>17378.150000000001</v>
      </c>
      <c r="M20" s="156">
        <v>4982.7</v>
      </c>
      <c r="N20" s="156">
        <v>15692.79</v>
      </c>
      <c r="O20" s="156">
        <v>25426.080000000002</v>
      </c>
      <c r="P20" s="156">
        <v>12014.84</v>
      </c>
      <c r="Q20" s="156">
        <v>107564.69</v>
      </c>
      <c r="R20" s="156">
        <v>30607</v>
      </c>
      <c r="S20" s="156">
        <v>8010.16</v>
      </c>
      <c r="T20" s="156">
        <v>369595.51</v>
      </c>
    </row>
    <row r="21" spans="2:20" x14ac:dyDescent="0.25">
      <c r="B21" s="156" t="s">
        <v>36</v>
      </c>
      <c r="C21" s="156">
        <v>157.18</v>
      </c>
      <c r="D21" s="156">
        <v>824.28</v>
      </c>
      <c r="E21" s="156">
        <v>634.08000000000004</v>
      </c>
      <c r="F21" s="156">
        <v>331.33</v>
      </c>
      <c r="G21" s="156">
        <v>686.57</v>
      </c>
      <c r="H21" s="156">
        <v>925.41</v>
      </c>
      <c r="I21" s="156">
        <v>2019.74</v>
      </c>
      <c r="J21" s="156">
        <v>897.82</v>
      </c>
      <c r="K21" s="156">
        <v>2325.17</v>
      </c>
      <c r="L21" s="156">
        <v>2587.5500000000002</v>
      </c>
      <c r="M21" s="156">
        <v>263.04000000000002</v>
      </c>
      <c r="N21" s="156">
        <v>1365.76</v>
      </c>
      <c r="O21" s="156">
        <v>1275.1199999999999</v>
      </c>
      <c r="P21" s="156">
        <v>142.16999999999999</v>
      </c>
      <c r="Q21" s="156">
        <v>2655.66</v>
      </c>
      <c r="R21" s="156">
        <v>5586.76</v>
      </c>
      <c r="S21" s="156">
        <v>315.73</v>
      </c>
      <c r="T21" s="156">
        <v>22923.02</v>
      </c>
    </row>
    <row r="22" spans="2:20" x14ac:dyDescent="0.25">
      <c r="B22" s="156" t="s">
        <v>37</v>
      </c>
      <c r="C22" s="156">
        <v>71.14</v>
      </c>
      <c r="D22" s="156">
        <v>350.55</v>
      </c>
      <c r="E22" s="156">
        <v>792.01</v>
      </c>
      <c r="F22" s="156">
        <v>307.27999999999997</v>
      </c>
      <c r="G22" s="156">
        <v>426.83</v>
      </c>
      <c r="H22" s="156">
        <v>884.5</v>
      </c>
      <c r="I22" s="156">
        <v>1304.17</v>
      </c>
      <c r="J22" s="156">
        <v>640.72</v>
      </c>
      <c r="K22" s="156">
        <v>2111.84</v>
      </c>
      <c r="L22" s="156">
        <v>808.17</v>
      </c>
      <c r="M22" s="156">
        <v>489.64</v>
      </c>
      <c r="N22" s="156">
        <v>901.75</v>
      </c>
      <c r="O22" s="156">
        <v>621.94000000000005</v>
      </c>
      <c r="P22" s="156">
        <v>199.69</v>
      </c>
      <c r="Q22" s="156">
        <v>2390.6799999999998</v>
      </c>
      <c r="R22" s="156">
        <v>991.36</v>
      </c>
      <c r="S22" s="156">
        <v>5670</v>
      </c>
      <c r="T22" s="156">
        <v>18865.61</v>
      </c>
    </row>
    <row r="23" spans="2:20" x14ac:dyDescent="0.25">
      <c r="B23" s="156" t="s">
        <v>38</v>
      </c>
      <c r="C23" s="156">
        <v>53542.03</v>
      </c>
      <c r="D23" s="156">
        <v>102260.05</v>
      </c>
      <c r="E23" s="156">
        <v>120621.59</v>
      </c>
      <c r="F23" s="156">
        <v>67631.48</v>
      </c>
      <c r="G23" s="156">
        <v>61546.61</v>
      </c>
      <c r="H23" s="156">
        <v>89840.83</v>
      </c>
      <c r="I23" s="156">
        <v>265110.71000000002</v>
      </c>
      <c r="J23" s="156">
        <v>179732.78</v>
      </c>
      <c r="K23" s="156">
        <v>187303.05</v>
      </c>
      <c r="L23" s="156">
        <v>111764.66</v>
      </c>
      <c r="M23" s="156">
        <v>48163.78</v>
      </c>
      <c r="N23" s="156">
        <v>73992.81</v>
      </c>
      <c r="O23" s="156">
        <v>127275.21</v>
      </c>
      <c r="P23" s="156">
        <v>60888.15</v>
      </c>
      <c r="Q23" s="156">
        <v>204413.62</v>
      </c>
      <c r="R23" s="156">
        <v>119524.65</v>
      </c>
      <c r="S23" s="156">
        <v>34741.22</v>
      </c>
      <c r="T23" s="156">
        <v>1905677.52</v>
      </c>
    </row>
    <row r="25" spans="2:20" x14ac:dyDescent="0.25">
      <c r="B25" s="156" t="s">
        <v>109</v>
      </c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</row>
    <row r="26" spans="2:20" x14ac:dyDescent="0.25">
      <c r="B26" s="158" t="s">
        <v>43</v>
      </c>
      <c r="C26" s="159" t="s">
        <v>44</v>
      </c>
      <c r="D26" s="160" t="s">
        <v>45</v>
      </c>
      <c r="E26" s="160" t="s">
        <v>46</v>
      </c>
      <c r="F26" s="160" t="s">
        <v>47</v>
      </c>
      <c r="G26" s="160" t="s">
        <v>48</v>
      </c>
      <c r="H26" s="160" t="s">
        <v>49</v>
      </c>
      <c r="I26" s="160" t="s">
        <v>50</v>
      </c>
      <c r="J26" s="160" t="s">
        <v>51</v>
      </c>
      <c r="K26" s="160" t="s">
        <v>52</v>
      </c>
      <c r="L26" s="160" t="s">
        <v>53</v>
      </c>
      <c r="M26" s="160" t="s">
        <v>54</v>
      </c>
      <c r="N26" s="160" t="s">
        <v>55</v>
      </c>
      <c r="O26" s="160" t="s">
        <v>56</v>
      </c>
      <c r="P26" s="160" t="s">
        <v>57</v>
      </c>
      <c r="Q26" s="160" t="s">
        <v>58</v>
      </c>
      <c r="R26" s="160" t="s">
        <v>59</v>
      </c>
      <c r="S26" s="160" t="s">
        <v>60</v>
      </c>
      <c r="T26" s="161" t="s">
        <v>61</v>
      </c>
    </row>
    <row r="27" spans="2:20" x14ac:dyDescent="0.25">
      <c r="B27" s="162" t="s">
        <v>44</v>
      </c>
      <c r="C27" s="12">
        <v>14.852399999999999</v>
      </c>
      <c r="D27" s="12">
        <v>1.44E-2</v>
      </c>
      <c r="E27" s="12">
        <v>32.523900000000005</v>
      </c>
      <c r="F27" s="12">
        <v>0</v>
      </c>
      <c r="G27" s="12">
        <v>1.5E-3</v>
      </c>
      <c r="H27" s="12">
        <v>0</v>
      </c>
      <c r="I27" s="12">
        <v>3.4145999999999996</v>
      </c>
      <c r="J27" s="12">
        <v>0.54420000000000002</v>
      </c>
      <c r="K27" s="12">
        <v>1.6999999999999999E-3</v>
      </c>
      <c r="L27" s="12">
        <v>0</v>
      </c>
      <c r="M27" s="12">
        <v>1.5620000000000001</v>
      </c>
      <c r="N27" s="12">
        <v>1.6300000000000002E-2</v>
      </c>
      <c r="O27" s="12">
        <v>1.8E-3</v>
      </c>
      <c r="P27" s="12">
        <v>0</v>
      </c>
      <c r="Q27" s="12">
        <v>3.5900000000000001E-2</v>
      </c>
      <c r="R27" s="12">
        <v>0.16090000000000002</v>
      </c>
      <c r="S27" s="12">
        <v>6.6500000000000004E-2</v>
      </c>
      <c r="T27" s="163">
        <v>53.196199999999997</v>
      </c>
    </row>
    <row r="28" spans="2:20" x14ac:dyDescent="0.25">
      <c r="B28" s="162" t="s">
        <v>45</v>
      </c>
      <c r="C28" s="12">
        <v>1.3443000000000001</v>
      </c>
      <c r="D28" s="12">
        <v>58.647400000000005</v>
      </c>
      <c r="E28" s="12">
        <v>4.5282999999999998</v>
      </c>
      <c r="F28" s="12">
        <v>32.468599999999995</v>
      </c>
      <c r="G28" s="12">
        <v>1.1999000000000002</v>
      </c>
      <c r="H28" s="12">
        <v>1.2548000000000001</v>
      </c>
      <c r="I28" s="12">
        <v>23.342600000000001</v>
      </c>
      <c r="J28" s="12">
        <v>3.3849999999999998</v>
      </c>
      <c r="K28" s="12">
        <v>4.3049999999999997</v>
      </c>
      <c r="L28" s="12">
        <v>1.6781999999999999</v>
      </c>
      <c r="M28" s="12">
        <v>1.3215999999999999</v>
      </c>
      <c r="N28" s="12">
        <v>3.2965</v>
      </c>
      <c r="O28" s="12">
        <v>0.6802999999999999</v>
      </c>
      <c r="P28" s="12">
        <v>1.1955</v>
      </c>
      <c r="Q28" s="12">
        <v>3.7900999999999998</v>
      </c>
      <c r="R28" s="12">
        <v>8.7556999999999992</v>
      </c>
      <c r="S28" s="12">
        <v>1.5931</v>
      </c>
      <c r="T28" s="164">
        <v>152.7868</v>
      </c>
    </row>
    <row r="29" spans="2:20" x14ac:dyDescent="0.25">
      <c r="B29" s="162" t="s">
        <v>46</v>
      </c>
      <c r="C29" s="12">
        <v>7.7433000000000005</v>
      </c>
      <c r="D29" s="12">
        <v>0.29430000000000001</v>
      </c>
      <c r="E29" s="12">
        <v>31.264299999999999</v>
      </c>
      <c r="F29" s="12">
        <v>9.5299999999999996E-2</v>
      </c>
      <c r="G29" s="12">
        <v>0.19900000000000001</v>
      </c>
      <c r="H29" s="12">
        <v>0.15109999999999998</v>
      </c>
      <c r="I29" s="12">
        <v>4.174500000000001</v>
      </c>
      <c r="J29" s="12">
        <v>0.58199999999999996</v>
      </c>
      <c r="K29" s="12">
        <v>2.3809999999999998</v>
      </c>
      <c r="L29" s="12">
        <v>0.65689999999999993</v>
      </c>
      <c r="M29" s="12">
        <v>20.867599999999999</v>
      </c>
      <c r="N29" s="12">
        <v>1.0236000000000001</v>
      </c>
      <c r="O29" s="12">
        <v>8.3199999999999996E-2</v>
      </c>
      <c r="P29" s="12">
        <v>0.1376</v>
      </c>
      <c r="Q29" s="12">
        <v>2.9762</v>
      </c>
      <c r="R29" s="12">
        <v>6.3932000000000002</v>
      </c>
      <c r="S29" s="12">
        <v>1.5266999999999999</v>
      </c>
      <c r="T29" s="164">
        <v>80.549499999999995</v>
      </c>
    </row>
    <row r="30" spans="2:20" x14ac:dyDescent="0.25">
      <c r="B30" s="162" t="s">
        <v>47</v>
      </c>
      <c r="C30" s="12">
        <v>3.2260999999999997</v>
      </c>
      <c r="D30" s="12">
        <v>1.3962999999999999</v>
      </c>
      <c r="E30" s="12">
        <v>0.86799999999999999</v>
      </c>
      <c r="F30" s="12">
        <v>3.9759000000000002</v>
      </c>
      <c r="G30" s="12">
        <v>0.27950000000000003</v>
      </c>
      <c r="H30" s="12">
        <v>0.27700000000000002</v>
      </c>
      <c r="I30" s="12">
        <v>9.438699999999999</v>
      </c>
      <c r="J30" s="12">
        <v>3.2511999999999999</v>
      </c>
      <c r="K30" s="12">
        <v>5.4113999999999995</v>
      </c>
      <c r="L30" s="12">
        <v>13.704700000000001</v>
      </c>
      <c r="M30" s="12">
        <v>0.16950000000000001</v>
      </c>
      <c r="N30" s="12">
        <v>0.96499999999999997</v>
      </c>
      <c r="O30" s="12">
        <v>0.41770000000000002</v>
      </c>
      <c r="P30" s="12">
        <v>0.1212</v>
      </c>
      <c r="Q30" s="12">
        <v>2.4809000000000001</v>
      </c>
      <c r="R30" s="12">
        <v>2.0757999999999996</v>
      </c>
      <c r="S30" s="12">
        <v>0.72260000000000002</v>
      </c>
      <c r="T30" s="164">
        <v>48.781500000000001</v>
      </c>
    </row>
    <row r="31" spans="2:20" x14ac:dyDescent="0.25">
      <c r="B31" s="162" t="s">
        <v>48</v>
      </c>
      <c r="C31" s="12">
        <v>0.31519999999999998</v>
      </c>
      <c r="D31" s="12">
        <v>3.5905</v>
      </c>
      <c r="E31" s="12">
        <v>1.643</v>
      </c>
      <c r="F31" s="12">
        <v>0.84420000000000006</v>
      </c>
      <c r="G31" s="12">
        <v>20.775700000000001</v>
      </c>
      <c r="H31" s="12">
        <v>16.635000000000002</v>
      </c>
      <c r="I31" s="12">
        <v>15.6395</v>
      </c>
      <c r="J31" s="12">
        <v>15.5785</v>
      </c>
      <c r="K31" s="12">
        <v>5.1692999999999998</v>
      </c>
      <c r="L31" s="12">
        <v>2.1076000000000006</v>
      </c>
      <c r="M31" s="12">
        <v>0.35110000000000002</v>
      </c>
      <c r="N31" s="12">
        <v>5.3117999999999999</v>
      </c>
      <c r="O31" s="12">
        <v>0.36530000000000001</v>
      </c>
      <c r="P31" s="12">
        <v>0.52439999999999998</v>
      </c>
      <c r="Q31" s="12">
        <v>6.4423999999999992</v>
      </c>
      <c r="R31" s="12">
        <v>3.1143999999999998</v>
      </c>
      <c r="S31" s="12">
        <v>2.2338</v>
      </c>
      <c r="T31" s="164">
        <v>100.64189999999999</v>
      </c>
    </row>
    <row r="32" spans="2:20" x14ac:dyDescent="0.25">
      <c r="B32" s="162" t="s">
        <v>49</v>
      </c>
      <c r="C32" s="12">
        <v>0.22969999999999999</v>
      </c>
      <c r="D32" s="12">
        <v>0.30599999999999999</v>
      </c>
      <c r="E32" s="12">
        <v>0.17319999999999999</v>
      </c>
      <c r="F32" s="12">
        <v>5.8400000000000001E-2</v>
      </c>
      <c r="G32" s="12">
        <v>1.1464000000000001</v>
      </c>
      <c r="H32" s="12">
        <v>27.627800000000001</v>
      </c>
      <c r="I32" s="12">
        <v>1.2389000000000001</v>
      </c>
      <c r="J32" s="12">
        <v>0.1336</v>
      </c>
      <c r="K32" s="12">
        <v>4.6917999999999997</v>
      </c>
      <c r="L32" s="12">
        <v>4.1284999999999998</v>
      </c>
      <c r="M32" s="12">
        <v>3.3600000000000005E-2</v>
      </c>
      <c r="N32" s="12">
        <v>0.24439999999999998</v>
      </c>
      <c r="O32" s="12">
        <v>4.02E-2</v>
      </c>
      <c r="P32" s="12">
        <v>1.6800000000000002E-2</v>
      </c>
      <c r="Q32" s="12">
        <v>0.9896999999999998</v>
      </c>
      <c r="R32" s="12">
        <v>2.6075999999999993</v>
      </c>
      <c r="S32" s="12">
        <v>0.3075</v>
      </c>
      <c r="T32" s="164">
        <v>43.974400000000003</v>
      </c>
    </row>
    <row r="33" spans="2:20" x14ac:dyDescent="0.25">
      <c r="B33" s="162" t="s">
        <v>50</v>
      </c>
      <c r="C33" s="12">
        <v>13.5044</v>
      </c>
      <c r="D33" s="12">
        <v>9.5815000000000001</v>
      </c>
      <c r="E33" s="12">
        <v>10.5899</v>
      </c>
      <c r="F33" s="12">
        <v>3.5179</v>
      </c>
      <c r="G33" s="12">
        <v>24.433799999999998</v>
      </c>
      <c r="H33" s="12">
        <v>27.857000000000003</v>
      </c>
      <c r="I33" s="12">
        <v>139.15079999999998</v>
      </c>
      <c r="J33" s="12">
        <v>62.779800000000002</v>
      </c>
      <c r="K33" s="12">
        <v>15.421299999999999</v>
      </c>
      <c r="L33" s="12">
        <v>3.6273</v>
      </c>
      <c r="M33" s="12">
        <v>1.4985999999999997</v>
      </c>
      <c r="N33" s="12">
        <v>11.966500000000002</v>
      </c>
      <c r="O33" s="12">
        <v>2.0373000000000001</v>
      </c>
      <c r="P33" s="12">
        <v>2.214</v>
      </c>
      <c r="Q33" s="12">
        <v>13.644600000000001</v>
      </c>
      <c r="R33" s="12">
        <v>18.5901</v>
      </c>
      <c r="S33" s="12">
        <v>4.5118999999999998</v>
      </c>
      <c r="T33" s="164">
        <v>364.92680000000001</v>
      </c>
    </row>
    <row r="34" spans="2:20" x14ac:dyDescent="0.25">
      <c r="B34" s="162" t="s">
        <v>51</v>
      </c>
      <c r="C34" s="12">
        <v>0.34339999999999998</v>
      </c>
      <c r="D34" s="12">
        <v>1.4750000000000001</v>
      </c>
      <c r="E34" s="12">
        <v>0.1512</v>
      </c>
      <c r="F34" s="12">
        <v>0.3337</v>
      </c>
      <c r="G34" s="12">
        <v>0.68489999999999995</v>
      </c>
      <c r="H34" s="12">
        <v>0.3357</v>
      </c>
      <c r="I34" s="12">
        <v>0.88770000000000004</v>
      </c>
      <c r="J34" s="12">
        <v>39.712400000000002</v>
      </c>
      <c r="K34" s="12">
        <v>0.43860000000000005</v>
      </c>
      <c r="L34" s="12">
        <v>0.46789999999999998</v>
      </c>
      <c r="M34" s="12">
        <v>6.4200000000000007E-2</v>
      </c>
      <c r="N34" s="12">
        <v>1.0747</v>
      </c>
      <c r="O34" s="12">
        <v>1.2305999999999999</v>
      </c>
      <c r="P34" s="12">
        <v>3.3940999999999999</v>
      </c>
      <c r="Q34" s="12">
        <v>2.2288000000000001</v>
      </c>
      <c r="R34" s="12">
        <v>5.9714999999999998</v>
      </c>
      <c r="S34" s="12">
        <v>1.1517999999999999</v>
      </c>
      <c r="T34" s="164">
        <v>59.945500000000003</v>
      </c>
    </row>
    <row r="35" spans="2:20" x14ac:dyDescent="0.25">
      <c r="B35" s="162" t="s">
        <v>52</v>
      </c>
      <c r="C35" s="12">
        <v>0.25109999999999999</v>
      </c>
      <c r="D35" s="12">
        <v>0.54300000000000004</v>
      </c>
      <c r="E35" s="12">
        <v>1.2954000000000001</v>
      </c>
      <c r="F35" s="12">
        <v>0.44310000000000005</v>
      </c>
      <c r="G35" s="12">
        <v>0.86029999999999995</v>
      </c>
      <c r="H35" s="12">
        <v>1.0807</v>
      </c>
      <c r="I35" s="12">
        <v>3.5796000000000001</v>
      </c>
      <c r="J35" s="12">
        <v>1.0132999999999999</v>
      </c>
      <c r="K35" s="12">
        <v>24.094999999999999</v>
      </c>
      <c r="L35" s="12">
        <v>2.5983000000000001</v>
      </c>
      <c r="M35" s="12">
        <v>0.26619999999999999</v>
      </c>
      <c r="N35" s="12">
        <v>1.2104999999999999</v>
      </c>
      <c r="O35" s="12">
        <v>0.192</v>
      </c>
      <c r="P35" s="12">
        <v>0.28810000000000002</v>
      </c>
      <c r="Q35" s="12">
        <v>2.1909000000000001</v>
      </c>
      <c r="R35" s="12">
        <v>0.73619999999999997</v>
      </c>
      <c r="S35" s="12">
        <v>0.49879999999999997</v>
      </c>
      <c r="T35" s="164">
        <v>41.142400000000002</v>
      </c>
    </row>
    <row r="36" spans="2:20" x14ac:dyDescent="0.25">
      <c r="B36" s="162" t="s">
        <v>53</v>
      </c>
      <c r="C36" s="12">
        <v>7.7700000000000005E-2</v>
      </c>
      <c r="D36" s="12">
        <v>1.0255999999999998</v>
      </c>
      <c r="E36" s="12">
        <v>2.5514000000000001</v>
      </c>
      <c r="F36" s="12">
        <v>0.91289999999999993</v>
      </c>
      <c r="G36" s="12">
        <v>1.1328000000000003</v>
      </c>
      <c r="H36" s="12">
        <v>1.1329</v>
      </c>
      <c r="I36" s="12">
        <v>5.9430000000000005</v>
      </c>
      <c r="J36" s="12">
        <v>2.5385999999999997</v>
      </c>
      <c r="K36" s="12">
        <v>26.807400000000001</v>
      </c>
      <c r="L36" s="12">
        <v>36.868400000000001</v>
      </c>
      <c r="M36" s="12">
        <v>1.1790999999999998</v>
      </c>
      <c r="N36" s="12">
        <v>4.0390999999999995</v>
      </c>
      <c r="O36" s="12">
        <v>1.927</v>
      </c>
      <c r="P36" s="12">
        <v>0.72</v>
      </c>
      <c r="Q36" s="12">
        <v>7.7597999999999994</v>
      </c>
      <c r="R36" s="12">
        <v>7.1503999999999994</v>
      </c>
      <c r="S36" s="12">
        <v>1.4898</v>
      </c>
      <c r="T36" s="164">
        <v>103.2561</v>
      </c>
    </row>
    <row r="37" spans="2:20" x14ac:dyDescent="0.25">
      <c r="B37" s="162" t="s">
        <v>54</v>
      </c>
      <c r="C37" s="12">
        <v>3.78E-2</v>
      </c>
      <c r="D37" s="12">
        <v>0.28179999999999999</v>
      </c>
      <c r="E37" s="12">
        <v>0.33860000000000001</v>
      </c>
      <c r="F37" s="12">
        <v>9.69E-2</v>
      </c>
      <c r="G37" s="12">
        <v>0.24980000000000002</v>
      </c>
      <c r="H37" s="12">
        <v>0.24330000000000002</v>
      </c>
      <c r="I37" s="12">
        <v>1.0266999999999997</v>
      </c>
      <c r="J37" s="12">
        <v>0.3206</v>
      </c>
      <c r="K37" s="12">
        <v>4.9301000000000004</v>
      </c>
      <c r="L37" s="12">
        <v>1.208</v>
      </c>
      <c r="M37" s="12">
        <v>1.7877000000000001</v>
      </c>
      <c r="N37" s="12">
        <v>1.2241999999999997</v>
      </c>
      <c r="O37" s="12">
        <v>0.79679999999999995</v>
      </c>
      <c r="P37" s="12">
        <v>0.3901</v>
      </c>
      <c r="Q37" s="12">
        <v>3.7437999999999998</v>
      </c>
      <c r="R37" s="12">
        <v>2.9036000000000004</v>
      </c>
      <c r="S37" s="12">
        <v>0.6332000000000001</v>
      </c>
      <c r="T37" s="164">
        <v>20.212900000000001</v>
      </c>
    </row>
    <row r="38" spans="2:20" x14ac:dyDescent="0.25">
      <c r="B38" s="162" t="s">
        <v>55</v>
      </c>
      <c r="C38" s="12">
        <v>0.2049</v>
      </c>
      <c r="D38" s="12">
        <v>1.0912999999999999</v>
      </c>
      <c r="E38" s="12">
        <v>0.97970000000000002</v>
      </c>
      <c r="F38" s="12">
        <v>0.33439999999999998</v>
      </c>
      <c r="G38" s="12">
        <v>0.99350000000000005</v>
      </c>
      <c r="H38" s="12">
        <v>0.57820000000000005</v>
      </c>
      <c r="I38" s="12">
        <v>2.2028999999999996</v>
      </c>
      <c r="J38" s="12">
        <v>1.6540999999999999</v>
      </c>
      <c r="K38" s="12">
        <v>9.100200000000001</v>
      </c>
      <c r="L38" s="12">
        <v>1.7478</v>
      </c>
      <c r="M38" s="12">
        <v>0.7</v>
      </c>
      <c r="N38" s="12">
        <v>23.720500000000001</v>
      </c>
      <c r="O38" s="12">
        <v>13.2867</v>
      </c>
      <c r="P38" s="12">
        <v>1.125</v>
      </c>
      <c r="Q38" s="12">
        <v>14.138599999999999</v>
      </c>
      <c r="R38" s="12">
        <v>6.5442999999999998</v>
      </c>
      <c r="S38" s="12">
        <v>2.4042000000000003</v>
      </c>
      <c r="T38" s="164">
        <v>80.806299999999993</v>
      </c>
    </row>
    <row r="39" spans="2:20" x14ac:dyDescent="0.25">
      <c r="B39" s="162" t="s">
        <v>56</v>
      </c>
      <c r="C39" s="12">
        <v>1.4279999999999999</v>
      </c>
      <c r="D39" s="12">
        <v>1.407</v>
      </c>
      <c r="E39" s="12">
        <v>2.8036999999999996</v>
      </c>
      <c r="F39" s="12">
        <v>0.39900000000000002</v>
      </c>
      <c r="G39" s="12">
        <v>0.99470000000000003</v>
      </c>
      <c r="H39" s="12">
        <v>0.76770000000000005</v>
      </c>
      <c r="I39" s="12">
        <v>3.7484999999999999</v>
      </c>
      <c r="J39" s="12">
        <v>4.6029</v>
      </c>
      <c r="K39" s="12">
        <v>12.6806</v>
      </c>
      <c r="L39" s="12">
        <v>5.1951999999999998</v>
      </c>
      <c r="M39" s="12">
        <v>1.2441</v>
      </c>
      <c r="N39" s="12">
        <v>3.2530999999999999</v>
      </c>
      <c r="O39" s="12">
        <v>64.395499999999998</v>
      </c>
      <c r="P39" s="12">
        <v>5.7073</v>
      </c>
      <c r="Q39" s="12">
        <v>10.768900000000002</v>
      </c>
      <c r="R39" s="12">
        <v>4.1278999999999995</v>
      </c>
      <c r="S39" s="12">
        <v>1.8212999999999999</v>
      </c>
      <c r="T39" s="164">
        <v>125.345</v>
      </c>
    </row>
    <row r="40" spans="2:20" x14ac:dyDescent="0.25">
      <c r="B40" s="162" t="s">
        <v>57</v>
      </c>
      <c r="C40" s="12">
        <v>1.9100000000000002E-2</v>
      </c>
      <c r="D40" s="12">
        <v>0.41110000000000002</v>
      </c>
      <c r="E40" s="12">
        <v>0.73529999999999995</v>
      </c>
      <c r="F40" s="12">
        <v>0.15940000000000001</v>
      </c>
      <c r="G40" s="12">
        <v>0.41289999999999999</v>
      </c>
      <c r="H40" s="12">
        <v>0.3821</v>
      </c>
      <c r="I40" s="12">
        <v>2.3624999999999998</v>
      </c>
      <c r="J40" s="12">
        <v>1.1282000000000001</v>
      </c>
      <c r="K40" s="12">
        <v>16.6234</v>
      </c>
      <c r="L40" s="12">
        <v>2.6046</v>
      </c>
      <c r="M40" s="12">
        <v>1.6924999999999999</v>
      </c>
      <c r="N40" s="12">
        <v>3.3561000000000001</v>
      </c>
      <c r="O40" s="12">
        <v>5.7608999999999995</v>
      </c>
      <c r="P40" s="12">
        <v>10.1953</v>
      </c>
      <c r="Q40" s="12">
        <v>13.342799999999999</v>
      </c>
      <c r="R40" s="12">
        <v>4.2556000000000003</v>
      </c>
      <c r="S40" s="12">
        <v>1.2234</v>
      </c>
      <c r="T40" s="164">
        <v>64.664900000000003</v>
      </c>
    </row>
    <row r="41" spans="2:20" x14ac:dyDescent="0.25">
      <c r="B41" s="162" t="s">
        <v>58</v>
      </c>
      <c r="C41" s="12">
        <v>2.5063</v>
      </c>
      <c r="D41" s="12">
        <v>8.6871000000000009</v>
      </c>
      <c r="E41" s="12">
        <v>13.411200000000001</v>
      </c>
      <c r="F41" s="12">
        <v>2.0436999999999999</v>
      </c>
      <c r="G41" s="12">
        <v>7.0373999999999999</v>
      </c>
      <c r="H41" s="12">
        <v>7.5011999999999999</v>
      </c>
      <c r="I41" s="12">
        <v>29.222700000000003</v>
      </c>
      <c r="J41" s="12">
        <v>26.5825</v>
      </c>
      <c r="K41" s="12">
        <v>41.366900000000001</v>
      </c>
      <c r="L41" s="12">
        <v>15.865900000000002</v>
      </c>
      <c r="M41" s="12">
        <v>4.6657999999999999</v>
      </c>
      <c r="N41" s="12">
        <v>15.735799999999999</v>
      </c>
      <c r="O41" s="12">
        <v>23.197299999999998</v>
      </c>
      <c r="P41" s="12">
        <v>9.585799999999999</v>
      </c>
      <c r="Q41" s="12">
        <v>100.9221</v>
      </c>
      <c r="R41" s="12">
        <v>28.341900000000003</v>
      </c>
      <c r="S41" s="12">
        <v>7.6276999999999999</v>
      </c>
      <c r="T41" s="164">
        <v>344.30190000000005</v>
      </c>
    </row>
    <row r="42" spans="2:20" x14ac:dyDescent="0.25">
      <c r="B42" s="162" t="s">
        <v>59</v>
      </c>
      <c r="C42" s="12">
        <v>0.14599999999999999</v>
      </c>
      <c r="D42" s="12">
        <v>0.59529999999999994</v>
      </c>
      <c r="E42" s="12">
        <v>0.48360000000000003</v>
      </c>
      <c r="F42" s="12">
        <v>0.15990000000000001</v>
      </c>
      <c r="G42" s="12">
        <v>0.55179999999999996</v>
      </c>
      <c r="H42" s="12">
        <v>0.73639999999999994</v>
      </c>
      <c r="I42" s="12">
        <v>1.6386999999999998</v>
      </c>
      <c r="J42" s="12">
        <v>0.71939999999999993</v>
      </c>
      <c r="K42" s="12">
        <v>1.8794000000000002</v>
      </c>
      <c r="L42" s="12">
        <v>2.0779999999999998</v>
      </c>
      <c r="M42" s="12">
        <v>0.2107</v>
      </c>
      <c r="N42" s="12">
        <v>1.1457999999999999</v>
      </c>
      <c r="O42" s="12">
        <v>1.0009999999999999</v>
      </c>
      <c r="P42" s="12">
        <v>0.10160000000000001</v>
      </c>
      <c r="Q42" s="12">
        <v>2.1345000000000001</v>
      </c>
      <c r="R42" s="12">
        <v>4.5914000000000001</v>
      </c>
      <c r="S42" s="12">
        <v>0.25789999999999996</v>
      </c>
      <c r="T42" s="164">
        <v>18.4313</v>
      </c>
    </row>
    <row r="43" spans="2:20" x14ac:dyDescent="0.25">
      <c r="B43" s="162" t="s">
        <v>60</v>
      </c>
      <c r="C43" s="12">
        <v>6.7799999999999999E-2</v>
      </c>
      <c r="D43" s="12">
        <v>0.32319999999999999</v>
      </c>
      <c r="E43" s="12">
        <v>0.75269999999999992</v>
      </c>
      <c r="F43" s="12">
        <v>0.19109999999999999</v>
      </c>
      <c r="G43" s="12">
        <v>0.42899999999999999</v>
      </c>
      <c r="H43" s="12">
        <v>0.88279999999999992</v>
      </c>
      <c r="I43" s="12">
        <v>1.3029999999999999</v>
      </c>
      <c r="J43" s="12">
        <v>0.60529999999999995</v>
      </c>
      <c r="K43" s="12">
        <v>2.1969000000000003</v>
      </c>
      <c r="L43" s="12">
        <v>0.78959999999999986</v>
      </c>
      <c r="M43" s="12">
        <v>0.52900000000000003</v>
      </c>
      <c r="N43" s="12">
        <v>0.93519999999999992</v>
      </c>
      <c r="O43" s="12">
        <v>0.59660000000000002</v>
      </c>
      <c r="P43" s="12">
        <v>0.17839999999999998</v>
      </c>
      <c r="Q43" s="12">
        <v>2.379</v>
      </c>
      <c r="R43" s="12">
        <v>0.93700000000000006</v>
      </c>
      <c r="S43" s="12">
        <v>3.9455999999999998</v>
      </c>
      <c r="T43" s="164">
        <v>17.042400000000001</v>
      </c>
    </row>
    <row r="44" spans="2:20" ht="13.5" customHeight="1" x14ac:dyDescent="0.25">
      <c r="B44" s="165" t="s">
        <v>61</v>
      </c>
      <c r="C44" s="166">
        <v>46.297800000000002</v>
      </c>
      <c r="D44" s="166">
        <v>89.671300000000002</v>
      </c>
      <c r="E44" s="166">
        <v>105.0938</v>
      </c>
      <c r="F44" s="166">
        <v>46.034500000000001</v>
      </c>
      <c r="G44" s="166">
        <v>61.382800000000003</v>
      </c>
      <c r="H44" s="166">
        <v>87.444000000000003</v>
      </c>
      <c r="I44" s="166">
        <v>248.3142</v>
      </c>
      <c r="J44" s="166">
        <v>165.13139999999999</v>
      </c>
      <c r="K44" s="166">
        <v>177.49960000000002</v>
      </c>
      <c r="L44" s="166">
        <v>95.326700000000002</v>
      </c>
      <c r="M44" s="166">
        <v>38.143599999999999</v>
      </c>
      <c r="N44" s="166">
        <v>78.519000000000005</v>
      </c>
      <c r="O44" s="166">
        <v>116.0102</v>
      </c>
      <c r="P44" s="166">
        <v>35.895099999999999</v>
      </c>
      <c r="Q44" s="166">
        <v>189.96929999999998</v>
      </c>
      <c r="R44" s="166">
        <v>107.25710000000001</v>
      </c>
      <c r="S44" s="166">
        <v>32.015999999999998</v>
      </c>
      <c r="T44" s="167">
        <v>1720.0061000000001</v>
      </c>
    </row>
    <row r="46" spans="2:20" x14ac:dyDescent="0.25">
      <c r="B46" s="156" t="s">
        <v>110</v>
      </c>
      <c r="C46" s="156"/>
      <c r="D46">
        <f t="shared" ref="D46:I46" si="1">SUM(D50:D54)</f>
        <v>15168.6</v>
      </c>
      <c r="E46">
        <f t="shared" si="1"/>
        <v>44538.400000000001</v>
      </c>
      <c r="F46">
        <f t="shared" si="1"/>
        <v>8491.7000000000007</v>
      </c>
      <c r="G46">
        <f t="shared" si="1"/>
        <v>46834.400000000001</v>
      </c>
      <c r="H46">
        <f t="shared" si="1"/>
        <v>72547.899999999994</v>
      </c>
      <c r="I46">
        <f t="shared" si="1"/>
        <v>169642.4</v>
      </c>
    </row>
    <row r="47" spans="2:20" x14ac:dyDescent="0.25">
      <c r="B47" s="158" t="s">
        <v>43</v>
      </c>
      <c r="C47" s="159" t="s">
        <v>44</v>
      </c>
      <c r="D47" s="160" t="s">
        <v>45</v>
      </c>
      <c r="E47" s="160" t="s">
        <v>46</v>
      </c>
      <c r="F47" s="160" t="s">
        <v>47</v>
      </c>
      <c r="G47" s="160" t="s">
        <v>48</v>
      </c>
      <c r="H47" s="160" t="s">
        <v>49</v>
      </c>
      <c r="I47" s="160" t="s">
        <v>50</v>
      </c>
      <c r="J47" s="160" t="s">
        <v>51</v>
      </c>
      <c r="K47" s="160" t="s">
        <v>52</v>
      </c>
      <c r="L47" s="160" t="s">
        <v>53</v>
      </c>
      <c r="M47" s="160" t="s">
        <v>54</v>
      </c>
      <c r="N47" s="160" t="s">
        <v>55</v>
      </c>
      <c r="O47" s="160" t="s">
        <v>56</v>
      </c>
      <c r="P47" s="160" t="s">
        <v>57</v>
      </c>
      <c r="Q47" s="160" t="s">
        <v>58</v>
      </c>
      <c r="R47" s="160" t="s">
        <v>59</v>
      </c>
      <c r="S47" s="160" t="s">
        <v>60</v>
      </c>
      <c r="T47" s="161" t="s">
        <v>61</v>
      </c>
    </row>
    <row r="48" spans="2:20" x14ac:dyDescent="0.25">
      <c r="B48" s="162" t="s">
        <v>44</v>
      </c>
      <c r="C48" s="12">
        <f t="shared" ref="C48:C65" si="2">C27*1000</f>
        <v>14852.4</v>
      </c>
      <c r="D48" s="12">
        <f t="shared" ref="D48:T63" si="3">D27*1000</f>
        <v>14.4</v>
      </c>
      <c r="E48" s="12">
        <f t="shared" si="3"/>
        <v>32523.900000000005</v>
      </c>
      <c r="F48" s="12">
        <f t="shared" si="3"/>
        <v>0</v>
      </c>
      <c r="G48" s="12">
        <f t="shared" si="3"/>
        <v>1.5</v>
      </c>
      <c r="H48" s="12">
        <f t="shared" si="3"/>
        <v>0</v>
      </c>
      <c r="I48" s="12">
        <f t="shared" si="3"/>
        <v>3414.5999999999995</v>
      </c>
      <c r="J48" s="12">
        <f t="shared" si="3"/>
        <v>544.20000000000005</v>
      </c>
      <c r="K48" s="12">
        <f t="shared" si="3"/>
        <v>1.7</v>
      </c>
      <c r="L48" s="12">
        <f t="shared" si="3"/>
        <v>0</v>
      </c>
      <c r="M48" s="12">
        <f t="shared" si="3"/>
        <v>1562</v>
      </c>
      <c r="N48" s="12">
        <f t="shared" si="3"/>
        <v>16.3</v>
      </c>
      <c r="O48" s="12">
        <f t="shared" si="3"/>
        <v>1.8</v>
      </c>
      <c r="P48" s="12">
        <f t="shared" si="3"/>
        <v>0</v>
      </c>
      <c r="Q48" s="12">
        <f t="shared" si="3"/>
        <v>35.9</v>
      </c>
      <c r="R48" s="12">
        <f t="shared" si="3"/>
        <v>160.9</v>
      </c>
      <c r="S48" s="12">
        <f t="shared" si="3"/>
        <v>66.5</v>
      </c>
      <c r="T48" s="12">
        <f t="shared" si="3"/>
        <v>53196.2</v>
      </c>
    </row>
    <row r="49" spans="2:20" x14ac:dyDescent="0.25">
      <c r="B49" s="162" t="s">
        <v>45</v>
      </c>
      <c r="C49" s="12">
        <f t="shared" si="2"/>
        <v>1344.3</v>
      </c>
      <c r="D49" s="12">
        <f t="shared" ref="D49:R49" si="4">D28*1000</f>
        <v>58647.4</v>
      </c>
      <c r="E49" s="12">
        <f t="shared" si="4"/>
        <v>4528.3</v>
      </c>
      <c r="F49" s="12">
        <f t="shared" si="4"/>
        <v>32468.599999999995</v>
      </c>
      <c r="G49" s="12">
        <f t="shared" si="4"/>
        <v>1199.9000000000001</v>
      </c>
      <c r="H49" s="12">
        <f t="shared" si="4"/>
        <v>1254.8000000000002</v>
      </c>
      <c r="I49" s="12">
        <f t="shared" si="4"/>
        <v>23342.600000000002</v>
      </c>
      <c r="J49" s="12">
        <f t="shared" si="4"/>
        <v>3385</v>
      </c>
      <c r="K49" s="12">
        <f t="shared" si="4"/>
        <v>4305</v>
      </c>
      <c r="L49" s="12">
        <f t="shared" si="4"/>
        <v>1678.1999999999998</v>
      </c>
      <c r="M49" s="12">
        <f t="shared" si="4"/>
        <v>1321.6</v>
      </c>
      <c r="N49" s="12">
        <f t="shared" si="4"/>
        <v>3296.5</v>
      </c>
      <c r="O49" s="12">
        <f t="shared" si="4"/>
        <v>680.3</v>
      </c>
      <c r="P49" s="12">
        <f t="shared" si="4"/>
        <v>1195.5</v>
      </c>
      <c r="Q49" s="12">
        <f t="shared" si="4"/>
        <v>3790.1</v>
      </c>
      <c r="R49" s="12">
        <f t="shared" si="4"/>
        <v>8755.6999999999989</v>
      </c>
      <c r="S49" s="12">
        <f t="shared" si="3"/>
        <v>1593.1</v>
      </c>
      <c r="T49" s="12">
        <f t="shared" si="3"/>
        <v>152786.79999999999</v>
      </c>
    </row>
    <row r="50" spans="2:20" x14ac:dyDescent="0.25">
      <c r="B50" s="162" t="s">
        <v>46</v>
      </c>
      <c r="C50" s="12">
        <f t="shared" si="2"/>
        <v>7743.3</v>
      </c>
      <c r="D50" s="12">
        <f t="shared" si="3"/>
        <v>294.3</v>
      </c>
      <c r="E50" s="12">
        <f t="shared" si="3"/>
        <v>31264.3</v>
      </c>
      <c r="F50" s="12">
        <f t="shared" si="3"/>
        <v>95.3</v>
      </c>
      <c r="G50" s="12">
        <f t="shared" si="3"/>
        <v>199</v>
      </c>
      <c r="H50" s="12">
        <f t="shared" si="3"/>
        <v>151.1</v>
      </c>
      <c r="I50" s="12">
        <f t="shared" si="3"/>
        <v>4174.5000000000009</v>
      </c>
      <c r="J50" s="12">
        <f t="shared" si="3"/>
        <v>582</v>
      </c>
      <c r="K50" s="12">
        <f t="shared" si="3"/>
        <v>2381</v>
      </c>
      <c r="L50" s="12">
        <f t="shared" si="3"/>
        <v>656.9</v>
      </c>
      <c r="M50" s="12">
        <f t="shared" si="3"/>
        <v>20867.599999999999</v>
      </c>
      <c r="N50" s="12">
        <f t="shared" si="3"/>
        <v>1023.6</v>
      </c>
      <c r="O50" s="12">
        <f t="shared" si="3"/>
        <v>83.2</v>
      </c>
      <c r="P50" s="12">
        <f t="shared" si="3"/>
        <v>137.6</v>
      </c>
      <c r="Q50" s="12">
        <f t="shared" si="3"/>
        <v>2976.2</v>
      </c>
      <c r="R50" s="12">
        <f t="shared" si="3"/>
        <v>6393.2</v>
      </c>
      <c r="S50" s="12">
        <f t="shared" si="3"/>
        <v>1526.7</v>
      </c>
      <c r="T50" s="12">
        <f t="shared" si="3"/>
        <v>80549.5</v>
      </c>
    </row>
    <row r="51" spans="2:20" x14ac:dyDescent="0.25">
      <c r="B51" s="162" t="s">
        <v>47</v>
      </c>
      <c r="C51" s="12">
        <f t="shared" si="2"/>
        <v>3226.1</v>
      </c>
      <c r="D51" s="12">
        <f t="shared" si="3"/>
        <v>1396.3</v>
      </c>
      <c r="E51" s="12">
        <f t="shared" si="3"/>
        <v>868</v>
      </c>
      <c r="F51" s="12">
        <f t="shared" si="3"/>
        <v>3975.9</v>
      </c>
      <c r="G51" s="12">
        <f t="shared" si="3"/>
        <v>279.5</v>
      </c>
      <c r="H51" s="12">
        <f t="shared" si="3"/>
        <v>277</v>
      </c>
      <c r="I51" s="12">
        <f t="shared" si="3"/>
        <v>9438.6999999999989</v>
      </c>
      <c r="J51" s="12">
        <f t="shared" si="3"/>
        <v>3251.2</v>
      </c>
      <c r="K51" s="12">
        <f t="shared" si="3"/>
        <v>5411.4</v>
      </c>
      <c r="L51" s="12">
        <f t="shared" si="3"/>
        <v>13704.7</v>
      </c>
      <c r="M51" s="12">
        <f t="shared" si="3"/>
        <v>169.5</v>
      </c>
      <c r="N51" s="12">
        <f t="shared" si="3"/>
        <v>965</v>
      </c>
      <c r="O51" s="12">
        <f t="shared" si="3"/>
        <v>417.7</v>
      </c>
      <c r="P51" s="12">
        <f t="shared" si="3"/>
        <v>121.2</v>
      </c>
      <c r="Q51" s="12">
        <f t="shared" si="3"/>
        <v>2480.9</v>
      </c>
      <c r="R51" s="12">
        <f t="shared" si="3"/>
        <v>2075.7999999999997</v>
      </c>
      <c r="S51" s="12">
        <f t="shared" si="3"/>
        <v>722.6</v>
      </c>
      <c r="T51" s="12">
        <f t="shared" si="3"/>
        <v>48781.5</v>
      </c>
    </row>
    <row r="52" spans="2:20" x14ac:dyDescent="0.25">
      <c r="B52" s="162" t="s">
        <v>48</v>
      </c>
      <c r="C52" s="12">
        <f t="shared" si="2"/>
        <v>315.2</v>
      </c>
      <c r="D52" s="12">
        <f t="shared" si="3"/>
        <v>3590.5</v>
      </c>
      <c r="E52" s="12">
        <f t="shared" si="3"/>
        <v>1643</v>
      </c>
      <c r="F52" s="12">
        <f t="shared" si="3"/>
        <v>844.2</v>
      </c>
      <c r="G52" s="12">
        <f t="shared" si="3"/>
        <v>20775.7</v>
      </c>
      <c r="H52" s="12">
        <f t="shared" si="3"/>
        <v>16635</v>
      </c>
      <c r="I52" s="12">
        <f t="shared" si="3"/>
        <v>15639.5</v>
      </c>
      <c r="J52" s="12">
        <f t="shared" si="3"/>
        <v>15578.5</v>
      </c>
      <c r="K52" s="12">
        <f t="shared" si="3"/>
        <v>5169.3</v>
      </c>
      <c r="L52" s="12">
        <f t="shared" si="3"/>
        <v>2107.6000000000004</v>
      </c>
      <c r="M52" s="12">
        <f t="shared" si="3"/>
        <v>351.1</v>
      </c>
      <c r="N52" s="12">
        <f t="shared" si="3"/>
        <v>5311.8</v>
      </c>
      <c r="O52" s="12">
        <f t="shared" si="3"/>
        <v>365.3</v>
      </c>
      <c r="P52" s="12">
        <f t="shared" si="3"/>
        <v>524.4</v>
      </c>
      <c r="Q52" s="12">
        <f t="shared" si="3"/>
        <v>6442.4</v>
      </c>
      <c r="R52" s="12">
        <f t="shared" si="3"/>
        <v>3114.3999999999996</v>
      </c>
      <c r="S52" s="12">
        <f t="shared" si="3"/>
        <v>2233.8000000000002</v>
      </c>
      <c r="T52" s="12">
        <f t="shared" si="3"/>
        <v>100641.9</v>
      </c>
    </row>
    <row r="53" spans="2:20" x14ac:dyDescent="0.25">
      <c r="B53" s="162" t="s">
        <v>49</v>
      </c>
      <c r="C53" s="12">
        <f t="shared" si="2"/>
        <v>229.7</v>
      </c>
      <c r="D53" s="12">
        <f t="shared" si="3"/>
        <v>306</v>
      </c>
      <c r="E53" s="12">
        <f t="shared" si="3"/>
        <v>173.2</v>
      </c>
      <c r="F53" s="12">
        <f t="shared" si="3"/>
        <v>58.4</v>
      </c>
      <c r="G53" s="12">
        <f t="shared" si="3"/>
        <v>1146.4000000000001</v>
      </c>
      <c r="H53" s="12">
        <f t="shared" si="3"/>
        <v>27627.8</v>
      </c>
      <c r="I53" s="12">
        <f t="shared" si="3"/>
        <v>1238.9000000000001</v>
      </c>
      <c r="J53" s="12">
        <f t="shared" si="3"/>
        <v>133.6</v>
      </c>
      <c r="K53" s="12">
        <f t="shared" si="3"/>
        <v>4691.8</v>
      </c>
      <c r="L53" s="12">
        <f t="shared" si="3"/>
        <v>4128.5</v>
      </c>
      <c r="M53" s="12">
        <f t="shared" si="3"/>
        <v>33.6</v>
      </c>
      <c r="N53" s="12">
        <f t="shared" si="3"/>
        <v>244.39999999999998</v>
      </c>
      <c r="O53" s="12">
        <f t="shared" si="3"/>
        <v>40.200000000000003</v>
      </c>
      <c r="P53" s="12">
        <f t="shared" si="3"/>
        <v>16.8</v>
      </c>
      <c r="Q53" s="12">
        <f t="shared" si="3"/>
        <v>989.69999999999982</v>
      </c>
      <c r="R53" s="12">
        <f t="shared" si="3"/>
        <v>2607.5999999999995</v>
      </c>
      <c r="S53" s="12">
        <f t="shared" si="3"/>
        <v>307.5</v>
      </c>
      <c r="T53" s="12">
        <f t="shared" si="3"/>
        <v>43974.400000000001</v>
      </c>
    </row>
    <row r="54" spans="2:20" x14ac:dyDescent="0.25">
      <c r="B54" s="162" t="s">
        <v>50</v>
      </c>
      <c r="C54" s="12">
        <f t="shared" si="2"/>
        <v>13504.4</v>
      </c>
      <c r="D54" s="12">
        <f t="shared" si="3"/>
        <v>9581.5</v>
      </c>
      <c r="E54" s="12">
        <f t="shared" si="3"/>
        <v>10589.9</v>
      </c>
      <c r="F54" s="12">
        <f t="shared" si="3"/>
        <v>3517.9</v>
      </c>
      <c r="G54" s="12">
        <f t="shared" si="3"/>
        <v>24433.8</v>
      </c>
      <c r="H54" s="12">
        <f t="shared" si="3"/>
        <v>27857.000000000004</v>
      </c>
      <c r="I54" s="12">
        <f t="shared" si="3"/>
        <v>139150.79999999999</v>
      </c>
      <c r="J54" s="12">
        <f t="shared" si="3"/>
        <v>62779.8</v>
      </c>
      <c r="K54" s="12">
        <f t="shared" si="3"/>
        <v>15421.3</v>
      </c>
      <c r="L54" s="12">
        <f t="shared" si="3"/>
        <v>3627.3</v>
      </c>
      <c r="M54" s="12">
        <f t="shared" si="3"/>
        <v>1498.5999999999997</v>
      </c>
      <c r="N54" s="12">
        <f t="shared" si="3"/>
        <v>11966.500000000002</v>
      </c>
      <c r="O54" s="12">
        <f t="shared" si="3"/>
        <v>2037.3000000000002</v>
      </c>
      <c r="P54" s="12">
        <f t="shared" si="3"/>
        <v>2214</v>
      </c>
      <c r="Q54" s="12">
        <f t="shared" si="3"/>
        <v>13644.6</v>
      </c>
      <c r="R54" s="12">
        <f t="shared" si="3"/>
        <v>18590.099999999999</v>
      </c>
      <c r="S54" s="12">
        <f t="shared" si="3"/>
        <v>4511.8999999999996</v>
      </c>
      <c r="T54" s="12">
        <f t="shared" si="3"/>
        <v>364926.8</v>
      </c>
    </row>
    <row r="55" spans="2:20" x14ac:dyDescent="0.25">
      <c r="B55" s="162" t="s">
        <v>51</v>
      </c>
      <c r="C55" s="12">
        <f t="shared" si="2"/>
        <v>343.4</v>
      </c>
      <c r="D55" s="12">
        <f t="shared" si="3"/>
        <v>1475</v>
      </c>
      <c r="E55" s="12">
        <f t="shared" si="3"/>
        <v>151.19999999999999</v>
      </c>
      <c r="F55" s="12">
        <f t="shared" si="3"/>
        <v>333.7</v>
      </c>
      <c r="G55" s="12">
        <f t="shared" si="3"/>
        <v>684.9</v>
      </c>
      <c r="H55" s="12">
        <f t="shared" si="3"/>
        <v>335.7</v>
      </c>
      <c r="I55" s="12">
        <f t="shared" si="3"/>
        <v>887.7</v>
      </c>
      <c r="J55" s="12">
        <f t="shared" si="3"/>
        <v>39712.400000000001</v>
      </c>
      <c r="K55" s="12">
        <f t="shared" si="3"/>
        <v>438.6</v>
      </c>
      <c r="L55" s="12">
        <f t="shared" si="3"/>
        <v>467.9</v>
      </c>
      <c r="M55" s="12">
        <f t="shared" si="3"/>
        <v>64.2</v>
      </c>
      <c r="N55" s="12">
        <f t="shared" si="3"/>
        <v>1074.7</v>
      </c>
      <c r="O55" s="12">
        <f t="shared" si="3"/>
        <v>1230.5999999999999</v>
      </c>
      <c r="P55" s="12">
        <f t="shared" si="3"/>
        <v>3394.1</v>
      </c>
      <c r="Q55" s="12">
        <f t="shared" si="3"/>
        <v>2228.8000000000002</v>
      </c>
      <c r="R55" s="12">
        <f t="shared" si="3"/>
        <v>5971.5</v>
      </c>
      <c r="S55" s="12">
        <f t="shared" si="3"/>
        <v>1151.8</v>
      </c>
      <c r="T55" s="12">
        <f t="shared" si="3"/>
        <v>59945.5</v>
      </c>
    </row>
    <row r="56" spans="2:20" x14ac:dyDescent="0.25">
      <c r="B56" s="162" t="s">
        <v>52</v>
      </c>
      <c r="C56" s="12">
        <f t="shared" si="2"/>
        <v>251.1</v>
      </c>
      <c r="D56" s="12">
        <f t="shared" si="3"/>
        <v>543</v>
      </c>
      <c r="E56" s="12">
        <f t="shared" si="3"/>
        <v>1295.4000000000001</v>
      </c>
      <c r="F56" s="12">
        <f t="shared" si="3"/>
        <v>443.1</v>
      </c>
      <c r="G56" s="12">
        <f t="shared" si="3"/>
        <v>860.3</v>
      </c>
      <c r="H56" s="12">
        <f t="shared" si="3"/>
        <v>1080.7</v>
      </c>
      <c r="I56" s="12">
        <f t="shared" si="3"/>
        <v>3579.6</v>
      </c>
      <c r="J56" s="12">
        <f t="shared" si="3"/>
        <v>1013.2999999999998</v>
      </c>
      <c r="K56" s="12">
        <f t="shared" si="3"/>
        <v>24095</v>
      </c>
      <c r="L56" s="12">
        <f t="shared" si="3"/>
        <v>2598.3000000000002</v>
      </c>
      <c r="M56" s="12">
        <f t="shared" si="3"/>
        <v>266.2</v>
      </c>
      <c r="N56" s="12">
        <f t="shared" si="3"/>
        <v>1210.5</v>
      </c>
      <c r="O56" s="12">
        <f t="shared" si="3"/>
        <v>192</v>
      </c>
      <c r="P56" s="12">
        <f t="shared" si="3"/>
        <v>288.10000000000002</v>
      </c>
      <c r="Q56" s="12">
        <f t="shared" si="3"/>
        <v>2190.9</v>
      </c>
      <c r="R56" s="12">
        <f t="shared" si="3"/>
        <v>736.19999999999993</v>
      </c>
      <c r="S56" s="12">
        <f t="shared" si="3"/>
        <v>498.79999999999995</v>
      </c>
      <c r="T56" s="12">
        <f t="shared" si="3"/>
        <v>41142.400000000001</v>
      </c>
    </row>
    <row r="57" spans="2:20" x14ac:dyDescent="0.25">
      <c r="B57" s="162" t="s">
        <v>53</v>
      </c>
      <c r="C57" s="12">
        <f t="shared" si="2"/>
        <v>77.7</v>
      </c>
      <c r="D57" s="12">
        <f t="shared" si="3"/>
        <v>1025.5999999999999</v>
      </c>
      <c r="E57" s="12">
        <f t="shared" si="3"/>
        <v>2551.4</v>
      </c>
      <c r="F57" s="12">
        <f t="shared" si="3"/>
        <v>912.9</v>
      </c>
      <c r="G57" s="12">
        <f t="shared" si="3"/>
        <v>1132.8000000000002</v>
      </c>
      <c r="H57" s="12">
        <f t="shared" si="3"/>
        <v>1132.9000000000001</v>
      </c>
      <c r="I57" s="12">
        <f t="shared" si="3"/>
        <v>5943.0000000000009</v>
      </c>
      <c r="J57" s="12">
        <f t="shared" si="3"/>
        <v>2538.6</v>
      </c>
      <c r="K57" s="12">
        <f t="shared" si="3"/>
        <v>26807.4</v>
      </c>
      <c r="L57" s="12">
        <f t="shared" si="3"/>
        <v>36868.400000000001</v>
      </c>
      <c r="M57" s="12">
        <f t="shared" si="3"/>
        <v>1179.0999999999999</v>
      </c>
      <c r="N57" s="12">
        <f t="shared" si="3"/>
        <v>4039.0999999999995</v>
      </c>
      <c r="O57" s="12">
        <f t="shared" si="3"/>
        <v>1927</v>
      </c>
      <c r="P57" s="12">
        <f t="shared" si="3"/>
        <v>720</v>
      </c>
      <c r="Q57" s="12">
        <f t="shared" si="3"/>
        <v>7759.7999999999993</v>
      </c>
      <c r="R57" s="12">
        <f t="shared" si="3"/>
        <v>7150.4</v>
      </c>
      <c r="S57" s="12">
        <f t="shared" si="3"/>
        <v>1489.8</v>
      </c>
      <c r="T57" s="12">
        <f t="shared" si="3"/>
        <v>103256.1</v>
      </c>
    </row>
    <row r="58" spans="2:20" x14ac:dyDescent="0.25">
      <c r="B58" s="162" t="s">
        <v>54</v>
      </c>
      <c r="C58" s="12">
        <f t="shared" si="2"/>
        <v>37.799999999999997</v>
      </c>
      <c r="D58" s="12">
        <f t="shared" si="3"/>
        <v>281.8</v>
      </c>
      <c r="E58" s="12">
        <f t="shared" si="3"/>
        <v>338.6</v>
      </c>
      <c r="F58" s="12">
        <f t="shared" si="3"/>
        <v>96.9</v>
      </c>
      <c r="G58" s="12">
        <f t="shared" si="3"/>
        <v>249.8</v>
      </c>
      <c r="H58" s="12">
        <f t="shared" si="3"/>
        <v>243.3</v>
      </c>
      <c r="I58" s="12">
        <f t="shared" si="3"/>
        <v>1026.6999999999998</v>
      </c>
      <c r="J58" s="12">
        <f t="shared" si="3"/>
        <v>320.60000000000002</v>
      </c>
      <c r="K58" s="12">
        <f t="shared" si="3"/>
        <v>4930.1000000000004</v>
      </c>
      <c r="L58" s="12">
        <f t="shared" si="3"/>
        <v>1208</v>
      </c>
      <c r="M58" s="12">
        <f t="shared" si="3"/>
        <v>1787.7</v>
      </c>
      <c r="N58" s="12">
        <f t="shared" si="3"/>
        <v>1224.1999999999998</v>
      </c>
      <c r="O58" s="12">
        <f t="shared" si="3"/>
        <v>796.8</v>
      </c>
      <c r="P58" s="12">
        <f t="shared" si="3"/>
        <v>390.1</v>
      </c>
      <c r="Q58" s="12">
        <f t="shared" si="3"/>
        <v>3743.7999999999997</v>
      </c>
      <c r="R58" s="12">
        <f t="shared" si="3"/>
        <v>2903.6000000000004</v>
      </c>
      <c r="S58" s="12">
        <f t="shared" si="3"/>
        <v>633.20000000000005</v>
      </c>
      <c r="T58" s="12">
        <f t="shared" si="3"/>
        <v>20212.900000000001</v>
      </c>
    </row>
    <row r="59" spans="2:20" x14ac:dyDescent="0.25">
      <c r="B59" s="162" t="s">
        <v>55</v>
      </c>
      <c r="C59" s="12">
        <f t="shared" si="2"/>
        <v>204.9</v>
      </c>
      <c r="D59" s="12">
        <f t="shared" si="3"/>
        <v>1091.3</v>
      </c>
      <c r="E59" s="12">
        <f t="shared" si="3"/>
        <v>979.7</v>
      </c>
      <c r="F59" s="12">
        <f t="shared" si="3"/>
        <v>334.4</v>
      </c>
      <c r="G59" s="12">
        <f t="shared" si="3"/>
        <v>993.5</v>
      </c>
      <c r="H59" s="12">
        <f t="shared" si="3"/>
        <v>578.20000000000005</v>
      </c>
      <c r="I59" s="12">
        <f t="shared" si="3"/>
        <v>2202.8999999999996</v>
      </c>
      <c r="J59" s="12">
        <f t="shared" si="3"/>
        <v>1654.1</v>
      </c>
      <c r="K59" s="12">
        <f t="shared" si="3"/>
        <v>9100.2000000000007</v>
      </c>
      <c r="L59" s="12">
        <f t="shared" si="3"/>
        <v>1747.8</v>
      </c>
      <c r="M59" s="12">
        <f t="shared" si="3"/>
        <v>700</v>
      </c>
      <c r="N59" s="12">
        <f t="shared" si="3"/>
        <v>23720.5</v>
      </c>
      <c r="O59" s="12">
        <f t="shared" si="3"/>
        <v>13286.699999999999</v>
      </c>
      <c r="P59" s="12">
        <f t="shared" si="3"/>
        <v>1125</v>
      </c>
      <c r="Q59" s="12">
        <f t="shared" si="3"/>
        <v>14138.599999999999</v>
      </c>
      <c r="R59" s="12">
        <f t="shared" si="3"/>
        <v>6544.3</v>
      </c>
      <c r="S59" s="12">
        <f t="shared" si="3"/>
        <v>2404.2000000000003</v>
      </c>
      <c r="T59" s="12">
        <f t="shared" si="3"/>
        <v>80806.299999999988</v>
      </c>
    </row>
    <row r="60" spans="2:20" x14ac:dyDescent="0.25">
      <c r="B60" s="162" t="s">
        <v>56</v>
      </c>
      <c r="C60" s="12">
        <f t="shared" si="2"/>
        <v>1428</v>
      </c>
      <c r="D60" s="12">
        <f t="shared" si="3"/>
        <v>1407</v>
      </c>
      <c r="E60" s="12">
        <f t="shared" si="3"/>
        <v>2803.7</v>
      </c>
      <c r="F60" s="12">
        <f t="shared" si="3"/>
        <v>399</v>
      </c>
      <c r="G60" s="12">
        <f t="shared" si="3"/>
        <v>994.7</v>
      </c>
      <c r="H60" s="12">
        <f t="shared" si="3"/>
        <v>767.7</v>
      </c>
      <c r="I60" s="12">
        <f t="shared" si="3"/>
        <v>3748.5</v>
      </c>
      <c r="J60" s="12">
        <f t="shared" si="3"/>
        <v>4602.8999999999996</v>
      </c>
      <c r="K60" s="12">
        <f t="shared" si="3"/>
        <v>12680.6</v>
      </c>
      <c r="L60" s="12">
        <f t="shared" si="3"/>
        <v>5195.2</v>
      </c>
      <c r="M60" s="12">
        <f t="shared" si="3"/>
        <v>1244.0999999999999</v>
      </c>
      <c r="N60" s="12">
        <f t="shared" si="3"/>
        <v>3253.1</v>
      </c>
      <c r="O60" s="12">
        <f t="shared" si="3"/>
        <v>64395.5</v>
      </c>
      <c r="P60" s="12">
        <f t="shared" si="3"/>
        <v>5707.3</v>
      </c>
      <c r="Q60" s="12">
        <f t="shared" si="3"/>
        <v>10768.900000000001</v>
      </c>
      <c r="R60" s="12">
        <f t="shared" si="3"/>
        <v>4127.8999999999996</v>
      </c>
      <c r="S60" s="12">
        <f t="shared" si="3"/>
        <v>1821.3</v>
      </c>
      <c r="T60" s="12">
        <f t="shared" si="3"/>
        <v>125345</v>
      </c>
    </row>
    <row r="61" spans="2:20" x14ac:dyDescent="0.25">
      <c r="B61" s="162" t="s">
        <v>57</v>
      </c>
      <c r="C61" s="12">
        <f t="shared" si="2"/>
        <v>19.100000000000001</v>
      </c>
      <c r="D61" s="12">
        <f t="shared" si="3"/>
        <v>411.1</v>
      </c>
      <c r="E61" s="12">
        <f t="shared" si="3"/>
        <v>735.3</v>
      </c>
      <c r="F61" s="12">
        <f t="shared" si="3"/>
        <v>159.4</v>
      </c>
      <c r="G61" s="12">
        <f t="shared" si="3"/>
        <v>412.9</v>
      </c>
      <c r="H61" s="12">
        <f t="shared" si="3"/>
        <v>382.1</v>
      </c>
      <c r="I61" s="12">
        <f t="shared" si="3"/>
        <v>2362.5</v>
      </c>
      <c r="J61" s="12">
        <f t="shared" si="3"/>
        <v>1128.2</v>
      </c>
      <c r="K61" s="12">
        <f t="shared" si="3"/>
        <v>16623.400000000001</v>
      </c>
      <c r="L61" s="12">
        <f t="shared" si="3"/>
        <v>2604.6</v>
      </c>
      <c r="M61" s="12">
        <f t="shared" si="3"/>
        <v>1692.5</v>
      </c>
      <c r="N61" s="12">
        <f t="shared" si="3"/>
        <v>3356.1</v>
      </c>
      <c r="O61" s="12">
        <f t="shared" si="3"/>
        <v>5760.9</v>
      </c>
      <c r="P61" s="12">
        <f t="shared" si="3"/>
        <v>10195.299999999999</v>
      </c>
      <c r="Q61" s="12">
        <f t="shared" si="3"/>
        <v>13342.8</v>
      </c>
      <c r="R61" s="12">
        <f t="shared" si="3"/>
        <v>4255.6000000000004</v>
      </c>
      <c r="S61" s="12">
        <f t="shared" si="3"/>
        <v>1223.4000000000001</v>
      </c>
      <c r="T61" s="12">
        <f t="shared" si="3"/>
        <v>64664.9</v>
      </c>
    </row>
    <row r="62" spans="2:20" x14ac:dyDescent="0.25">
      <c r="B62" s="162" t="s">
        <v>58</v>
      </c>
      <c r="C62" s="12">
        <f t="shared" si="2"/>
        <v>2506.3000000000002</v>
      </c>
      <c r="D62" s="12">
        <f t="shared" si="3"/>
        <v>8687.1</v>
      </c>
      <c r="E62" s="12">
        <f t="shared" si="3"/>
        <v>13411.2</v>
      </c>
      <c r="F62" s="12">
        <f t="shared" si="3"/>
        <v>2043.6999999999998</v>
      </c>
      <c r="G62" s="12">
        <f t="shared" si="3"/>
        <v>7037.4</v>
      </c>
      <c r="H62" s="12">
        <f t="shared" si="3"/>
        <v>7501.2</v>
      </c>
      <c r="I62" s="12">
        <f t="shared" si="3"/>
        <v>29222.700000000004</v>
      </c>
      <c r="J62" s="12">
        <f t="shared" si="3"/>
        <v>26582.5</v>
      </c>
      <c r="K62" s="12">
        <f t="shared" si="3"/>
        <v>41366.9</v>
      </c>
      <c r="L62" s="12">
        <f t="shared" si="3"/>
        <v>15865.900000000001</v>
      </c>
      <c r="M62" s="12">
        <f t="shared" si="3"/>
        <v>4665.8</v>
      </c>
      <c r="N62" s="12">
        <f t="shared" si="3"/>
        <v>15735.8</v>
      </c>
      <c r="O62" s="12">
        <f t="shared" si="3"/>
        <v>23197.3</v>
      </c>
      <c r="P62" s="12">
        <f t="shared" si="3"/>
        <v>9585.7999999999993</v>
      </c>
      <c r="Q62" s="12">
        <f t="shared" si="3"/>
        <v>100922.1</v>
      </c>
      <c r="R62" s="12">
        <f t="shared" si="3"/>
        <v>28341.9</v>
      </c>
      <c r="S62" s="12">
        <f t="shared" si="3"/>
        <v>7627.7</v>
      </c>
      <c r="T62" s="12">
        <f t="shared" si="3"/>
        <v>344301.9</v>
      </c>
    </row>
    <row r="63" spans="2:20" x14ac:dyDescent="0.25">
      <c r="B63" s="162" t="s">
        <v>59</v>
      </c>
      <c r="C63" s="12">
        <f t="shared" si="2"/>
        <v>146</v>
      </c>
      <c r="D63" s="12">
        <f t="shared" si="3"/>
        <v>595.29999999999995</v>
      </c>
      <c r="E63" s="12">
        <f t="shared" si="3"/>
        <v>483.6</v>
      </c>
      <c r="F63" s="12">
        <f t="shared" si="3"/>
        <v>159.9</v>
      </c>
      <c r="G63" s="12">
        <f t="shared" si="3"/>
        <v>551.79999999999995</v>
      </c>
      <c r="H63" s="12">
        <f t="shared" si="3"/>
        <v>736.4</v>
      </c>
      <c r="I63" s="12">
        <f t="shared" si="3"/>
        <v>1638.6999999999998</v>
      </c>
      <c r="J63" s="12">
        <f t="shared" si="3"/>
        <v>719.4</v>
      </c>
      <c r="K63" s="12">
        <f t="shared" si="3"/>
        <v>1879.4</v>
      </c>
      <c r="L63" s="12">
        <f t="shared" si="3"/>
        <v>2078</v>
      </c>
      <c r="M63" s="12">
        <f t="shared" si="3"/>
        <v>210.7</v>
      </c>
      <c r="N63" s="12">
        <f t="shared" si="3"/>
        <v>1145.8</v>
      </c>
      <c r="O63" s="12">
        <f t="shared" si="3"/>
        <v>1000.9999999999999</v>
      </c>
      <c r="P63" s="12">
        <f t="shared" si="3"/>
        <v>101.60000000000001</v>
      </c>
      <c r="Q63" s="12">
        <f t="shared" si="3"/>
        <v>2134.5</v>
      </c>
      <c r="R63" s="12">
        <f t="shared" si="3"/>
        <v>4591.4000000000005</v>
      </c>
      <c r="S63" s="12">
        <f t="shared" ref="S63:T65" si="5">S42*1000</f>
        <v>257.89999999999998</v>
      </c>
      <c r="T63" s="12">
        <f t="shared" si="5"/>
        <v>18431.3</v>
      </c>
    </row>
    <row r="64" spans="2:20" x14ac:dyDescent="0.25">
      <c r="B64" s="162" t="s">
        <v>60</v>
      </c>
      <c r="C64" s="12">
        <f t="shared" si="2"/>
        <v>67.8</v>
      </c>
      <c r="D64" s="12">
        <f t="shared" ref="D64:R64" si="6">D43*1000</f>
        <v>323.2</v>
      </c>
      <c r="E64" s="12">
        <f t="shared" si="6"/>
        <v>752.69999999999993</v>
      </c>
      <c r="F64" s="12">
        <f t="shared" si="6"/>
        <v>191.1</v>
      </c>
      <c r="G64" s="12">
        <f t="shared" si="6"/>
        <v>429</v>
      </c>
      <c r="H64" s="12">
        <f t="shared" si="6"/>
        <v>882.8</v>
      </c>
      <c r="I64" s="12">
        <f t="shared" si="6"/>
        <v>1303</v>
      </c>
      <c r="J64" s="12">
        <f t="shared" si="6"/>
        <v>605.29999999999995</v>
      </c>
      <c r="K64" s="12">
        <f t="shared" si="6"/>
        <v>2196.9</v>
      </c>
      <c r="L64" s="12">
        <f t="shared" si="6"/>
        <v>789.59999999999991</v>
      </c>
      <c r="M64" s="12">
        <f t="shared" si="6"/>
        <v>529</v>
      </c>
      <c r="N64" s="12">
        <f t="shared" si="6"/>
        <v>935.19999999999993</v>
      </c>
      <c r="O64" s="12">
        <f t="shared" si="6"/>
        <v>596.6</v>
      </c>
      <c r="P64" s="12">
        <f t="shared" si="6"/>
        <v>178.39999999999998</v>
      </c>
      <c r="Q64" s="12">
        <f t="shared" si="6"/>
        <v>2379</v>
      </c>
      <c r="R64" s="12">
        <f t="shared" si="6"/>
        <v>937</v>
      </c>
      <c r="S64" s="12">
        <f t="shared" si="5"/>
        <v>3945.6</v>
      </c>
      <c r="T64" s="12">
        <f t="shared" si="5"/>
        <v>17042.400000000001</v>
      </c>
    </row>
    <row r="65" spans="2:20" x14ac:dyDescent="0.25">
      <c r="B65" s="165" t="s">
        <v>61</v>
      </c>
      <c r="C65" s="12">
        <f t="shared" si="2"/>
        <v>46297.8</v>
      </c>
      <c r="D65" s="12">
        <f t="shared" ref="D65:R65" si="7">D44*1000</f>
        <v>89671.3</v>
      </c>
      <c r="E65" s="12">
        <f t="shared" si="7"/>
        <v>105093.8</v>
      </c>
      <c r="F65" s="12">
        <f t="shared" si="7"/>
        <v>46034.5</v>
      </c>
      <c r="G65" s="12">
        <f t="shared" si="7"/>
        <v>61382.8</v>
      </c>
      <c r="H65" s="12">
        <f t="shared" si="7"/>
        <v>87444</v>
      </c>
      <c r="I65" s="12">
        <f t="shared" si="7"/>
        <v>248314.2</v>
      </c>
      <c r="J65" s="12">
        <f t="shared" si="7"/>
        <v>165131.4</v>
      </c>
      <c r="K65" s="12">
        <f t="shared" si="7"/>
        <v>177499.6</v>
      </c>
      <c r="L65" s="12">
        <f t="shared" si="7"/>
        <v>95326.7</v>
      </c>
      <c r="M65" s="12">
        <f t="shared" si="7"/>
        <v>38143.599999999999</v>
      </c>
      <c r="N65" s="12">
        <f t="shared" si="7"/>
        <v>78519</v>
      </c>
      <c r="O65" s="12">
        <f t="shared" si="7"/>
        <v>116010.2</v>
      </c>
      <c r="P65" s="12">
        <f t="shared" si="7"/>
        <v>35895.1</v>
      </c>
      <c r="Q65" s="12">
        <f t="shared" si="7"/>
        <v>189969.3</v>
      </c>
      <c r="R65" s="12">
        <f t="shared" si="7"/>
        <v>107257.1</v>
      </c>
      <c r="S65" s="12">
        <f t="shared" si="5"/>
        <v>32016</v>
      </c>
      <c r="T65" s="12">
        <f t="shared" si="5"/>
        <v>1720006.1</v>
      </c>
    </row>
  </sheetData>
  <sheetProtection selectLockedCells="1" selectUnlockedCells="1"/>
  <phoneticPr fontId="9" type="noConversion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37"/>
  <sheetViews>
    <sheetView workbookViewId="0">
      <selection activeCell="B24" sqref="B24:I25"/>
    </sheetView>
  </sheetViews>
  <sheetFormatPr baseColWidth="10" defaultColWidth="11.5546875" defaultRowHeight="13.2" x14ac:dyDescent="0.25"/>
  <cols>
    <col min="4" max="4" width="36.5546875" customWidth="1"/>
    <col min="5" max="12" width="30.6640625" customWidth="1"/>
  </cols>
  <sheetData>
    <row r="2" spans="1:21" x14ac:dyDescent="0.25">
      <c r="B2" t="s">
        <v>0</v>
      </c>
    </row>
    <row r="3" spans="1:21" x14ac:dyDescent="0.25">
      <c r="B3" t="s">
        <v>1</v>
      </c>
    </row>
    <row r="4" spans="1:21" x14ac:dyDescent="0.25">
      <c r="D4">
        <f t="shared" ref="D4:I4" si="0">SUM(D8:D12)</f>
        <v>17459.551697547704</v>
      </c>
      <c r="E4">
        <f t="shared" si="0"/>
        <v>48698.615094294932</v>
      </c>
      <c r="F4">
        <f t="shared" si="0"/>
        <v>12157.937625015067</v>
      </c>
      <c r="G4">
        <f t="shared" si="0"/>
        <v>45913.337806356751</v>
      </c>
      <c r="H4">
        <f t="shared" si="0"/>
        <v>73753.589041625281</v>
      </c>
      <c r="I4">
        <f t="shared" si="0"/>
        <v>177890.11146774719</v>
      </c>
    </row>
    <row r="5" spans="1:21" x14ac:dyDescent="0.25">
      <c r="B5" t="s">
        <v>2</v>
      </c>
      <c r="C5" t="s">
        <v>3</v>
      </c>
      <c r="D5" t="s">
        <v>9</v>
      </c>
      <c r="E5" t="s">
        <v>4</v>
      </c>
      <c r="F5" t="s">
        <v>5</v>
      </c>
      <c r="G5" t="s">
        <v>6</v>
      </c>
      <c r="H5" t="s">
        <v>7</v>
      </c>
      <c r="I5" t="s">
        <v>8</v>
      </c>
      <c r="J5" t="s">
        <v>10</v>
      </c>
      <c r="K5" t="s">
        <v>11</v>
      </c>
      <c r="L5" t="s">
        <v>12</v>
      </c>
      <c r="M5" t="s">
        <v>13</v>
      </c>
      <c r="N5" t="s">
        <v>14</v>
      </c>
      <c r="O5" t="s">
        <v>15</v>
      </c>
      <c r="P5" t="s">
        <v>16</v>
      </c>
      <c r="Q5" t="s">
        <v>17</v>
      </c>
      <c r="R5" t="s">
        <v>18</v>
      </c>
      <c r="S5" t="s">
        <v>19</v>
      </c>
      <c r="T5" t="s">
        <v>20</v>
      </c>
      <c r="U5" t="s">
        <v>82</v>
      </c>
    </row>
    <row r="6" spans="1:21" x14ac:dyDescent="0.25">
      <c r="A6" s="17">
        <f t="shared" ref="A6:A23" si="1">SUM(D6:I6)</f>
        <v>44509.204093414373</v>
      </c>
      <c r="B6" t="s">
        <v>21</v>
      </c>
      <c r="C6">
        <f>'2007'!C6/SUM('2007'!C$6:C$22)*'2007'!C$23</f>
        <v>15457.020784825234</v>
      </c>
      <c r="D6">
        <f>'2007'!D6/SUM('2007'!D$6:D$22)*'2007'!D$23</f>
        <v>24.128791513795878</v>
      </c>
      <c r="E6">
        <f>'2007'!E6/SUM('2007'!E$6:E$22)*'2007'!E$23</f>
        <v>39851.683481635402</v>
      </c>
      <c r="F6">
        <f>'2007'!F6/SUM('2007'!F$6:F$22)*'2007'!F$23</f>
        <v>0</v>
      </c>
      <c r="G6">
        <f>'2007'!G6/SUM('2007'!G$6:G$22)*'2007'!G$23</f>
        <v>1.5856580719090969</v>
      </c>
      <c r="H6">
        <f>'2007'!H6/SUM('2007'!H$6:H$22)*'2007'!H$23</f>
        <v>0</v>
      </c>
      <c r="I6">
        <f>'2007'!I6/SUM('2007'!I$6:I$22)*'2007'!I$23</f>
        <v>4631.8061621932648</v>
      </c>
      <c r="J6">
        <f>'2007'!J6/SUM('2007'!J$6:J$22)*'2007'!J$23</f>
        <v>515.28540584080281</v>
      </c>
      <c r="K6">
        <f>'2007'!K6/SUM('2007'!K$6:K$22)*'2007'!K$23</f>
        <v>1.8687130695302732</v>
      </c>
      <c r="L6">
        <f>'2007'!L6/SUM('2007'!L$6:L$22)*'2007'!L$23</f>
        <v>0</v>
      </c>
      <c r="M6">
        <f>'2007'!M6/SUM('2007'!M$6:M$22)*'2007'!M$23</f>
        <v>1771.4628554455408</v>
      </c>
      <c r="N6">
        <f>'2007'!N6/SUM('2007'!N$6:N$22)*'2007'!N$23</f>
        <v>13.964332012165292</v>
      </c>
      <c r="O6">
        <f>'2007'!O6/SUM('2007'!O$6:O$22)*'2007'!O$23</f>
        <v>2.2302479055671149</v>
      </c>
      <c r="P6">
        <f>'2007'!P6/SUM('2007'!P$6:P$22)*'2007'!P$23</f>
        <v>0</v>
      </c>
      <c r="Q6">
        <f>'2007'!Q6/SUM('2007'!Q$6:Q$22)*'2007'!Q$23</f>
        <v>46.292547034180522</v>
      </c>
      <c r="R6">
        <f>'2007'!R6/SUM('2007'!R$6:R$22)*'2007'!R$23</f>
        <v>187.88019150293107</v>
      </c>
      <c r="S6">
        <f>'2007'!S6/SUM('2007'!S$6:S$22)*'2007'!S$23</f>
        <v>80.456458796582922</v>
      </c>
      <c r="T6">
        <f t="shared" ref="T6:T22" si="2">SUM(C6:S6)</f>
        <v>62585.665629846917</v>
      </c>
      <c r="U6">
        <f t="shared" ref="U6:U23" si="3">SUM(K6:S6)</f>
        <v>2104.1553457664977</v>
      </c>
    </row>
    <row r="7" spans="1:21" x14ac:dyDescent="0.25">
      <c r="A7" s="17">
        <f t="shared" si="1"/>
        <v>151845.23629570659</v>
      </c>
      <c r="B7" t="s">
        <v>27</v>
      </c>
      <c r="C7">
        <f>'2007'!C7/SUM('2007'!C$6:C$22)*'2007'!C$23</f>
        <v>1672.5933839730394</v>
      </c>
      <c r="D7">
        <f>'2007'!D7/SUM('2007'!D$6:D$22)*'2007'!D$23</f>
        <v>67015.447015668324</v>
      </c>
      <c r="E7">
        <f>'2007'!E7/SUM('2007'!E$6:E$22)*'2007'!E$23</f>
        <v>6112.4365267855019</v>
      </c>
      <c r="F7">
        <f>'2007'!F7/SUM('2007'!F$6:F$22)*'2007'!F$23</f>
        <v>47444.537748371535</v>
      </c>
      <c r="G7">
        <f>'2007'!G7/SUM('2007'!G$6:G$22)*'2007'!G$23</f>
        <v>1513.7350152134468</v>
      </c>
      <c r="H7">
        <f>'2007'!H7/SUM('2007'!H$6:H$22)*'2007'!H$23</f>
        <v>1656.1485371242438</v>
      </c>
      <c r="I7">
        <f>'2007'!I7/SUM('2007'!I$6:I$22)*'2007'!I$23</f>
        <v>28102.931452543558</v>
      </c>
      <c r="J7">
        <f>'2007'!J7/SUM('2007'!J$6:J$22)*'2007'!J$23</f>
        <v>3871.6530669955846</v>
      </c>
      <c r="K7">
        <f>'2007'!K7/SUM('2007'!K$6:K$22)*'2007'!K$23</f>
        <v>4808.9723349248006</v>
      </c>
      <c r="L7">
        <f>'2007'!L7/SUM('2007'!L$6:L$22)*'2007'!L$23</f>
        <v>1911.8482344071683</v>
      </c>
      <c r="M7">
        <f>'2007'!M7/SUM('2007'!M$6:M$22)*'2007'!M$23</f>
        <v>1776.8195710092534</v>
      </c>
      <c r="N7">
        <f>'2007'!N7/SUM('2007'!N$6:N$22)*'2007'!N$23</f>
        <v>3553.4960295701262</v>
      </c>
      <c r="O7">
        <f>'2007'!O7/SUM('2007'!O$6:O$22)*'2007'!O$23</f>
        <v>774.78214851569714</v>
      </c>
      <c r="P7">
        <f>'2007'!P7/SUM('2007'!P$6:P$22)*'2007'!P$23</f>
        <v>1675.6744528929767</v>
      </c>
      <c r="Q7">
        <f>'2007'!Q7/SUM('2007'!Q$6:Q$22)*'2007'!Q$23</f>
        <v>4462.6415276561547</v>
      </c>
      <c r="R7">
        <f>'2007'!R7/SUM('2007'!R$6:R$22)*'2007'!R$23</f>
        <v>9820.6483754575711</v>
      </c>
      <c r="S7">
        <f>'2007'!S7/SUM('2007'!S$6:S$22)*'2007'!S$23</f>
        <v>1777.2877405667075</v>
      </c>
      <c r="T7">
        <f t="shared" si="2"/>
        <v>187951.65316167564</v>
      </c>
      <c r="U7">
        <f t="shared" si="3"/>
        <v>30562.170415000452</v>
      </c>
    </row>
    <row r="8" spans="1:21" x14ac:dyDescent="0.25">
      <c r="A8" s="17">
        <f t="shared" si="1"/>
        <v>39948.168773674406</v>
      </c>
      <c r="B8" t="s">
        <v>22</v>
      </c>
      <c r="C8">
        <f>'2007'!C8/SUM('2007'!C$6:C$22)*'2007'!C$23</f>
        <v>9251.5337112031939</v>
      </c>
      <c r="D8">
        <f>'2007'!D8/SUM('2007'!D$6:D$22)*'2007'!D$23</f>
        <v>399.74892166910541</v>
      </c>
      <c r="E8">
        <f>'2007'!E8/SUM('2007'!E$6:E$22)*'2007'!E$23</f>
        <v>33622.321009734253</v>
      </c>
      <c r="F8">
        <f>'2007'!F8/SUM('2007'!F$6:F$22)*'2007'!F$23</f>
        <v>172.5106239001029</v>
      </c>
      <c r="G8">
        <f>'2007'!G8/SUM('2007'!G$6:G$22)*'2007'!G$23</f>
        <v>263.41869378243325</v>
      </c>
      <c r="H8">
        <f>'2007'!H8/SUM('2007'!H$6:H$22)*'2007'!H$23</f>
        <v>189.94156178610268</v>
      </c>
      <c r="I8">
        <f>'2007'!I8/SUM('2007'!I$6:I$22)*'2007'!I$23</f>
        <v>5300.2279628024107</v>
      </c>
      <c r="J8">
        <f>'2007'!J8/SUM('2007'!J$6:J$22)*'2007'!J$23</f>
        <v>754.75156862506094</v>
      </c>
      <c r="K8">
        <f>'2007'!K8/SUM('2007'!K$6:K$22)*'2007'!K$23</f>
        <v>3191.4404237349913</v>
      </c>
      <c r="L8">
        <f>'2007'!L8/SUM('2007'!L$6:L$22)*'2007'!L$23</f>
        <v>914.03417768714473</v>
      </c>
      <c r="M8">
        <f>'2007'!M8/SUM('2007'!M$6:M$22)*'2007'!M$23</f>
        <v>28833.917845500855</v>
      </c>
      <c r="N8">
        <f>'2007'!N8/SUM('2007'!N$6:N$22)*'2007'!N$23</f>
        <v>1080.4108466457656</v>
      </c>
      <c r="O8">
        <f>'2007'!O8/SUM('2007'!O$6:O$22)*'2007'!O$23</f>
        <v>95.751312981423865</v>
      </c>
      <c r="P8">
        <f>'2007'!P8/SUM('2007'!P$6:P$22)*'2007'!P$23</f>
        <v>202.14540029740533</v>
      </c>
      <c r="Q8">
        <f>'2007'!Q8/SUM('2007'!Q$6:Q$22)*'2007'!Q$23</f>
        <v>3967.3712647321531</v>
      </c>
      <c r="R8">
        <f>'2007'!R8/SUM('2007'!R$6:R$22)*'2007'!R$23</f>
        <v>8295.6782057957589</v>
      </c>
      <c r="S8">
        <f>'2007'!S8/SUM('2007'!S$6:S$22)*'2007'!S$23</f>
        <v>2014.667048311474</v>
      </c>
      <c r="T8">
        <f t="shared" si="2"/>
        <v>98549.870579189635</v>
      </c>
      <c r="U8">
        <f t="shared" si="3"/>
        <v>48595.416525686967</v>
      </c>
    </row>
    <row r="9" spans="1:21" x14ac:dyDescent="0.25">
      <c r="A9" s="17">
        <f t="shared" si="1"/>
        <v>21963.649403203057</v>
      </c>
      <c r="B9" t="s">
        <v>23</v>
      </c>
      <c r="C9">
        <f>'2007'!C9/SUM('2007'!C$6:C$22)*'2007'!C$23</f>
        <v>4367.7924784365059</v>
      </c>
      <c r="D9">
        <f>'2007'!D9/SUM('2007'!D$6:D$22)*'2007'!D$23</f>
        <v>2186.8933930398084</v>
      </c>
      <c r="E9">
        <f>'2007'!E9/SUM('2007'!E$6:E$22)*'2007'!E$23</f>
        <v>1333.1769344088125</v>
      </c>
      <c r="F9">
        <f>'2007'!F9/SUM('2007'!F$6:F$22)*'2007'!F$23</f>
        <v>5440.5977785519362</v>
      </c>
      <c r="G9">
        <f>'2007'!G9/SUM('2007'!G$6:G$22)*'2007'!G$23</f>
        <v>416.55935637511305</v>
      </c>
      <c r="H9">
        <f>'2007'!H9/SUM('2007'!H$6:H$22)*'2007'!H$23</f>
        <v>417.08209435230316</v>
      </c>
      <c r="I9">
        <f>'2007'!I9/SUM('2007'!I$6:I$22)*'2007'!I$23</f>
        <v>12169.339846475083</v>
      </c>
      <c r="J9">
        <f>'2007'!J9/SUM('2007'!J$6:J$22)*'2007'!J$23</f>
        <v>4008.092159409925</v>
      </c>
      <c r="K9">
        <f>'2007'!K9/SUM('2007'!K$6:K$22)*'2007'!K$23</f>
        <v>7310.1543568909319</v>
      </c>
      <c r="L9">
        <f>'2007'!L9/SUM('2007'!L$6:L$22)*'2007'!L$23</f>
        <v>17710.283961703208</v>
      </c>
      <c r="M9">
        <f>'2007'!M9/SUM('2007'!M$6:M$22)*'2007'!M$23</f>
        <v>254.40920540906941</v>
      </c>
      <c r="N9">
        <f>'2007'!N9/SUM('2007'!N$6:N$22)*'2007'!N$23</f>
        <v>1311.496738608444</v>
      </c>
      <c r="O9">
        <f>'2007'!O9/SUM('2007'!O$6:O$22)*'2007'!O$23</f>
        <v>570.54520527061595</v>
      </c>
      <c r="P9">
        <f>'2007'!P9/SUM('2007'!P$6:P$22)*'2007'!P$23</f>
        <v>206.69526425648263</v>
      </c>
      <c r="Q9">
        <f>'2007'!Q9/SUM('2007'!Q$6:Q$22)*'2007'!Q$23</f>
        <v>3714.1420339039259</v>
      </c>
      <c r="R9">
        <f>'2007'!R9/SUM('2007'!R$6:R$22)*'2007'!R$23</f>
        <v>2826.2682354123167</v>
      </c>
      <c r="S9">
        <f>'2007'!S9/SUM('2007'!S$6:S$22)*'2007'!S$23</f>
        <v>1008.2069720183201</v>
      </c>
      <c r="T9">
        <f t="shared" si="2"/>
        <v>65251.736014522801</v>
      </c>
      <c r="U9">
        <f t="shared" si="3"/>
        <v>34912.201973473311</v>
      </c>
    </row>
    <row r="10" spans="1:21" x14ac:dyDescent="0.25">
      <c r="A10" s="17">
        <f t="shared" si="1"/>
        <v>58454.888929130277</v>
      </c>
      <c r="B10" t="s">
        <v>24</v>
      </c>
      <c r="C10">
        <f>'2007'!C10/SUM('2007'!C$6:C$22)*'2007'!C$23</f>
        <v>380.56536277374266</v>
      </c>
      <c r="D10">
        <f>'2007'!D10/SUM('2007'!D$6:D$22)*'2007'!D$23</f>
        <v>3802.3269434642743</v>
      </c>
      <c r="E10">
        <f>'2007'!E10/SUM('2007'!E$6:E$22)*'2007'!E$23</f>
        <v>1816.6906726884313</v>
      </c>
      <c r="F10">
        <f>'2007'!F10/SUM('2007'!F$6:F$22)*'2007'!F$23</f>
        <v>1182.9869440433656</v>
      </c>
      <c r="G10">
        <f>'2007'!G10/SUM('2007'!G$6:G$22)*'2007'!G$23</f>
        <v>19408.105755937682</v>
      </c>
      <c r="H10">
        <f>'2007'!H10/SUM('2007'!H$6:H$22)*'2007'!H$23</f>
        <v>16386.681182739132</v>
      </c>
      <c r="I10">
        <f>'2007'!I10/SUM('2007'!I$6:I$22)*'2007'!I$23</f>
        <v>15858.09743025739</v>
      </c>
      <c r="J10">
        <f>'2007'!J10/SUM('2007'!J$6:J$22)*'2007'!J$23</f>
        <v>15827.885062007943</v>
      </c>
      <c r="K10">
        <f>'2007'!K10/SUM('2007'!K$6:K$22)*'2007'!K$23</f>
        <v>4997.4410901469419</v>
      </c>
      <c r="L10">
        <f>'2007'!L10/SUM('2007'!L$6:L$22)*'2007'!L$23</f>
        <v>2078.0972120891565</v>
      </c>
      <c r="M10">
        <f>'2007'!M10/SUM('2007'!M$6:M$22)*'2007'!M$23</f>
        <v>350.06484047537248</v>
      </c>
      <c r="N10">
        <f>'2007'!N10/SUM('2007'!N$6:N$22)*'2007'!N$23</f>
        <v>4253.2201432933407</v>
      </c>
      <c r="O10">
        <f>'2007'!O10/SUM('2007'!O$6:O$22)*'2007'!O$23</f>
        <v>300.59560052221775</v>
      </c>
      <c r="P10">
        <f>'2007'!P10/SUM('2007'!P$6:P$22)*'2007'!P$23</f>
        <v>622.27983827860305</v>
      </c>
      <c r="Q10">
        <f>'2007'!Q10/SUM('2007'!Q$6:Q$22)*'2007'!Q$23</f>
        <v>6020.8106669435765</v>
      </c>
      <c r="R10">
        <f>'2007'!R10/SUM('2007'!R$6:R$22)*'2007'!R$23</f>
        <v>2723.5666295658857</v>
      </c>
      <c r="S10">
        <f>'2007'!S10/SUM('2007'!S$6:S$22)*'2007'!S$23</f>
        <v>1983.6199470141989</v>
      </c>
      <c r="T10">
        <f t="shared" si="2"/>
        <v>97993.035322241238</v>
      </c>
      <c r="U10">
        <f t="shared" si="3"/>
        <v>23329.695968329292</v>
      </c>
    </row>
    <row r="11" spans="1:21" x14ac:dyDescent="0.25">
      <c r="A11" s="17">
        <f t="shared" si="1"/>
        <v>29223.427236819323</v>
      </c>
      <c r="B11" t="s">
        <v>25</v>
      </c>
      <c r="C11">
        <f>'2007'!C11/SUM('2007'!C$6:C$22)*'2007'!C$23</f>
        <v>273.27646493370048</v>
      </c>
      <c r="D11">
        <f>'2007'!D11/SUM('2007'!D$6:D$22)*'2007'!D$23</f>
        <v>263.25487851034518</v>
      </c>
      <c r="E11">
        <f>'2007'!E11/SUM('2007'!E$6:E$22)*'2007'!E$23</f>
        <v>168.62958788212853</v>
      </c>
      <c r="F11">
        <f>'2007'!F11/SUM('2007'!F$6:F$22)*'2007'!F$23</f>
        <v>52.802662512146576</v>
      </c>
      <c r="G11">
        <f>'2007'!G11/SUM('2007'!G$6:G$22)*'2007'!G$23</f>
        <v>797.88519093856064</v>
      </c>
      <c r="H11">
        <f>'2007'!H11/SUM('2007'!H$6:H$22)*'2007'!H$23</f>
        <v>27009.799994304667</v>
      </c>
      <c r="I11">
        <f>'2007'!I11/SUM('2007'!I$6:I$22)*'2007'!I$23</f>
        <v>931.05492267147542</v>
      </c>
      <c r="J11">
        <f>'2007'!J11/SUM('2007'!J$6:J$22)*'2007'!J$23</f>
        <v>119.54301300325361</v>
      </c>
      <c r="K11">
        <f>'2007'!K11/SUM('2007'!K$6:K$22)*'2007'!K$23</f>
        <v>3475.1130770585787</v>
      </c>
      <c r="L11">
        <f>'2007'!L11/SUM('2007'!L$6:L$22)*'2007'!L$23</f>
        <v>4974.3815385361904</v>
      </c>
      <c r="M11">
        <f>'2007'!M11/SUM('2007'!M$6:M$22)*'2007'!M$23</f>
        <v>18.823041331488632</v>
      </c>
      <c r="N11">
        <f>'2007'!N11/SUM('2007'!N$6:N$22)*'2007'!N$23</f>
        <v>168.96048306764769</v>
      </c>
      <c r="O11">
        <f>'2007'!O11/SUM('2007'!O$6:O$22)*'2007'!O$23</f>
        <v>28.415747868252438</v>
      </c>
      <c r="P11">
        <f>'2007'!P11/SUM('2007'!P$6:P$22)*'2007'!P$23</f>
        <v>13.063164966950817</v>
      </c>
      <c r="Q11">
        <f>'2007'!Q11/SUM('2007'!Q$6:Q$22)*'2007'!Q$23</f>
        <v>829.91638586871579</v>
      </c>
      <c r="R11">
        <f>'2007'!R11/SUM('2007'!R$6:R$22)*'2007'!R$23</f>
        <v>2436.3064489835142</v>
      </c>
      <c r="S11">
        <f>'2007'!S11/SUM('2007'!S$6:S$22)*'2007'!S$23</f>
        <v>209.73666800278727</v>
      </c>
      <c r="T11">
        <f t="shared" si="2"/>
        <v>41770.963270440407</v>
      </c>
      <c r="U11">
        <f t="shared" si="3"/>
        <v>12154.716555684125</v>
      </c>
    </row>
    <row r="12" spans="1:21" x14ac:dyDescent="0.25">
      <c r="A12" s="17">
        <f t="shared" si="1"/>
        <v>226283.00838975987</v>
      </c>
      <c r="B12" t="s">
        <v>26</v>
      </c>
      <c r="C12">
        <f>'2007'!C12/SUM('2007'!C$6:C$22)*'2007'!C$23</f>
        <v>16161.71354656881</v>
      </c>
      <c r="D12">
        <f>'2007'!D12/SUM('2007'!D$6:D$22)*'2007'!D$23</f>
        <v>10807.327560864169</v>
      </c>
      <c r="E12">
        <f>'2007'!E12/SUM('2007'!E$6:E$22)*'2007'!E$23</f>
        <v>11757.796889581308</v>
      </c>
      <c r="F12">
        <f>'2007'!F12/SUM('2007'!F$6:F$22)*'2007'!F$23</f>
        <v>5309.0396160075161</v>
      </c>
      <c r="G12">
        <f>'2007'!G12/SUM('2007'!G$6:G$22)*'2007'!G$23</f>
        <v>25027.368809322961</v>
      </c>
      <c r="H12">
        <f>'2007'!H12/SUM('2007'!H$6:H$22)*'2007'!H$23</f>
        <v>29750.084208443073</v>
      </c>
      <c r="I12">
        <f>'2007'!I12/SUM('2007'!I$6:I$22)*'2007'!I$23</f>
        <v>143631.39130554083</v>
      </c>
      <c r="J12">
        <f>'2007'!J12/SUM('2007'!J$6:J$22)*'2007'!J$23</f>
        <v>66365.989275257583</v>
      </c>
      <c r="K12">
        <f>'2007'!K12/SUM('2007'!K$6:K$22)*'2007'!K$23</f>
        <v>16087.971846164235</v>
      </c>
      <c r="L12">
        <f>'2007'!L12/SUM('2007'!L$6:L$22)*'2007'!L$23</f>
        <v>3918.8130972732579</v>
      </c>
      <c r="M12">
        <f>'2007'!M12/SUM('2007'!M$6:M$22)*'2007'!M$23</f>
        <v>1623.9693198591506</v>
      </c>
      <c r="N12">
        <f>'2007'!N12/SUM('2007'!N$6:N$22)*'2007'!N$23</f>
        <v>11882.982046440151</v>
      </c>
      <c r="O12">
        <f>'2007'!O12/SUM('2007'!O$6:O$22)*'2007'!O$23</f>
        <v>2112.3534169518466</v>
      </c>
      <c r="P12">
        <f>'2007'!P12/SUM('2007'!P$6:P$22)*'2007'!P$23</f>
        <v>2755.9031540571082</v>
      </c>
      <c r="Q12">
        <f>'2007'!Q12/SUM('2007'!Q$6:Q$22)*'2007'!Q$23</f>
        <v>13969.051023296899</v>
      </c>
      <c r="R12">
        <f>'2007'!R12/SUM('2007'!R$6:R$22)*'2007'!R$23</f>
        <v>19126.595326437364</v>
      </c>
      <c r="S12">
        <f>'2007'!S12/SUM('2007'!S$6:S$22)*'2007'!S$23</f>
        <v>4343.5371140994621</v>
      </c>
      <c r="T12">
        <f t="shared" si="2"/>
        <v>384631.88755616575</v>
      </c>
      <c r="U12">
        <f t="shared" si="3"/>
        <v>75821.176344579493</v>
      </c>
    </row>
    <row r="13" spans="1:21" x14ac:dyDescent="0.25">
      <c r="A13" s="17">
        <f t="shared" si="1"/>
        <v>4210.5573146831484</v>
      </c>
      <c r="B13" t="s">
        <v>28</v>
      </c>
      <c r="C13">
        <f>'2007'!C13/SUM('2007'!C$6:C$22)*'2007'!C$23</f>
        <v>390.45470423435358</v>
      </c>
      <c r="D13">
        <f>'2007'!D13/SUM('2007'!D$6:D$22)*'2007'!D$23</f>
        <v>1307.3481344194547</v>
      </c>
      <c r="E13">
        <f>'2007'!E13/SUM('2007'!E$6:E$22)*'2007'!E$23</f>
        <v>201.38519046713702</v>
      </c>
      <c r="F13">
        <f>'2007'!F13/SUM('2007'!F$6:F$22)*'2007'!F$23</f>
        <v>353.83165807969567</v>
      </c>
      <c r="G13">
        <f>'2007'!G13/SUM('2007'!G$6:G$22)*'2007'!G$23</f>
        <v>827.76337699792941</v>
      </c>
      <c r="H13">
        <f>'2007'!H13/SUM('2007'!H$6:H$22)*'2007'!H$23</f>
        <v>409.69825352326956</v>
      </c>
      <c r="I13">
        <f>'2007'!I13/SUM('2007'!I$6:I$22)*'2007'!I$23</f>
        <v>1110.5307011956618</v>
      </c>
      <c r="J13">
        <f>'2007'!J13/SUM('2007'!J$6:J$22)*'2007'!J$23</f>
        <v>46432.3068983583</v>
      </c>
      <c r="K13">
        <f>'2007'!K13/SUM('2007'!K$6:K$22)*'2007'!K$23</f>
        <v>554.9173600503525</v>
      </c>
      <c r="L13">
        <f>'2007'!L13/SUM('2007'!L$6:L$22)*'2007'!L$23</f>
        <v>617.43759649849085</v>
      </c>
      <c r="M13">
        <f>'2007'!M13/SUM('2007'!M$6:M$22)*'2007'!M$23</f>
        <v>79.019008250615684</v>
      </c>
      <c r="N13">
        <f>'2007'!N13/SUM('2007'!N$6:N$22)*'2007'!N$23</f>
        <v>1205.4055031438618</v>
      </c>
      <c r="O13">
        <f>'2007'!O13/SUM('2007'!O$6:O$22)*'2007'!O$23</f>
        <v>1452.7476424165077</v>
      </c>
      <c r="P13">
        <f>'2007'!P13/SUM('2007'!P$6:P$22)*'2007'!P$23</f>
        <v>4246.6812464619825</v>
      </c>
      <c r="Q13">
        <f>'2007'!Q13/SUM('2007'!Q$6:Q$22)*'2007'!Q$23</f>
        <v>2707.124160861033</v>
      </c>
      <c r="R13">
        <f>'2007'!R13/SUM('2007'!R$6:R$22)*'2007'!R$23</f>
        <v>6953.0588296654814</v>
      </c>
      <c r="S13">
        <f>'2007'!S13/SUM('2007'!S$6:S$22)*'2007'!S$23</f>
        <v>1319.7995714509784</v>
      </c>
      <c r="T13">
        <f t="shared" si="2"/>
        <v>70169.5098360751</v>
      </c>
      <c r="U13">
        <f t="shared" si="3"/>
        <v>19136.190918799304</v>
      </c>
    </row>
    <row r="14" spans="1:21" x14ac:dyDescent="0.25">
      <c r="A14" s="17">
        <f t="shared" si="1"/>
        <v>6620.4940692182099</v>
      </c>
      <c r="B14" t="s">
        <v>29</v>
      </c>
      <c r="C14">
        <f>'2007'!C14/SUM('2007'!C$6:C$22)*'2007'!C$23</f>
        <v>311.05115995897478</v>
      </c>
      <c r="D14">
        <f>'2007'!D14/SUM('2007'!D$6:D$22)*'2007'!D$23</f>
        <v>447.40876419676835</v>
      </c>
      <c r="E14">
        <f>'2007'!E14/SUM('2007'!E$6:E$22)*'2007'!E$23</f>
        <v>1123.1445836485527</v>
      </c>
      <c r="F14">
        <f>'2007'!F14/SUM('2007'!F$6:F$22)*'2007'!F$23</f>
        <v>738.2107228411071</v>
      </c>
      <c r="G14">
        <f>'2007'!G14/SUM('2007'!G$6:G$22)*'2007'!G$23</f>
        <v>673.49580017804385</v>
      </c>
      <c r="H14">
        <f>'2007'!H14/SUM('2007'!H$6:H$22)*'2007'!H$23</f>
        <v>870.27406794158571</v>
      </c>
      <c r="I14">
        <f>'2007'!I14/SUM('2007'!I$6:I$22)*'2007'!I$23</f>
        <v>2767.9601304121525</v>
      </c>
      <c r="J14">
        <f>'2007'!J14/SUM('2007'!J$6:J$22)*'2007'!J$23</f>
        <v>814.64311831966165</v>
      </c>
      <c r="K14">
        <f>'2007'!K14/SUM('2007'!K$6:K$22)*'2007'!K$23</f>
        <v>22925.311655930629</v>
      </c>
      <c r="L14">
        <f>'2007'!L14/SUM('2007'!L$6:L$22)*'2007'!L$23</f>
        <v>2716.2771577140243</v>
      </c>
      <c r="M14">
        <f>'2007'!M14/SUM('2007'!M$6:M$22)*'2007'!M$23</f>
        <v>223.98822889603522</v>
      </c>
      <c r="N14">
        <f>'2007'!N14/SUM('2007'!N$6:N$22)*'2007'!N$23</f>
        <v>1006.8799108942078</v>
      </c>
      <c r="O14">
        <f>'2007'!O14/SUM('2007'!O$6:O$22)*'2007'!O$23</f>
        <v>198.97993032481602</v>
      </c>
      <c r="P14">
        <f>'2007'!P14/SUM('2007'!P$6:P$22)*'2007'!P$23</f>
        <v>244.06481357370416</v>
      </c>
      <c r="Q14">
        <f>'2007'!Q14/SUM('2007'!Q$6:Q$22)*'2007'!Q$23</f>
        <v>1762.176294727037</v>
      </c>
      <c r="R14">
        <f>'2007'!R14/SUM('2007'!R$6:R$22)*'2007'!R$23</f>
        <v>724.11245520386501</v>
      </c>
      <c r="S14">
        <f>'2007'!S14/SUM('2007'!S$6:S$22)*'2007'!S$23</f>
        <v>464.36657103357169</v>
      </c>
      <c r="T14">
        <f t="shared" si="2"/>
        <v>38012.345365794747</v>
      </c>
      <c r="U14">
        <f t="shared" si="3"/>
        <v>30266.157018297883</v>
      </c>
    </row>
    <row r="15" spans="1:21" x14ac:dyDescent="0.25">
      <c r="A15" s="17">
        <f t="shared" si="1"/>
        <v>14998.563798137102</v>
      </c>
      <c r="B15" t="s">
        <v>30</v>
      </c>
      <c r="C15">
        <f>'2007'!C15/SUM('2007'!C$6:C$22)*'2007'!C$23</f>
        <v>76.236564834820598</v>
      </c>
      <c r="D15">
        <f>'2007'!D15/SUM('2007'!D$6:D$22)*'2007'!D$23</f>
        <v>1192.9206780497357</v>
      </c>
      <c r="E15">
        <f>'2007'!E15/SUM('2007'!E$6:E$22)*'2007'!E$23</f>
        <v>3017.5202286477802</v>
      </c>
      <c r="F15">
        <f>'2007'!F15/SUM('2007'!F$6:F$22)*'2007'!F$23</f>
        <v>1566.3892891131593</v>
      </c>
      <c r="G15">
        <f>'2007'!G15/SUM('2007'!G$6:G$22)*'2007'!G$23</f>
        <v>1264.1185275412158</v>
      </c>
      <c r="H15">
        <f>'2007'!H15/SUM('2007'!H$6:H$22)*'2007'!H$23</f>
        <v>1287.5360122734862</v>
      </c>
      <c r="I15">
        <f>'2007'!I15/SUM('2007'!I$6:I$22)*'2007'!I$23</f>
        <v>6670.0790625117261</v>
      </c>
      <c r="J15">
        <f>'2007'!J15/SUM('2007'!J$6:J$22)*'2007'!J$23</f>
        <v>2879.8962210422319</v>
      </c>
      <c r="K15">
        <f>'2007'!K15/SUM('2007'!K$6:K$22)*'2007'!K$23</f>
        <v>29773.672854069464</v>
      </c>
      <c r="L15">
        <f>'2007'!L15/SUM('2007'!L$6:L$22)*'2007'!L$23</f>
        <v>43933.286039423045</v>
      </c>
      <c r="M15">
        <f>'2007'!M15/SUM('2007'!M$6:M$22)*'2007'!M$23</f>
        <v>1331.9339082827021</v>
      </c>
      <c r="N15">
        <f>'2007'!N15/SUM('2007'!N$6:N$22)*'2007'!N$23</f>
        <v>4227.3841455009469</v>
      </c>
      <c r="O15">
        <f>'2007'!O15/SUM('2007'!O$6:O$22)*'2007'!O$23</f>
        <v>2119.8506342415426</v>
      </c>
      <c r="P15">
        <f>'2007'!P15/SUM('2007'!P$6:P$22)*'2007'!P$23</f>
        <v>947.28167627989319</v>
      </c>
      <c r="Q15">
        <f>'2007'!Q15/SUM('2007'!Q$6:Q$22)*'2007'!Q$23</f>
        <v>8758.6198875989721</v>
      </c>
      <c r="R15">
        <f>'2007'!R15/SUM('2007'!R$6:R$22)*'2007'!R$23</f>
        <v>8189.664928142719</v>
      </c>
      <c r="S15">
        <f>'2007'!S15/SUM('2007'!S$6:S$22)*'2007'!S$23</f>
        <v>1659.1142149767597</v>
      </c>
      <c r="T15">
        <f t="shared" si="2"/>
        <v>118895.50487253022</v>
      </c>
      <c r="U15">
        <f t="shared" si="3"/>
        <v>100940.80828851605</v>
      </c>
    </row>
    <row r="16" spans="1:21" x14ac:dyDescent="0.25">
      <c r="A16" s="17">
        <f t="shared" si="1"/>
        <v>2730.3653497856103</v>
      </c>
      <c r="B16" t="s">
        <v>31</v>
      </c>
      <c r="C16">
        <f>'2007'!C16/SUM('2007'!C$6:C$22)*'2007'!C$23</f>
        <v>45.28382237804432</v>
      </c>
      <c r="D16">
        <f>'2007'!D16/SUM('2007'!D$6:D$22)*'2007'!D$23</f>
        <v>333.4993495936543</v>
      </c>
      <c r="E16">
        <f>'2007'!E16/SUM('2007'!E$6:E$22)*'2007'!E$23</f>
        <v>414.29660726969217</v>
      </c>
      <c r="F16">
        <f>'2007'!F16/SUM('2007'!F$6:F$22)*'2007'!F$23</f>
        <v>208.55955374276692</v>
      </c>
      <c r="G16">
        <f>'2007'!G16/SUM('2007'!G$6:G$22)*'2007'!G$23</f>
        <v>290.18539985164091</v>
      </c>
      <c r="H16">
        <f>'2007'!H16/SUM('2007'!H$6:H$22)*'2007'!H$23</f>
        <v>288.96895888563256</v>
      </c>
      <c r="I16">
        <f>'2007'!I16/SUM('2007'!I$6:I$22)*'2007'!I$23</f>
        <v>1194.8554804422231</v>
      </c>
      <c r="J16">
        <f>'2007'!J16/SUM('2007'!J$6:J$22)*'2007'!J$23</f>
        <v>379.64660137962159</v>
      </c>
      <c r="K16">
        <f>'2007'!K16/SUM('2007'!K$6:K$22)*'2007'!K$23</f>
        <v>5770.7969424431403</v>
      </c>
      <c r="L16">
        <f>'2007'!L16/SUM('2007'!L$6:L$22)*'2007'!L$23</f>
        <v>1452.6848677596365</v>
      </c>
      <c r="M16">
        <f>'2007'!M16/SUM('2007'!M$6:M$22)*'2007'!M$23</f>
        <v>2103.1121227491872</v>
      </c>
      <c r="N16">
        <f>'2007'!N16/SUM('2007'!N$6:N$22)*'2007'!N$23</f>
        <v>1375.6850601870904</v>
      </c>
      <c r="O16">
        <f>'2007'!O16/SUM('2007'!O$6:O$22)*'2007'!O$23</f>
        <v>961.92384330605216</v>
      </c>
      <c r="P16">
        <f>'2007'!P16/SUM('2007'!P$6:P$22)*'2007'!P$23</f>
        <v>540.44295186799934</v>
      </c>
      <c r="Q16">
        <f>'2007'!Q16/SUM('2007'!Q$6:Q$22)*'2007'!Q$23</f>
        <v>4410.2499625461969</v>
      </c>
      <c r="R16">
        <f>'2007'!R16/SUM('2007'!R$6:R$22)*'2007'!R$23</f>
        <v>3427.2223012676586</v>
      </c>
      <c r="S16">
        <f>'2007'!S16/SUM('2007'!S$6:S$22)*'2007'!S$23</f>
        <v>733.27933172636972</v>
      </c>
      <c r="T16">
        <f t="shared" si="2"/>
        <v>23930.69315739661</v>
      </c>
      <c r="U16">
        <f t="shared" si="3"/>
        <v>20775.397383853331</v>
      </c>
    </row>
    <row r="17" spans="1:21" x14ac:dyDescent="0.25">
      <c r="A17" s="17">
        <f t="shared" si="1"/>
        <v>6176.0057720765781</v>
      </c>
      <c r="B17" t="s">
        <v>32</v>
      </c>
      <c r="C17">
        <f>'2007'!C17/SUM('2007'!C$6:C$22)*'2007'!C$23</f>
        <v>233.9879935720588</v>
      </c>
      <c r="D17">
        <f>'2007'!D17/SUM('2007'!D$6:D$22)*'2007'!D$23</f>
        <v>1180.3581652095636</v>
      </c>
      <c r="E17">
        <f>'2007'!E17/SUM('2007'!E$6:E$22)*'2007'!E$23</f>
        <v>998.93629501415933</v>
      </c>
      <c r="F17">
        <f>'2007'!F17/SUM('2007'!F$6:F$22)*'2007'!F$23</f>
        <v>417.11910748553385</v>
      </c>
      <c r="G17">
        <f>'2007'!G17/SUM('2007'!G$6:G$22)*'2007'!G$23</f>
        <v>949.13104199877046</v>
      </c>
      <c r="H17">
        <f>'2007'!H17/SUM('2007'!H$6:H$22)*'2007'!H$23</f>
        <v>557.12527846561272</v>
      </c>
      <c r="I17">
        <f>'2007'!I17/SUM('2007'!I$6:I$22)*'2007'!I$23</f>
        <v>2073.3358839029383</v>
      </c>
      <c r="J17">
        <f>'2007'!J17/SUM('2007'!J$6:J$22)*'2007'!J$23</f>
        <v>1565.2331895882912</v>
      </c>
      <c r="K17">
        <f>'2007'!K17/SUM('2007'!K$6:K$22)*'2007'!K$23</f>
        <v>8396.4091330443916</v>
      </c>
      <c r="L17">
        <f>'2007'!L17/SUM('2007'!L$6:L$22)*'2007'!L$23</f>
        <v>1644.8892982316984</v>
      </c>
      <c r="M17">
        <f>'2007'!M17/SUM('2007'!M$6:M$22)*'2007'!M$23</f>
        <v>642.10025205182103</v>
      </c>
      <c r="N17">
        <f>'2007'!N17/SUM('2007'!N$6:N$22)*'2007'!N$23</f>
        <v>19637.203042215271</v>
      </c>
      <c r="O17">
        <f>'2007'!O17/SUM('2007'!O$6:O$22)*'2007'!O$23</f>
        <v>12605.799246675355</v>
      </c>
      <c r="P17">
        <f>'2007'!P17/SUM('2007'!P$6:P$22)*'2007'!P$23</f>
        <v>1257.4105145393999</v>
      </c>
      <c r="Q17">
        <f>'2007'!Q17/SUM('2007'!Q$6:Q$22)*'2007'!Q$23</f>
        <v>13845.480917725528</v>
      </c>
      <c r="R17">
        <f>'2007'!R17/SUM('2007'!R$6:R$22)*'2007'!R$23</f>
        <v>6253.3612521950326</v>
      </c>
      <c r="S17">
        <f>'2007'!S17/SUM('2007'!S$6:S$22)*'2007'!S$23</f>
        <v>2351.0040286693579</v>
      </c>
      <c r="T17">
        <f t="shared" si="2"/>
        <v>74608.884640584773</v>
      </c>
      <c r="U17">
        <f t="shared" si="3"/>
        <v>66633.657685347862</v>
      </c>
    </row>
    <row r="18" spans="1:21" x14ac:dyDescent="0.25">
      <c r="A18" s="17">
        <f t="shared" si="1"/>
        <v>12379.959136022879</v>
      </c>
      <c r="B18" t="s">
        <v>33</v>
      </c>
      <c r="C18">
        <f>'2007'!C18/SUM('2007'!C$6:C$22)*'2007'!C$23</f>
        <v>2017.614880006681</v>
      </c>
      <c r="D18">
        <f>'2007'!D18/SUM('2007'!D$6:D$22)*'2007'!D$23</f>
        <v>1980.6529958810129</v>
      </c>
      <c r="E18">
        <f>'2007'!E18/SUM('2007'!E$6:E$22)*'2007'!E$23</f>
        <v>3382.6734698737228</v>
      </c>
      <c r="F18">
        <f>'2007'!F18/SUM('2007'!F$6:F$22)*'2007'!F$23</f>
        <v>685.71702268039041</v>
      </c>
      <c r="G18">
        <f>'2007'!G18/SUM('2007'!G$6:G$22)*'2007'!G$23</f>
        <v>1078.1677073599767</v>
      </c>
      <c r="H18">
        <f>'2007'!H18/SUM('2007'!H$6:H$22)*'2007'!H$23</f>
        <v>899.66954794025537</v>
      </c>
      <c r="I18">
        <f>'2007'!I18/SUM('2007'!I$6:I$22)*'2007'!I$23</f>
        <v>4353.0783922875216</v>
      </c>
      <c r="J18">
        <f>'2007'!J18/SUM('2007'!J$6:J$22)*'2007'!J$23</f>
        <v>5164.7283309130371</v>
      </c>
      <c r="K18">
        <f>'2007'!K18/SUM('2007'!K$6:K$22)*'2007'!K$23</f>
        <v>14194.392836595858</v>
      </c>
      <c r="L18">
        <f>'2007'!L18/SUM('2007'!L$6:L$22)*'2007'!L$23</f>
        <v>6284.1913444648853</v>
      </c>
      <c r="M18">
        <f>'2007'!M18/SUM('2007'!M$6:M$22)*'2007'!M$23</f>
        <v>1652.3827703167674</v>
      </c>
      <c r="N18">
        <f>'2007'!N18/SUM('2007'!N$6:N$22)*'2007'!N$23</f>
        <v>3129.260019754523</v>
      </c>
      <c r="O18">
        <f>'2007'!O18/SUM('2007'!O$6:O$22)*'2007'!O$23</f>
        <v>72552.463440528154</v>
      </c>
      <c r="P18">
        <f>'2007'!P18/SUM('2007'!P$6:P$22)*'2007'!P$23</f>
        <v>24086.150713033781</v>
      </c>
      <c r="Q18">
        <f>'2007'!Q18/SUM('2007'!Q$6:Q$22)*'2007'!Q$23</f>
        <v>13223.661028924285</v>
      </c>
      <c r="R18">
        <f>'2007'!R18/SUM('2007'!R$6:R$22)*'2007'!R$23</f>
        <v>7071.9309410901342</v>
      </c>
      <c r="S18">
        <f>'2007'!S18/SUM('2007'!S$6:S$22)*'2007'!S$23</f>
        <v>1673.5062536215962</v>
      </c>
      <c r="T18">
        <f t="shared" si="2"/>
        <v>163430.24169527256</v>
      </c>
      <c r="U18">
        <f t="shared" si="3"/>
        <v>143867.93934832999</v>
      </c>
    </row>
    <row r="19" spans="1:21" x14ac:dyDescent="0.25">
      <c r="A19" s="17">
        <f t="shared" si="1"/>
        <v>4809.6632831240349</v>
      </c>
      <c r="B19" t="s">
        <v>34</v>
      </c>
      <c r="C19">
        <f>'2007'!C19/SUM('2007'!C$6:C$22)*'2007'!C$23</f>
        <v>21.770493890126431</v>
      </c>
      <c r="D19">
        <f>'2007'!D19/SUM('2007'!D$6:D$22)*'2007'!D$23</f>
        <v>451.67264642959429</v>
      </c>
      <c r="E19">
        <f>'2007'!E19/SUM('2007'!E$6:E$22)*'2007'!E$23</f>
        <v>824.55853721367623</v>
      </c>
      <c r="F19">
        <f>'2007'!F19/SUM('2007'!F$6:F$22)*'2007'!F$23</f>
        <v>232.92771339588103</v>
      </c>
      <c r="G19">
        <f>'2007'!G19/SUM('2007'!G$6:G$22)*'2007'!G$23</f>
        <v>438.13028976844254</v>
      </c>
      <c r="H19">
        <f>'2007'!H19/SUM('2007'!H$6:H$22)*'2007'!H$23</f>
        <v>412.036303258038</v>
      </c>
      <c r="I19">
        <f>'2007'!I19/SUM('2007'!I$6:I$22)*'2007'!I$23</f>
        <v>2450.3377930584024</v>
      </c>
      <c r="J19">
        <f>'2007'!J19/SUM('2007'!J$6:J$22)*'2007'!J$23</f>
        <v>1139.8701388844129</v>
      </c>
      <c r="K19">
        <f>'2007'!K19/SUM('2007'!K$6:K$22)*'2007'!K$23</f>
        <v>17549.395888137045</v>
      </c>
      <c r="L19">
        <f>'2007'!L19/SUM('2007'!L$6:L$22)*'2007'!L$23</f>
        <v>2822.1902139140752</v>
      </c>
      <c r="M19">
        <f>'2007'!M19/SUM('2007'!M$6:M$22)*'2007'!M$23</f>
        <v>1801.8142642239809</v>
      </c>
      <c r="N19">
        <f>'2007'!N19/SUM('2007'!N$6:N$22)*'2007'!N$23</f>
        <v>3333.7065681201302</v>
      </c>
      <c r="O19">
        <f>'2007'!O19/SUM('2007'!O$6:O$22)*'2007'!O$23</f>
        <v>6294.5859760111216</v>
      </c>
      <c r="P19">
        <f>'2007'!P19/SUM('2007'!P$6:P$22)*'2007'!P$23</f>
        <v>11596.733702131407</v>
      </c>
      <c r="Q19">
        <f>'2007'!Q19/SUM('2007'!Q$6:Q$22)*'2007'!Q$23</f>
        <v>14103.179429012565</v>
      </c>
      <c r="R19">
        <f>'2007'!R19/SUM('2007'!R$6:R$22)*'2007'!R$23</f>
        <v>4507.9013659435805</v>
      </c>
      <c r="S19">
        <f>'2007'!S19/SUM('2007'!S$6:S$22)*'2007'!S$23</f>
        <v>1230.9560280648184</v>
      </c>
      <c r="T19">
        <f t="shared" si="2"/>
        <v>69211.767351457311</v>
      </c>
      <c r="U19">
        <f t="shared" si="3"/>
        <v>63240.463435558733</v>
      </c>
    </row>
    <row r="20" spans="1:21" x14ac:dyDescent="0.25">
      <c r="A20" s="17">
        <f t="shared" si="1"/>
        <v>73395.119320423866</v>
      </c>
      <c r="B20" t="s">
        <v>35</v>
      </c>
      <c r="C20">
        <f>'2007'!C20/SUM('2007'!C$6:C$22)*'2007'!C$23</f>
        <v>2653.7495082005626</v>
      </c>
      <c r="D20">
        <f>'2007'!D20/SUM('2007'!D$6:D$22)*'2007'!D$23</f>
        <v>9696.6559756046481</v>
      </c>
      <c r="E20">
        <f>'2007'!E20/SUM('2007'!E$6:E$22)*'2007'!E$23</f>
        <v>14575.645420354596</v>
      </c>
      <c r="F20">
        <f>'2007'!F20/SUM('2007'!F$6:F$22)*'2007'!F$23</f>
        <v>3189.7771488014341</v>
      </c>
      <c r="G20">
        <f>'2007'!G20/SUM('2007'!G$6:G$22)*'2007'!G$23</f>
        <v>7486.599818634455</v>
      </c>
      <c r="H20">
        <f>'2007'!H20/SUM('2007'!H$6:H$22)*'2007'!H$23</f>
        <v>7897.382462443461</v>
      </c>
      <c r="I20">
        <f>'2007'!I20/SUM('2007'!I$6:I$22)*'2007'!I$23</f>
        <v>30549.058494585272</v>
      </c>
      <c r="J20">
        <f>'2007'!J20/SUM('2007'!J$6:J$22)*'2007'!J$23</f>
        <v>28354.162166056063</v>
      </c>
      <c r="K20">
        <f>'2007'!K20/SUM('2007'!K$6:K$22)*'2007'!K$23</f>
        <v>43807.396554063562</v>
      </c>
      <c r="L20">
        <f>'2007'!L20/SUM('2007'!L$6:L$22)*'2007'!L$23</f>
        <v>17388.502386423337</v>
      </c>
      <c r="M20">
        <f>'2007'!M20/SUM('2007'!M$6:M$22)*'2007'!M$23</f>
        <v>4951.9307308557754</v>
      </c>
      <c r="N20">
        <f>'2007'!N20/SUM('2007'!N$6:N$22)*'2007'!N$23</f>
        <v>15563.872852072967</v>
      </c>
      <c r="O20">
        <f>'2007'!O20/SUM('2007'!O$6:O$22)*'2007'!O$23</f>
        <v>25315.384672670498</v>
      </c>
      <c r="P20">
        <f>'2007'!P20/SUM('2007'!P$6:P$22)*'2007'!P$23</f>
        <v>12147.974997795616</v>
      </c>
      <c r="Q20">
        <f>'2007'!Q20/SUM('2007'!Q$6:Q$22)*'2007'!Q$23</f>
        <v>107547.37518449347</v>
      </c>
      <c r="R20">
        <f>'2007'!R20/SUM('2007'!R$6:R$22)*'2007'!R$23</f>
        <v>30438.540235709355</v>
      </c>
      <c r="S20">
        <f>'2007'!S20/SUM('2007'!S$6:S$22)*'2007'!S$23</f>
        <v>7950.5194669878692</v>
      </c>
      <c r="T20">
        <f t="shared" si="2"/>
        <v>369514.5280757529</v>
      </c>
      <c r="U20">
        <f t="shared" si="3"/>
        <v>265111.49708107242</v>
      </c>
    </row>
    <row r="21" spans="1:21" x14ac:dyDescent="0.25">
      <c r="A21" s="17">
        <f t="shared" si="1"/>
        <v>5407.725075126722</v>
      </c>
      <c r="B21" t="s">
        <v>36</v>
      </c>
      <c r="C21">
        <f>'2007'!C21/SUM('2007'!C$6:C$22)*'2007'!C$23</f>
        <v>156.53642404620643</v>
      </c>
      <c r="D21">
        <f>'2007'!D21/SUM('2007'!D$6:D$22)*'2007'!D$23</f>
        <v>821.17589880229843</v>
      </c>
      <c r="E21">
        <f>'2007'!E21/SUM('2007'!E$6:E$22)*'2007'!E$23</f>
        <v>631.68103671235338</v>
      </c>
      <c r="F21">
        <f>'2007'!F21/SUM('2007'!F$6:F$22)*'2007'!F$23</f>
        <v>330.22095451395859</v>
      </c>
      <c r="G21">
        <f>'2007'!G21/SUM('2007'!G$6:G$22)*'2007'!G$23</f>
        <v>684.69513360416909</v>
      </c>
      <c r="H21">
        <f>'2007'!H21/SUM('2007'!H$6:H$22)*'2007'!H$23</f>
        <v>924.63872010771843</v>
      </c>
      <c r="I21">
        <f>'2007'!I21/SUM('2007'!I$6:I$22)*'2007'!I$23</f>
        <v>2015.313331386224</v>
      </c>
      <c r="J21">
        <f>'2007'!J21/SUM('2007'!J$6:J$22)*'2007'!J$23</f>
        <v>898.14316263247838</v>
      </c>
      <c r="K21">
        <f>'2007'!K21/SUM('2007'!K$6:K$22)*'2007'!K$23</f>
        <v>2336.0621332686587</v>
      </c>
      <c r="L21">
        <f>'2007'!L21/SUM('2007'!L$6:L$22)*'2007'!L$23</f>
        <v>2589.0914366598117</v>
      </c>
      <c r="M21">
        <f>'2007'!M21/SUM('2007'!M$6:M$22)*'2007'!M$23</f>
        <v>261.41567010743239</v>
      </c>
      <c r="N21">
        <f>'2007'!N21/SUM('2007'!N$6:N$22)*'2007'!N$23</f>
        <v>1354.5402051800334</v>
      </c>
      <c r="O21">
        <f>'2007'!O21/SUM('2007'!O$6:O$22)*'2007'!O$23</f>
        <v>1269.5686202440802</v>
      </c>
      <c r="P21">
        <f>'2007'!P21/SUM('2007'!P$6:P$22)*'2007'!P$23</f>
        <v>143.74536868044871</v>
      </c>
      <c r="Q21">
        <f>'2007'!Q21/SUM('2007'!Q$6:Q$22)*'2007'!Q$23</f>
        <v>2655.2325152654826</v>
      </c>
      <c r="R21">
        <f>'2007'!R21/SUM('2007'!R$6:R$22)*'2007'!R$23</f>
        <v>5556.0106853743127</v>
      </c>
      <c r="S21">
        <f>'2007'!S21/SUM('2007'!S$6:S$22)*'2007'!S$23</f>
        <v>313.37919733339663</v>
      </c>
      <c r="T21">
        <f t="shared" si="2"/>
        <v>22941.450493919067</v>
      </c>
      <c r="U21">
        <f t="shared" si="3"/>
        <v>16479.045832113658</v>
      </c>
    </row>
    <row r="22" spans="1:21" x14ac:dyDescent="0.25">
      <c r="A22" s="17">
        <f t="shared" si="1"/>
        <v>4055.2337596939142</v>
      </c>
      <c r="B22" t="s">
        <v>37</v>
      </c>
      <c r="C22">
        <f>'2007'!C22/SUM('2007'!C$6:C$22)*'2007'!C$23</f>
        <v>70.848716163933872</v>
      </c>
      <c r="D22">
        <f>'2007'!D22/SUM('2007'!D$6:D$22)*'2007'!D$23</f>
        <v>349.22988708344946</v>
      </c>
      <c r="E22">
        <f>'2007'!E22/SUM('2007'!E$6:E$22)*'2007'!E$23</f>
        <v>789.01352808249908</v>
      </c>
      <c r="F22">
        <f>'2007'!F22/SUM('2007'!F$6:F$22)*'2007'!F$23</f>
        <v>306.25145595946395</v>
      </c>
      <c r="G22">
        <f>'2007'!G22/SUM('2007'!G$6:G$22)*'2007'!G$23</f>
        <v>425.66442442324524</v>
      </c>
      <c r="H22">
        <f>'2007'!H22/SUM('2007'!H$6:H$22)*'2007'!H$23</f>
        <v>883.76281641140361</v>
      </c>
      <c r="I22">
        <f>'2007'!I22/SUM('2007'!I$6:I$22)*'2007'!I$23</f>
        <v>1301.3116477338529</v>
      </c>
      <c r="J22">
        <f>'2007'!J22/SUM('2007'!J$6:J$22)*'2007'!J$23</f>
        <v>640.95062168572929</v>
      </c>
      <c r="K22">
        <f>'2007'!K22/SUM('2007'!K$6:K$22)*'2007'!K$23</f>
        <v>2121.7328004068881</v>
      </c>
      <c r="L22">
        <f>'2007'!L22/SUM('2007'!L$6:L$22)*'2007'!L$23</f>
        <v>808.6514372148788</v>
      </c>
      <c r="M22">
        <f>'2007'!M22/SUM('2007'!M$6:M$22)*'2007'!M$23</f>
        <v>486.61636523495741</v>
      </c>
      <c r="N22">
        <f>'2007'!N22/SUM('2007'!N$6:N$22)*'2007'!N$23</f>
        <v>894.34207329332742</v>
      </c>
      <c r="O22">
        <f>'2007'!O22/SUM('2007'!O$6:O$22)*'2007'!O$23</f>
        <v>619.23231356625524</v>
      </c>
      <c r="P22">
        <f>'2007'!P22/SUM('2007'!P$6:P$22)*'2007'!P$23</f>
        <v>201.90274088625455</v>
      </c>
      <c r="Q22">
        <f>'2007'!Q22/SUM('2007'!Q$6:Q$22)*'2007'!Q$23</f>
        <v>2390.2951694098206</v>
      </c>
      <c r="R22">
        <f>'2007'!R22/SUM('2007'!R$6:R$22)*'2007'!R$23</f>
        <v>985.90359225251825</v>
      </c>
      <c r="S22">
        <f>'2007'!S22/SUM('2007'!S$6:S$22)*'2007'!S$23</f>
        <v>5627.7833873257487</v>
      </c>
      <c r="T22">
        <f t="shared" si="2"/>
        <v>18903.492977134229</v>
      </c>
      <c r="U22">
        <f t="shared" si="3"/>
        <v>14136.45987959065</v>
      </c>
    </row>
    <row r="23" spans="1:21" x14ac:dyDescent="0.25">
      <c r="A23" s="17">
        <f t="shared" si="1"/>
        <v>707011.27</v>
      </c>
      <c r="B23" t="s">
        <v>38</v>
      </c>
      <c r="C23">
        <f>'2007'!C23</f>
        <v>53542.03</v>
      </c>
      <c r="D23">
        <f>'2007'!D23</f>
        <v>102260.05</v>
      </c>
      <c r="E23">
        <f>'2007'!E23</f>
        <v>120621.59</v>
      </c>
      <c r="F23">
        <f>'2007'!F23</f>
        <v>67631.48</v>
      </c>
      <c r="G23">
        <f>'2007'!G23</f>
        <v>61546.61</v>
      </c>
      <c r="H23">
        <f>'2007'!H23</f>
        <v>89840.83</v>
      </c>
      <c r="I23">
        <f>'2007'!I23</f>
        <v>265110.71000000002</v>
      </c>
      <c r="J23">
        <f>'2007'!J23</f>
        <v>179732.78</v>
      </c>
      <c r="K23">
        <f>'2007'!K23</f>
        <v>187303.05</v>
      </c>
      <c r="L23">
        <f>'2007'!L23</f>
        <v>111764.66</v>
      </c>
      <c r="M23">
        <f>'2007'!M23</f>
        <v>48163.78</v>
      </c>
      <c r="N23">
        <f>'2007'!N23</f>
        <v>73992.81</v>
      </c>
      <c r="O23">
        <f>'2007'!O23</f>
        <v>127275.21</v>
      </c>
      <c r="P23">
        <f>'2007'!P23</f>
        <v>60888.15</v>
      </c>
      <c r="Q23">
        <f>'2007'!Q23</f>
        <v>204413.62</v>
      </c>
      <c r="R23">
        <f>'2007'!R23</f>
        <v>119524.65</v>
      </c>
      <c r="S23">
        <f>'2007'!S23</f>
        <v>34741.22</v>
      </c>
      <c r="T23">
        <f>'2007'!T23</f>
        <v>1905677.52</v>
      </c>
      <c r="U23">
        <f t="shared" si="3"/>
        <v>968067.15</v>
      </c>
    </row>
    <row r="26" spans="1:21" x14ac:dyDescent="0.25">
      <c r="B26" s="1" t="s">
        <v>43</v>
      </c>
      <c r="C26" s="2" t="s">
        <v>44</v>
      </c>
      <c r="D26" s="3" t="s">
        <v>45</v>
      </c>
      <c r="E26" s="3" t="s">
        <v>46</v>
      </c>
      <c r="F26" s="3" t="s">
        <v>47</v>
      </c>
      <c r="G26" s="3" t="s">
        <v>48</v>
      </c>
      <c r="H26" s="3" t="s">
        <v>49</v>
      </c>
      <c r="I26" s="3" t="s">
        <v>50</v>
      </c>
      <c r="J26" s="3" t="s">
        <v>51</v>
      </c>
      <c r="K26" s="3" t="s">
        <v>52</v>
      </c>
      <c r="L26" s="3" t="s">
        <v>53</v>
      </c>
      <c r="M26" s="3" t="s">
        <v>54</v>
      </c>
      <c r="N26" s="3" t="s">
        <v>55</v>
      </c>
      <c r="O26" s="3" t="s">
        <v>56</v>
      </c>
      <c r="P26" s="3" t="s">
        <v>57</v>
      </c>
      <c r="Q26" s="3" t="s">
        <v>58</v>
      </c>
      <c r="R26" s="3" t="s">
        <v>59</v>
      </c>
      <c r="S26" s="3" t="s">
        <v>60</v>
      </c>
      <c r="T26" s="4" t="s">
        <v>61</v>
      </c>
    </row>
    <row r="27" spans="1:21" x14ac:dyDescent="0.25">
      <c r="B27" s="10" t="s">
        <v>44</v>
      </c>
      <c r="C27" s="5">
        <f>'2007'!C27</f>
        <v>14.852399999999999</v>
      </c>
      <c r="D27" s="5">
        <f>'2007'!D27</f>
        <v>1.44E-2</v>
      </c>
      <c r="E27" s="5">
        <f>'2007'!E27</f>
        <v>32.523900000000005</v>
      </c>
      <c r="F27" s="5">
        <f>'2007'!F27</f>
        <v>0</v>
      </c>
      <c r="G27" s="5">
        <f>'2007'!G27</f>
        <v>1.5E-3</v>
      </c>
      <c r="H27" s="5">
        <f>'2007'!H27</f>
        <v>0</v>
      </c>
      <c r="I27" s="5">
        <f>'2007'!I27</f>
        <v>3.4145999999999996</v>
      </c>
      <c r="J27" s="5">
        <f>'2007'!J27</f>
        <v>0.54420000000000002</v>
      </c>
      <c r="K27" s="5">
        <f>'2007'!K27</f>
        <v>1.6999999999999999E-3</v>
      </c>
      <c r="L27" s="5">
        <f>'2007'!L27</f>
        <v>0</v>
      </c>
      <c r="M27" s="5">
        <f>'2007'!M27</f>
        <v>1.5620000000000001</v>
      </c>
      <c r="N27" s="5">
        <f>'2007'!N27</f>
        <v>1.6300000000000002E-2</v>
      </c>
      <c r="O27" s="5">
        <f>'2007'!O27</f>
        <v>1.8E-3</v>
      </c>
      <c r="P27" s="5">
        <f>'2007'!P27</f>
        <v>0</v>
      </c>
      <c r="Q27" s="5">
        <f>'2007'!Q27</f>
        <v>3.5900000000000001E-2</v>
      </c>
      <c r="R27" s="5">
        <f>'2007'!R27</f>
        <v>0.16090000000000002</v>
      </c>
      <c r="S27" s="5">
        <f>'2007'!S27</f>
        <v>6.6500000000000004E-2</v>
      </c>
      <c r="T27" s="5">
        <f>'2007'!T27</f>
        <v>53.196199999999997</v>
      </c>
    </row>
    <row r="28" spans="1:21" x14ac:dyDescent="0.25">
      <c r="B28" s="10" t="s">
        <v>45</v>
      </c>
      <c r="C28" s="5">
        <f>'2007'!C28</f>
        <v>1.3443000000000001</v>
      </c>
      <c r="D28" s="5">
        <f>'2007'!D28</f>
        <v>58.647400000000005</v>
      </c>
      <c r="E28" s="5">
        <f>'2007'!E28</f>
        <v>4.5282999999999998</v>
      </c>
      <c r="F28" s="5">
        <f>'2007'!F28</f>
        <v>32.468599999999995</v>
      </c>
      <c r="G28" s="5">
        <f>'2007'!G28</f>
        <v>1.1999000000000002</v>
      </c>
      <c r="H28" s="5">
        <f>'2007'!H28</f>
        <v>1.2548000000000001</v>
      </c>
      <c r="I28" s="5">
        <f>'2007'!I28</f>
        <v>23.342600000000001</v>
      </c>
      <c r="J28" s="5">
        <f>'2007'!J28</f>
        <v>3.3849999999999998</v>
      </c>
      <c r="K28" s="5">
        <f>'2007'!K28</f>
        <v>4.3049999999999997</v>
      </c>
      <c r="L28" s="5">
        <f>'2007'!L28</f>
        <v>1.6781999999999999</v>
      </c>
      <c r="M28" s="5">
        <f>'2007'!M28</f>
        <v>1.3215999999999999</v>
      </c>
      <c r="N28" s="5">
        <f>'2007'!N28</f>
        <v>3.2965</v>
      </c>
      <c r="O28" s="5">
        <f>'2007'!O28</f>
        <v>0.6802999999999999</v>
      </c>
      <c r="P28" s="5">
        <f>'2007'!P28</f>
        <v>1.1955</v>
      </c>
      <c r="Q28" s="5">
        <f>'2007'!Q28</f>
        <v>3.7900999999999998</v>
      </c>
      <c r="R28" s="5">
        <f>'2007'!R28</f>
        <v>8.7556999999999992</v>
      </c>
      <c r="S28" s="5">
        <f>'2007'!S28</f>
        <v>1.5931</v>
      </c>
      <c r="T28" s="5">
        <f>'2007'!T28</f>
        <v>152.7868</v>
      </c>
    </row>
    <row r="29" spans="1:21" x14ac:dyDescent="0.25">
      <c r="B29" s="10" t="s">
        <v>46</v>
      </c>
      <c r="C29" s="5">
        <f>'2007'!C29</f>
        <v>7.7433000000000005</v>
      </c>
      <c r="D29" s="5">
        <f>'2007'!D29</f>
        <v>0.29430000000000001</v>
      </c>
      <c r="E29" s="5">
        <f>'2007'!E29</f>
        <v>31.264299999999999</v>
      </c>
      <c r="F29" s="5">
        <f>'2007'!F29</f>
        <v>9.5299999999999996E-2</v>
      </c>
      <c r="G29" s="5">
        <f>'2007'!G29</f>
        <v>0.19900000000000001</v>
      </c>
      <c r="H29" s="5">
        <f>'2007'!H29</f>
        <v>0.15109999999999998</v>
      </c>
      <c r="I29" s="5">
        <f>'2007'!I29</f>
        <v>4.174500000000001</v>
      </c>
      <c r="J29" s="5">
        <f>'2007'!J29</f>
        <v>0.58199999999999996</v>
      </c>
      <c r="K29" s="5">
        <f>'2007'!K29</f>
        <v>2.3809999999999998</v>
      </c>
      <c r="L29" s="5">
        <f>'2007'!L29</f>
        <v>0.65689999999999993</v>
      </c>
      <c r="M29" s="5">
        <f>'2007'!M29</f>
        <v>20.867599999999999</v>
      </c>
      <c r="N29" s="5">
        <f>'2007'!N29</f>
        <v>1.0236000000000001</v>
      </c>
      <c r="O29" s="5">
        <f>'2007'!O29</f>
        <v>8.3199999999999996E-2</v>
      </c>
      <c r="P29" s="5">
        <f>'2007'!P29</f>
        <v>0.1376</v>
      </c>
      <c r="Q29" s="5">
        <f>'2007'!Q29</f>
        <v>2.9762</v>
      </c>
      <c r="R29" s="5">
        <f>'2007'!R29</f>
        <v>6.3932000000000002</v>
      </c>
      <c r="S29" s="5">
        <f>'2007'!S29</f>
        <v>1.5266999999999999</v>
      </c>
      <c r="T29" s="5">
        <f>'2007'!T29</f>
        <v>80.549499999999995</v>
      </c>
    </row>
    <row r="30" spans="1:21" x14ac:dyDescent="0.25">
      <c r="B30" s="10" t="s">
        <v>47</v>
      </c>
      <c r="C30" s="5">
        <f>'2007'!C30</f>
        <v>3.2260999999999997</v>
      </c>
      <c r="D30" s="5">
        <f>'2007'!D30</f>
        <v>1.3962999999999999</v>
      </c>
      <c r="E30" s="5">
        <f>'2007'!E30</f>
        <v>0.86799999999999999</v>
      </c>
      <c r="F30" s="5">
        <f>'2007'!F30</f>
        <v>3.9759000000000002</v>
      </c>
      <c r="G30" s="5">
        <f>'2007'!G30</f>
        <v>0.27950000000000003</v>
      </c>
      <c r="H30" s="5">
        <f>'2007'!H30</f>
        <v>0.27700000000000002</v>
      </c>
      <c r="I30" s="5">
        <f>'2007'!I30</f>
        <v>9.438699999999999</v>
      </c>
      <c r="J30" s="5">
        <f>'2007'!J30</f>
        <v>3.2511999999999999</v>
      </c>
      <c r="K30" s="5">
        <f>'2007'!K30</f>
        <v>5.4113999999999995</v>
      </c>
      <c r="L30" s="5">
        <f>'2007'!L30</f>
        <v>13.704700000000001</v>
      </c>
      <c r="M30" s="5">
        <f>'2007'!M30</f>
        <v>0.16950000000000001</v>
      </c>
      <c r="N30" s="5">
        <f>'2007'!N30</f>
        <v>0.96499999999999997</v>
      </c>
      <c r="O30" s="5">
        <f>'2007'!O30</f>
        <v>0.41770000000000002</v>
      </c>
      <c r="P30" s="5">
        <f>'2007'!P30</f>
        <v>0.1212</v>
      </c>
      <c r="Q30" s="5">
        <f>'2007'!Q30</f>
        <v>2.4809000000000001</v>
      </c>
      <c r="R30" s="5">
        <f>'2007'!R30</f>
        <v>2.0757999999999996</v>
      </c>
      <c r="S30" s="5">
        <f>'2007'!S30</f>
        <v>0.72260000000000002</v>
      </c>
      <c r="T30" s="5">
        <f>'2007'!T30</f>
        <v>48.781500000000001</v>
      </c>
    </row>
    <row r="31" spans="1:21" x14ac:dyDescent="0.25">
      <c r="B31" s="10" t="s">
        <v>48</v>
      </c>
      <c r="C31" s="5">
        <f>'2007'!C31</f>
        <v>0.31519999999999998</v>
      </c>
      <c r="D31" s="5">
        <f>'2007'!D31</f>
        <v>3.5905</v>
      </c>
      <c r="E31" s="5">
        <f>'2007'!E31</f>
        <v>1.643</v>
      </c>
      <c r="F31" s="5">
        <f>'2007'!F31</f>
        <v>0.84420000000000006</v>
      </c>
      <c r="G31" s="5">
        <f>'2007'!G31</f>
        <v>20.775700000000001</v>
      </c>
      <c r="H31" s="5">
        <f>'2007'!H31</f>
        <v>16.635000000000002</v>
      </c>
      <c r="I31" s="5">
        <f>'2007'!I31</f>
        <v>15.6395</v>
      </c>
      <c r="J31" s="5">
        <f>'2007'!J31</f>
        <v>15.5785</v>
      </c>
      <c r="K31" s="5">
        <f>'2007'!K31</f>
        <v>5.1692999999999998</v>
      </c>
      <c r="L31" s="5">
        <f>'2007'!L31</f>
        <v>2.1076000000000006</v>
      </c>
      <c r="M31" s="5">
        <f>'2007'!M31</f>
        <v>0.35110000000000002</v>
      </c>
      <c r="N31" s="5">
        <f>'2007'!N31</f>
        <v>5.3117999999999999</v>
      </c>
      <c r="O31" s="5">
        <f>'2007'!O31</f>
        <v>0.36530000000000001</v>
      </c>
      <c r="P31" s="5">
        <f>'2007'!P31</f>
        <v>0.52439999999999998</v>
      </c>
      <c r="Q31" s="5">
        <f>'2007'!Q31</f>
        <v>6.4423999999999992</v>
      </c>
      <c r="R31" s="5">
        <f>'2007'!R31</f>
        <v>3.1143999999999998</v>
      </c>
      <c r="S31" s="5">
        <f>'2007'!S31</f>
        <v>2.2338</v>
      </c>
      <c r="T31" s="5">
        <f>'2007'!T31</f>
        <v>100.64189999999999</v>
      </c>
    </row>
    <row r="32" spans="1:21" x14ac:dyDescent="0.25">
      <c r="B32" s="10" t="s">
        <v>49</v>
      </c>
      <c r="C32" s="5">
        <f>'2007'!C32</f>
        <v>0.22969999999999999</v>
      </c>
      <c r="D32" s="5">
        <f>'2007'!D32</f>
        <v>0.30599999999999999</v>
      </c>
      <c r="E32" s="5">
        <f>'2007'!E32</f>
        <v>0.17319999999999999</v>
      </c>
      <c r="F32" s="5">
        <f>'2007'!F32</f>
        <v>5.8400000000000001E-2</v>
      </c>
      <c r="G32" s="5">
        <f>'2007'!G32</f>
        <v>1.1464000000000001</v>
      </c>
      <c r="H32" s="5">
        <f>'2007'!H32</f>
        <v>27.627800000000001</v>
      </c>
      <c r="I32" s="5">
        <f>'2007'!I32</f>
        <v>1.2389000000000001</v>
      </c>
      <c r="J32" s="5">
        <f>'2007'!J32</f>
        <v>0.1336</v>
      </c>
      <c r="K32" s="5">
        <f>'2007'!K32</f>
        <v>4.6917999999999997</v>
      </c>
      <c r="L32" s="5">
        <f>'2007'!L32</f>
        <v>4.1284999999999998</v>
      </c>
      <c r="M32" s="5">
        <f>'2007'!M32</f>
        <v>3.3600000000000005E-2</v>
      </c>
      <c r="N32" s="5">
        <f>'2007'!N32</f>
        <v>0.24439999999999998</v>
      </c>
      <c r="O32" s="5">
        <f>'2007'!O32</f>
        <v>4.02E-2</v>
      </c>
      <c r="P32" s="5">
        <f>'2007'!P32</f>
        <v>1.6800000000000002E-2</v>
      </c>
      <c r="Q32" s="5">
        <f>'2007'!Q32</f>
        <v>0.9896999999999998</v>
      </c>
      <c r="R32" s="5">
        <f>'2007'!R32</f>
        <v>2.6075999999999993</v>
      </c>
      <c r="S32" s="5">
        <f>'2007'!S32</f>
        <v>0.3075</v>
      </c>
      <c r="T32" s="5">
        <f>'2007'!T32</f>
        <v>43.974400000000003</v>
      </c>
    </row>
    <row r="33" spans="1:21" x14ac:dyDescent="0.25">
      <c r="B33" s="10" t="s">
        <v>50</v>
      </c>
      <c r="C33" s="5">
        <f>'2007'!C33</f>
        <v>13.5044</v>
      </c>
      <c r="D33" s="5">
        <f>'2007'!D33</f>
        <v>9.5815000000000001</v>
      </c>
      <c r="E33" s="5">
        <f>'2007'!E33</f>
        <v>10.5899</v>
      </c>
      <c r="F33" s="5">
        <f>'2007'!F33</f>
        <v>3.5179</v>
      </c>
      <c r="G33" s="5">
        <f>'2007'!G33</f>
        <v>24.433799999999998</v>
      </c>
      <c r="H33" s="5">
        <f>'2007'!H33</f>
        <v>27.857000000000003</v>
      </c>
      <c r="I33" s="5">
        <f>'2007'!I33</f>
        <v>139.15079999999998</v>
      </c>
      <c r="J33" s="5">
        <f>'2007'!J33</f>
        <v>62.779800000000002</v>
      </c>
      <c r="K33" s="5">
        <f>'2007'!K33</f>
        <v>15.421299999999999</v>
      </c>
      <c r="L33" s="5">
        <f>'2007'!L33</f>
        <v>3.6273</v>
      </c>
      <c r="M33" s="5">
        <f>'2007'!M33</f>
        <v>1.4985999999999997</v>
      </c>
      <c r="N33" s="5">
        <f>'2007'!N33</f>
        <v>11.966500000000002</v>
      </c>
      <c r="O33" s="5">
        <f>'2007'!O33</f>
        <v>2.0373000000000001</v>
      </c>
      <c r="P33" s="5">
        <f>'2007'!P33</f>
        <v>2.214</v>
      </c>
      <c r="Q33" s="5">
        <f>'2007'!Q33</f>
        <v>13.644600000000001</v>
      </c>
      <c r="R33" s="5">
        <f>'2007'!R33</f>
        <v>18.5901</v>
      </c>
      <c r="S33" s="5">
        <f>'2007'!S33</f>
        <v>4.5118999999999998</v>
      </c>
      <c r="T33" s="5">
        <f>'2007'!T33</f>
        <v>364.92680000000001</v>
      </c>
    </row>
    <row r="34" spans="1:21" x14ac:dyDescent="0.25">
      <c r="B34" s="10" t="s">
        <v>51</v>
      </c>
      <c r="C34" s="5">
        <f>'2007'!C34</f>
        <v>0.34339999999999998</v>
      </c>
      <c r="D34" s="5">
        <f>'2007'!D34</f>
        <v>1.4750000000000001</v>
      </c>
      <c r="E34" s="5">
        <f>'2007'!E34</f>
        <v>0.1512</v>
      </c>
      <c r="F34" s="5">
        <f>'2007'!F34</f>
        <v>0.3337</v>
      </c>
      <c r="G34" s="5">
        <f>'2007'!G34</f>
        <v>0.68489999999999995</v>
      </c>
      <c r="H34" s="5">
        <f>'2007'!H34</f>
        <v>0.3357</v>
      </c>
      <c r="I34" s="5">
        <f>'2007'!I34</f>
        <v>0.88770000000000004</v>
      </c>
      <c r="J34" s="5">
        <f>'2007'!J34</f>
        <v>39.712400000000002</v>
      </c>
      <c r="K34" s="5">
        <f>'2007'!K34</f>
        <v>0.43860000000000005</v>
      </c>
      <c r="L34" s="5">
        <f>'2007'!L34</f>
        <v>0.46789999999999998</v>
      </c>
      <c r="M34" s="5">
        <f>'2007'!M34</f>
        <v>6.4200000000000007E-2</v>
      </c>
      <c r="N34" s="5">
        <f>'2007'!N34</f>
        <v>1.0747</v>
      </c>
      <c r="O34" s="5">
        <f>'2007'!O34</f>
        <v>1.2305999999999999</v>
      </c>
      <c r="P34" s="5">
        <f>'2007'!P34</f>
        <v>3.3940999999999999</v>
      </c>
      <c r="Q34" s="5">
        <f>'2007'!Q34</f>
        <v>2.2288000000000001</v>
      </c>
      <c r="R34" s="5">
        <f>'2007'!R34</f>
        <v>5.9714999999999998</v>
      </c>
      <c r="S34" s="5">
        <f>'2007'!S34</f>
        <v>1.1517999999999999</v>
      </c>
      <c r="T34" s="5">
        <f>'2007'!T34</f>
        <v>59.945500000000003</v>
      </c>
    </row>
    <row r="35" spans="1:21" x14ac:dyDescent="0.25">
      <c r="B35" s="10" t="s">
        <v>52</v>
      </c>
      <c r="C35" s="5">
        <f>'2007'!C35</f>
        <v>0.25109999999999999</v>
      </c>
      <c r="D35" s="5">
        <f>'2007'!D35</f>
        <v>0.54300000000000004</v>
      </c>
      <c r="E35" s="5">
        <f>'2007'!E35</f>
        <v>1.2954000000000001</v>
      </c>
      <c r="F35" s="5">
        <f>'2007'!F35</f>
        <v>0.44310000000000005</v>
      </c>
      <c r="G35" s="5">
        <f>'2007'!G35</f>
        <v>0.86029999999999995</v>
      </c>
      <c r="H35" s="5">
        <f>'2007'!H35</f>
        <v>1.0807</v>
      </c>
      <c r="I35" s="5">
        <f>'2007'!I35</f>
        <v>3.5796000000000001</v>
      </c>
      <c r="J35" s="5">
        <f>'2007'!J35</f>
        <v>1.0132999999999999</v>
      </c>
      <c r="K35" s="5">
        <f>'2007'!K35</f>
        <v>24.094999999999999</v>
      </c>
      <c r="L35" s="5">
        <f>'2007'!L35</f>
        <v>2.5983000000000001</v>
      </c>
      <c r="M35" s="5">
        <f>'2007'!M35</f>
        <v>0.26619999999999999</v>
      </c>
      <c r="N35" s="5">
        <f>'2007'!N35</f>
        <v>1.2104999999999999</v>
      </c>
      <c r="O35" s="5">
        <f>'2007'!O35</f>
        <v>0.192</v>
      </c>
      <c r="P35" s="5">
        <f>'2007'!P35</f>
        <v>0.28810000000000002</v>
      </c>
      <c r="Q35" s="5">
        <f>'2007'!Q35</f>
        <v>2.1909000000000001</v>
      </c>
      <c r="R35" s="5">
        <f>'2007'!R35</f>
        <v>0.73619999999999997</v>
      </c>
      <c r="S35" s="5">
        <f>'2007'!S35</f>
        <v>0.49879999999999997</v>
      </c>
      <c r="T35" s="5">
        <f>'2007'!T35</f>
        <v>41.142400000000002</v>
      </c>
    </row>
    <row r="36" spans="1:21" x14ac:dyDescent="0.25">
      <c r="B36" s="10" t="s">
        <v>53</v>
      </c>
      <c r="C36" s="5">
        <f>'2007'!C36</f>
        <v>7.7700000000000005E-2</v>
      </c>
      <c r="D36" s="5">
        <f>'2007'!D36</f>
        <v>1.0255999999999998</v>
      </c>
      <c r="E36" s="5">
        <f>'2007'!E36</f>
        <v>2.5514000000000001</v>
      </c>
      <c r="F36" s="5">
        <f>'2007'!F36</f>
        <v>0.91289999999999993</v>
      </c>
      <c r="G36" s="5">
        <f>'2007'!G36</f>
        <v>1.1328000000000003</v>
      </c>
      <c r="H36" s="5">
        <f>'2007'!H36</f>
        <v>1.1329</v>
      </c>
      <c r="I36" s="5">
        <f>'2007'!I36</f>
        <v>5.9430000000000005</v>
      </c>
      <c r="J36" s="5">
        <f>'2007'!J36</f>
        <v>2.5385999999999997</v>
      </c>
      <c r="K36" s="5">
        <f>'2007'!K36</f>
        <v>26.807400000000001</v>
      </c>
      <c r="L36" s="5">
        <f>'2007'!L36</f>
        <v>36.868400000000001</v>
      </c>
      <c r="M36" s="5">
        <f>'2007'!M36</f>
        <v>1.1790999999999998</v>
      </c>
      <c r="N36" s="5">
        <f>'2007'!N36</f>
        <v>4.0390999999999995</v>
      </c>
      <c r="O36" s="5">
        <f>'2007'!O36</f>
        <v>1.927</v>
      </c>
      <c r="P36" s="5">
        <f>'2007'!P36</f>
        <v>0.72</v>
      </c>
      <c r="Q36" s="5">
        <f>'2007'!Q36</f>
        <v>7.7597999999999994</v>
      </c>
      <c r="R36" s="5">
        <f>'2007'!R36</f>
        <v>7.1503999999999994</v>
      </c>
      <c r="S36" s="5">
        <f>'2007'!S36</f>
        <v>1.4898</v>
      </c>
      <c r="T36" s="5">
        <f>'2007'!T36</f>
        <v>103.2561</v>
      </c>
    </row>
    <row r="37" spans="1:21" x14ac:dyDescent="0.25">
      <c r="B37" s="10" t="s">
        <v>54</v>
      </c>
      <c r="C37" s="5">
        <f>'2007'!C37</f>
        <v>3.78E-2</v>
      </c>
      <c r="D37" s="5">
        <f>'2007'!D37</f>
        <v>0.28179999999999999</v>
      </c>
      <c r="E37" s="5">
        <f>'2007'!E37</f>
        <v>0.33860000000000001</v>
      </c>
      <c r="F37" s="5">
        <f>'2007'!F37</f>
        <v>9.69E-2</v>
      </c>
      <c r="G37" s="5">
        <f>'2007'!G37</f>
        <v>0.24980000000000002</v>
      </c>
      <c r="H37" s="5">
        <f>'2007'!H37</f>
        <v>0.24330000000000002</v>
      </c>
      <c r="I37" s="5">
        <f>'2007'!I37</f>
        <v>1.0266999999999997</v>
      </c>
      <c r="J37" s="5">
        <f>'2007'!J37</f>
        <v>0.3206</v>
      </c>
      <c r="K37" s="5">
        <f>'2007'!K37</f>
        <v>4.9301000000000004</v>
      </c>
      <c r="L37" s="5">
        <f>'2007'!L37</f>
        <v>1.208</v>
      </c>
      <c r="M37" s="5">
        <f>'2007'!M37</f>
        <v>1.7877000000000001</v>
      </c>
      <c r="N37" s="5">
        <f>'2007'!N37</f>
        <v>1.2241999999999997</v>
      </c>
      <c r="O37" s="5">
        <f>'2007'!O37</f>
        <v>0.79679999999999995</v>
      </c>
      <c r="P37" s="5">
        <f>'2007'!P37</f>
        <v>0.3901</v>
      </c>
      <c r="Q37" s="5">
        <f>'2007'!Q37</f>
        <v>3.7437999999999998</v>
      </c>
      <c r="R37" s="5">
        <f>'2007'!R37</f>
        <v>2.9036000000000004</v>
      </c>
      <c r="S37" s="5">
        <f>'2007'!S37</f>
        <v>0.6332000000000001</v>
      </c>
      <c r="T37" s="5">
        <f>'2007'!T37</f>
        <v>20.212900000000001</v>
      </c>
    </row>
    <row r="38" spans="1:21" x14ac:dyDescent="0.25">
      <c r="B38" s="10" t="s">
        <v>55</v>
      </c>
      <c r="C38" s="5">
        <f>'2007'!C38</f>
        <v>0.2049</v>
      </c>
      <c r="D38" s="5">
        <f>'2007'!D38</f>
        <v>1.0912999999999999</v>
      </c>
      <c r="E38" s="5">
        <f>'2007'!E38</f>
        <v>0.97970000000000002</v>
      </c>
      <c r="F38" s="5">
        <f>'2007'!F38</f>
        <v>0.33439999999999998</v>
      </c>
      <c r="G38" s="5">
        <f>'2007'!G38</f>
        <v>0.99350000000000005</v>
      </c>
      <c r="H38" s="5">
        <f>'2007'!H38</f>
        <v>0.57820000000000005</v>
      </c>
      <c r="I38" s="5">
        <f>'2007'!I38</f>
        <v>2.2028999999999996</v>
      </c>
      <c r="J38" s="5">
        <f>'2007'!J38</f>
        <v>1.6540999999999999</v>
      </c>
      <c r="K38" s="5">
        <f>'2007'!K38</f>
        <v>9.100200000000001</v>
      </c>
      <c r="L38" s="5">
        <f>'2007'!L38</f>
        <v>1.7478</v>
      </c>
      <c r="M38" s="5">
        <f>'2007'!M38</f>
        <v>0.7</v>
      </c>
      <c r="N38" s="5">
        <f>'2007'!N38</f>
        <v>23.720500000000001</v>
      </c>
      <c r="O38" s="5">
        <f>'2007'!O38</f>
        <v>13.2867</v>
      </c>
      <c r="P38" s="5">
        <f>'2007'!P38</f>
        <v>1.125</v>
      </c>
      <c r="Q38" s="5">
        <f>'2007'!Q38</f>
        <v>14.138599999999999</v>
      </c>
      <c r="R38" s="5">
        <f>'2007'!R38</f>
        <v>6.5442999999999998</v>
      </c>
      <c r="S38" s="5">
        <f>'2007'!S38</f>
        <v>2.4042000000000003</v>
      </c>
      <c r="T38" s="5">
        <f>'2007'!T38</f>
        <v>80.806299999999993</v>
      </c>
    </row>
    <row r="39" spans="1:21" x14ac:dyDescent="0.25">
      <c r="B39" s="10" t="s">
        <v>56</v>
      </c>
      <c r="C39" s="5">
        <f>'2007'!C39</f>
        <v>1.4279999999999999</v>
      </c>
      <c r="D39" s="5">
        <f>'2007'!D39</f>
        <v>1.407</v>
      </c>
      <c r="E39" s="5">
        <f>'2007'!E39</f>
        <v>2.8036999999999996</v>
      </c>
      <c r="F39" s="5">
        <f>'2007'!F39</f>
        <v>0.39900000000000002</v>
      </c>
      <c r="G39" s="5">
        <f>'2007'!G39</f>
        <v>0.99470000000000003</v>
      </c>
      <c r="H39" s="5">
        <f>'2007'!H39</f>
        <v>0.76770000000000005</v>
      </c>
      <c r="I39" s="5">
        <f>'2007'!I39</f>
        <v>3.7484999999999999</v>
      </c>
      <c r="J39" s="5">
        <f>'2007'!J39</f>
        <v>4.6029</v>
      </c>
      <c r="K39" s="5">
        <f>'2007'!K39</f>
        <v>12.6806</v>
      </c>
      <c r="L39" s="5">
        <f>'2007'!L39</f>
        <v>5.1951999999999998</v>
      </c>
      <c r="M39" s="5">
        <f>'2007'!M39</f>
        <v>1.2441</v>
      </c>
      <c r="N39" s="5">
        <f>'2007'!N39</f>
        <v>3.2530999999999999</v>
      </c>
      <c r="O39" s="5">
        <f>'2007'!O39</f>
        <v>64.395499999999998</v>
      </c>
      <c r="P39" s="5">
        <f>'2007'!P39</f>
        <v>5.7073</v>
      </c>
      <c r="Q39" s="5">
        <f>'2007'!Q39</f>
        <v>10.768900000000002</v>
      </c>
      <c r="R39" s="5">
        <f>'2007'!R39</f>
        <v>4.1278999999999995</v>
      </c>
      <c r="S39" s="5">
        <f>'2007'!S39</f>
        <v>1.8212999999999999</v>
      </c>
      <c r="T39" s="5">
        <f>'2007'!T39</f>
        <v>125.345</v>
      </c>
    </row>
    <row r="40" spans="1:21" x14ac:dyDescent="0.25">
      <c r="B40" s="10" t="s">
        <v>57</v>
      </c>
      <c r="C40" s="5">
        <f>'2007'!C40</f>
        <v>1.9100000000000002E-2</v>
      </c>
      <c r="D40" s="5">
        <f>'2007'!D40</f>
        <v>0.41110000000000002</v>
      </c>
      <c r="E40" s="5">
        <f>'2007'!E40</f>
        <v>0.73529999999999995</v>
      </c>
      <c r="F40" s="5">
        <f>'2007'!F40</f>
        <v>0.15940000000000001</v>
      </c>
      <c r="G40" s="5">
        <f>'2007'!G40</f>
        <v>0.41289999999999999</v>
      </c>
      <c r="H40" s="5">
        <f>'2007'!H40</f>
        <v>0.3821</v>
      </c>
      <c r="I40" s="5">
        <f>'2007'!I40</f>
        <v>2.3624999999999998</v>
      </c>
      <c r="J40" s="5">
        <f>'2007'!J40</f>
        <v>1.1282000000000001</v>
      </c>
      <c r="K40" s="5">
        <f>'2007'!K40</f>
        <v>16.6234</v>
      </c>
      <c r="L40" s="5">
        <f>'2007'!L40</f>
        <v>2.6046</v>
      </c>
      <c r="M40" s="5">
        <f>'2007'!M40</f>
        <v>1.6924999999999999</v>
      </c>
      <c r="N40" s="5">
        <f>'2007'!N40</f>
        <v>3.3561000000000001</v>
      </c>
      <c r="O40" s="5">
        <f>'2007'!O40</f>
        <v>5.7608999999999995</v>
      </c>
      <c r="P40" s="5">
        <f>'2007'!P40</f>
        <v>10.1953</v>
      </c>
      <c r="Q40" s="5">
        <f>'2007'!Q40</f>
        <v>13.342799999999999</v>
      </c>
      <c r="R40" s="5">
        <f>'2007'!R40</f>
        <v>4.2556000000000003</v>
      </c>
      <c r="S40" s="5">
        <f>'2007'!S40</f>
        <v>1.2234</v>
      </c>
      <c r="T40" s="5">
        <f>'2007'!T40</f>
        <v>64.664900000000003</v>
      </c>
    </row>
    <row r="41" spans="1:21" x14ac:dyDescent="0.25">
      <c r="B41" s="10" t="s">
        <v>58</v>
      </c>
      <c r="C41" s="5">
        <f>'2007'!C41</f>
        <v>2.5063</v>
      </c>
      <c r="D41" s="5">
        <f>'2007'!D41</f>
        <v>8.6871000000000009</v>
      </c>
      <c r="E41" s="5">
        <f>'2007'!E41</f>
        <v>13.411200000000001</v>
      </c>
      <c r="F41" s="5">
        <f>'2007'!F41</f>
        <v>2.0436999999999999</v>
      </c>
      <c r="G41" s="5">
        <f>'2007'!G41</f>
        <v>7.0373999999999999</v>
      </c>
      <c r="H41" s="5">
        <f>'2007'!H41</f>
        <v>7.5011999999999999</v>
      </c>
      <c r="I41" s="5">
        <f>'2007'!I41</f>
        <v>29.222700000000003</v>
      </c>
      <c r="J41" s="5">
        <f>'2007'!J41</f>
        <v>26.5825</v>
      </c>
      <c r="K41" s="5">
        <f>'2007'!K41</f>
        <v>41.366900000000001</v>
      </c>
      <c r="L41" s="5">
        <f>'2007'!L41</f>
        <v>15.865900000000002</v>
      </c>
      <c r="M41" s="5">
        <f>'2007'!M41</f>
        <v>4.6657999999999999</v>
      </c>
      <c r="N41" s="5">
        <f>'2007'!N41</f>
        <v>15.735799999999999</v>
      </c>
      <c r="O41" s="5">
        <f>'2007'!O41</f>
        <v>23.197299999999998</v>
      </c>
      <c r="P41" s="5">
        <f>'2007'!P41</f>
        <v>9.585799999999999</v>
      </c>
      <c r="Q41" s="5">
        <f>'2007'!Q41</f>
        <v>100.9221</v>
      </c>
      <c r="R41" s="5">
        <f>'2007'!R41</f>
        <v>28.341900000000003</v>
      </c>
      <c r="S41" s="5">
        <f>'2007'!S41</f>
        <v>7.6276999999999999</v>
      </c>
      <c r="T41" s="5">
        <f>'2007'!T41</f>
        <v>344.30190000000005</v>
      </c>
    </row>
    <row r="42" spans="1:21" x14ac:dyDescent="0.25">
      <c r="B42" s="10" t="s">
        <v>59</v>
      </c>
      <c r="C42" s="5">
        <f>'2007'!C42</f>
        <v>0.14599999999999999</v>
      </c>
      <c r="D42" s="5">
        <f>'2007'!D42</f>
        <v>0.59529999999999994</v>
      </c>
      <c r="E42" s="5">
        <f>'2007'!E42</f>
        <v>0.48360000000000003</v>
      </c>
      <c r="F42" s="5">
        <f>'2007'!F42</f>
        <v>0.15990000000000001</v>
      </c>
      <c r="G42" s="5">
        <f>'2007'!G42</f>
        <v>0.55179999999999996</v>
      </c>
      <c r="H42" s="5">
        <f>'2007'!H42</f>
        <v>0.73639999999999994</v>
      </c>
      <c r="I42" s="5">
        <f>'2007'!I42</f>
        <v>1.6386999999999998</v>
      </c>
      <c r="J42" s="5">
        <f>'2007'!J42</f>
        <v>0.71939999999999993</v>
      </c>
      <c r="K42" s="5">
        <f>'2007'!K42</f>
        <v>1.8794000000000002</v>
      </c>
      <c r="L42" s="5">
        <f>'2007'!L42</f>
        <v>2.0779999999999998</v>
      </c>
      <c r="M42" s="5">
        <f>'2007'!M42</f>
        <v>0.2107</v>
      </c>
      <c r="N42" s="5">
        <f>'2007'!N42</f>
        <v>1.1457999999999999</v>
      </c>
      <c r="O42" s="5">
        <f>'2007'!O42</f>
        <v>1.0009999999999999</v>
      </c>
      <c r="P42" s="5">
        <f>'2007'!P42</f>
        <v>0.10160000000000001</v>
      </c>
      <c r="Q42" s="5">
        <f>'2007'!Q42</f>
        <v>2.1345000000000001</v>
      </c>
      <c r="R42" s="5">
        <f>'2007'!R42</f>
        <v>4.5914000000000001</v>
      </c>
      <c r="S42" s="5">
        <f>'2007'!S42</f>
        <v>0.25789999999999996</v>
      </c>
      <c r="T42" s="5">
        <f>'2007'!T42</f>
        <v>18.4313</v>
      </c>
    </row>
    <row r="43" spans="1:21" x14ac:dyDescent="0.25">
      <c r="B43" s="10" t="s">
        <v>60</v>
      </c>
      <c r="C43" s="5">
        <f>'2007'!C43</f>
        <v>6.7799999999999999E-2</v>
      </c>
      <c r="D43" s="5">
        <f>'2007'!D43</f>
        <v>0.32319999999999999</v>
      </c>
      <c r="E43" s="5">
        <f>'2007'!E43</f>
        <v>0.75269999999999992</v>
      </c>
      <c r="F43" s="5">
        <f>'2007'!F43</f>
        <v>0.19109999999999999</v>
      </c>
      <c r="G43" s="5">
        <f>'2007'!G43</f>
        <v>0.42899999999999999</v>
      </c>
      <c r="H43" s="5">
        <f>'2007'!H43</f>
        <v>0.88279999999999992</v>
      </c>
      <c r="I43" s="5">
        <f>'2007'!I43</f>
        <v>1.3029999999999999</v>
      </c>
      <c r="J43" s="5">
        <f>'2007'!J43</f>
        <v>0.60529999999999995</v>
      </c>
      <c r="K43" s="5">
        <f>'2007'!K43</f>
        <v>2.1969000000000003</v>
      </c>
      <c r="L43" s="5">
        <f>'2007'!L43</f>
        <v>0.78959999999999986</v>
      </c>
      <c r="M43" s="5">
        <f>'2007'!M43</f>
        <v>0.52900000000000003</v>
      </c>
      <c r="N43" s="5">
        <f>'2007'!N43</f>
        <v>0.93519999999999992</v>
      </c>
      <c r="O43" s="5">
        <f>'2007'!O43</f>
        <v>0.59660000000000002</v>
      </c>
      <c r="P43" s="5">
        <f>'2007'!P43</f>
        <v>0.17839999999999998</v>
      </c>
      <c r="Q43" s="5">
        <f>'2007'!Q43</f>
        <v>2.379</v>
      </c>
      <c r="R43" s="5">
        <f>'2007'!R43</f>
        <v>0.93700000000000006</v>
      </c>
      <c r="S43" s="5">
        <f>'2007'!S43</f>
        <v>3.9455999999999998</v>
      </c>
      <c r="T43" s="5">
        <f>'2007'!T43</f>
        <v>17.042400000000001</v>
      </c>
    </row>
    <row r="44" spans="1:21" ht="13.5" customHeight="1" x14ac:dyDescent="0.25">
      <c r="B44" s="11" t="s">
        <v>61</v>
      </c>
      <c r="C44" s="5">
        <f>'2007'!C44</f>
        <v>46.297800000000002</v>
      </c>
      <c r="D44" s="5">
        <f>'2007'!D44</f>
        <v>89.671300000000002</v>
      </c>
      <c r="E44" s="5">
        <f>'2007'!E44</f>
        <v>105.0938</v>
      </c>
      <c r="F44" s="5">
        <f>'2007'!F44</f>
        <v>46.034500000000001</v>
      </c>
      <c r="G44" s="5">
        <f>'2007'!G44</f>
        <v>61.382800000000003</v>
      </c>
      <c r="H44" s="5">
        <f>'2007'!H44</f>
        <v>87.444000000000003</v>
      </c>
      <c r="I44" s="5">
        <f>'2007'!I44</f>
        <v>248.3142</v>
      </c>
      <c r="J44" s="5">
        <f>'2007'!J44</f>
        <v>165.13139999999999</v>
      </c>
      <c r="K44" s="5">
        <f>'2007'!K44</f>
        <v>177.49960000000002</v>
      </c>
      <c r="L44" s="5">
        <f>'2007'!L44</f>
        <v>95.326700000000002</v>
      </c>
      <c r="M44" s="5">
        <f>'2007'!M44</f>
        <v>38.143599999999999</v>
      </c>
      <c r="N44" s="5">
        <f>'2007'!N44</f>
        <v>78.519000000000005</v>
      </c>
      <c r="O44" s="5">
        <f>'2007'!O44</f>
        <v>116.0102</v>
      </c>
      <c r="P44" s="5">
        <f>'2007'!P44</f>
        <v>35.895099999999999</v>
      </c>
      <c r="Q44" s="5">
        <f>'2007'!Q44</f>
        <v>189.96929999999998</v>
      </c>
      <c r="R44" s="5">
        <f>'2007'!R44</f>
        <v>107.25710000000001</v>
      </c>
      <c r="S44" s="5">
        <f>'2007'!S44</f>
        <v>32.015999999999998</v>
      </c>
      <c r="T44" s="5">
        <f>'2007'!T44</f>
        <v>1720.0061000000001</v>
      </c>
    </row>
    <row r="46" spans="1:21" x14ac:dyDescent="0.25">
      <c r="B46" t="s">
        <v>62</v>
      </c>
      <c r="D46">
        <f t="shared" ref="D46:I46" si="4">SUM(D50:D54)</f>
        <v>15168.6</v>
      </c>
      <c r="E46">
        <f t="shared" si="4"/>
        <v>44538.400000000001</v>
      </c>
      <c r="F46">
        <f t="shared" si="4"/>
        <v>8491.7000000000007</v>
      </c>
      <c r="G46">
        <f t="shared" si="4"/>
        <v>46834.400000000001</v>
      </c>
      <c r="H46">
        <f t="shared" si="4"/>
        <v>72547.899999999994</v>
      </c>
      <c r="I46">
        <f t="shared" si="4"/>
        <v>169642.4</v>
      </c>
    </row>
    <row r="47" spans="1:21" x14ac:dyDescent="0.25">
      <c r="B47" s="1" t="s">
        <v>43</v>
      </c>
      <c r="C47" s="2" t="s">
        <v>44</v>
      </c>
      <c r="D47" s="3" t="s">
        <v>45</v>
      </c>
      <c r="E47" s="3" t="s">
        <v>46</v>
      </c>
      <c r="F47" s="3" t="s">
        <v>47</v>
      </c>
      <c r="G47" s="3" t="s">
        <v>48</v>
      </c>
      <c r="H47" s="3" t="s">
        <v>49</v>
      </c>
      <c r="I47" s="3" t="s">
        <v>50</v>
      </c>
      <c r="J47" s="3" t="s">
        <v>51</v>
      </c>
      <c r="K47" s="3" t="s">
        <v>52</v>
      </c>
      <c r="L47" s="3" t="s">
        <v>53</v>
      </c>
      <c r="M47" s="3" t="s">
        <v>54</v>
      </c>
      <c r="N47" s="3" t="s">
        <v>55</v>
      </c>
      <c r="O47" s="3" t="s">
        <v>56</v>
      </c>
      <c r="P47" s="3" t="s">
        <v>57</v>
      </c>
      <c r="Q47" s="3" t="s">
        <v>58</v>
      </c>
      <c r="R47" s="3" t="s">
        <v>59</v>
      </c>
      <c r="S47" s="3" t="s">
        <v>60</v>
      </c>
      <c r="T47" s="4" t="s">
        <v>61</v>
      </c>
    </row>
    <row r="48" spans="1:21" x14ac:dyDescent="0.25">
      <c r="A48" s="17">
        <f t="shared" ref="A48:A65" si="5">SUM(D48:I48)</f>
        <v>35954.400000000009</v>
      </c>
      <c r="B48" s="10" t="s">
        <v>44</v>
      </c>
      <c r="C48" s="5">
        <f t="shared" ref="C48:T48" si="6">C27*1000</f>
        <v>14852.4</v>
      </c>
      <c r="D48" s="5">
        <f t="shared" si="6"/>
        <v>14.4</v>
      </c>
      <c r="E48" s="5">
        <f t="shared" si="6"/>
        <v>32523.900000000005</v>
      </c>
      <c r="F48" s="5">
        <f t="shared" si="6"/>
        <v>0</v>
      </c>
      <c r="G48" s="5">
        <f t="shared" si="6"/>
        <v>1.5</v>
      </c>
      <c r="H48" s="5">
        <f t="shared" si="6"/>
        <v>0</v>
      </c>
      <c r="I48" s="5">
        <f t="shared" si="6"/>
        <v>3414.5999999999995</v>
      </c>
      <c r="J48" s="5">
        <f t="shared" si="6"/>
        <v>544.20000000000005</v>
      </c>
      <c r="K48" s="5">
        <f t="shared" si="6"/>
        <v>1.7</v>
      </c>
      <c r="L48" s="5">
        <f t="shared" si="6"/>
        <v>0</v>
      </c>
      <c r="M48" s="5">
        <f t="shared" si="6"/>
        <v>1562</v>
      </c>
      <c r="N48" s="5">
        <f t="shared" si="6"/>
        <v>16.3</v>
      </c>
      <c r="O48" s="5">
        <f t="shared" si="6"/>
        <v>1.8</v>
      </c>
      <c r="P48" s="5">
        <f t="shared" si="6"/>
        <v>0</v>
      </c>
      <c r="Q48" s="5">
        <f t="shared" si="6"/>
        <v>35.9</v>
      </c>
      <c r="R48" s="5">
        <f t="shared" si="6"/>
        <v>160.9</v>
      </c>
      <c r="S48" s="5">
        <f t="shared" si="6"/>
        <v>66.5</v>
      </c>
      <c r="T48" s="5">
        <f t="shared" si="6"/>
        <v>53196.2</v>
      </c>
      <c r="U48">
        <f t="shared" ref="U48:U65" si="7">SUM(K48:S48)</f>
        <v>1845.1000000000001</v>
      </c>
    </row>
    <row r="49" spans="1:21" x14ac:dyDescent="0.25">
      <c r="A49" s="17">
        <f t="shared" si="5"/>
        <v>121441.60000000001</v>
      </c>
      <c r="B49" s="10" t="s">
        <v>45</v>
      </c>
      <c r="C49" s="5">
        <f t="shared" ref="C49:T49" si="8">C28*1000</f>
        <v>1344.3</v>
      </c>
      <c r="D49" s="5">
        <f t="shared" si="8"/>
        <v>58647.4</v>
      </c>
      <c r="E49" s="5">
        <f t="shared" si="8"/>
        <v>4528.3</v>
      </c>
      <c r="F49" s="5">
        <f t="shared" si="8"/>
        <v>32468.599999999995</v>
      </c>
      <c r="G49" s="5">
        <f t="shared" si="8"/>
        <v>1199.9000000000001</v>
      </c>
      <c r="H49" s="5">
        <f t="shared" si="8"/>
        <v>1254.8000000000002</v>
      </c>
      <c r="I49" s="5">
        <f t="shared" si="8"/>
        <v>23342.600000000002</v>
      </c>
      <c r="J49" s="5">
        <f t="shared" si="8"/>
        <v>3385</v>
      </c>
      <c r="K49" s="5">
        <f t="shared" si="8"/>
        <v>4305</v>
      </c>
      <c r="L49" s="5">
        <f t="shared" si="8"/>
        <v>1678.1999999999998</v>
      </c>
      <c r="M49" s="5">
        <f t="shared" si="8"/>
        <v>1321.6</v>
      </c>
      <c r="N49" s="5">
        <f t="shared" si="8"/>
        <v>3296.5</v>
      </c>
      <c r="O49" s="5">
        <f t="shared" si="8"/>
        <v>680.3</v>
      </c>
      <c r="P49" s="5">
        <f t="shared" si="8"/>
        <v>1195.5</v>
      </c>
      <c r="Q49" s="5">
        <f t="shared" si="8"/>
        <v>3790.1</v>
      </c>
      <c r="R49" s="5">
        <f t="shared" si="8"/>
        <v>8755.6999999999989</v>
      </c>
      <c r="S49" s="5">
        <f t="shared" si="8"/>
        <v>1593.1</v>
      </c>
      <c r="T49" s="5">
        <f t="shared" si="8"/>
        <v>152786.79999999999</v>
      </c>
      <c r="U49">
        <f t="shared" si="7"/>
        <v>26615.999999999996</v>
      </c>
    </row>
    <row r="50" spans="1:21" x14ac:dyDescent="0.25">
      <c r="A50" s="17">
        <f t="shared" si="5"/>
        <v>36178.5</v>
      </c>
      <c r="B50" s="10" t="s">
        <v>46</v>
      </c>
      <c r="C50" s="5">
        <f t="shared" ref="C50:T50" si="9">C29*1000</f>
        <v>7743.3</v>
      </c>
      <c r="D50" s="5">
        <f t="shared" si="9"/>
        <v>294.3</v>
      </c>
      <c r="E50" s="5">
        <f t="shared" si="9"/>
        <v>31264.3</v>
      </c>
      <c r="F50" s="5">
        <f t="shared" si="9"/>
        <v>95.3</v>
      </c>
      <c r="G50" s="5">
        <f t="shared" si="9"/>
        <v>199</v>
      </c>
      <c r="H50" s="5">
        <f t="shared" si="9"/>
        <v>151.1</v>
      </c>
      <c r="I50" s="5">
        <f t="shared" si="9"/>
        <v>4174.5000000000009</v>
      </c>
      <c r="J50" s="5">
        <f t="shared" si="9"/>
        <v>582</v>
      </c>
      <c r="K50" s="5">
        <f t="shared" si="9"/>
        <v>2381</v>
      </c>
      <c r="L50" s="5">
        <f t="shared" si="9"/>
        <v>656.9</v>
      </c>
      <c r="M50" s="5">
        <f t="shared" si="9"/>
        <v>20867.599999999999</v>
      </c>
      <c r="N50" s="5">
        <f t="shared" si="9"/>
        <v>1023.6</v>
      </c>
      <c r="O50" s="5">
        <f t="shared" si="9"/>
        <v>83.2</v>
      </c>
      <c r="P50" s="5">
        <f t="shared" si="9"/>
        <v>137.6</v>
      </c>
      <c r="Q50" s="5">
        <f t="shared" si="9"/>
        <v>2976.2</v>
      </c>
      <c r="R50" s="5">
        <f t="shared" si="9"/>
        <v>6393.2</v>
      </c>
      <c r="S50" s="5">
        <f t="shared" si="9"/>
        <v>1526.7</v>
      </c>
      <c r="T50" s="5">
        <f t="shared" si="9"/>
        <v>80549.5</v>
      </c>
      <c r="U50">
        <f t="shared" si="7"/>
        <v>36045.999999999993</v>
      </c>
    </row>
    <row r="51" spans="1:21" x14ac:dyDescent="0.25">
      <c r="A51" s="17">
        <f t="shared" si="5"/>
        <v>16235.4</v>
      </c>
      <c r="B51" s="10" t="s">
        <v>47</v>
      </c>
      <c r="C51" s="5">
        <f t="shared" ref="C51:T51" si="10">C30*1000</f>
        <v>3226.1</v>
      </c>
      <c r="D51" s="5">
        <f t="shared" si="10"/>
        <v>1396.3</v>
      </c>
      <c r="E51" s="5">
        <f t="shared" si="10"/>
        <v>868</v>
      </c>
      <c r="F51" s="5">
        <f t="shared" si="10"/>
        <v>3975.9</v>
      </c>
      <c r="G51" s="5">
        <f t="shared" si="10"/>
        <v>279.5</v>
      </c>
      <c r="H51" s="5">
        <f t="shared" si="10"/>
        <v>277</v>
      </c>
      <c r="I51" s="5">
        <f t="shared" si="10"/>
        <v>9438.6999999999989</v>
      </c>
      <c r="J51" s="5">
        <f t="shared" si="10"/>
        <v>3251.2</v>
      </c>
      <c r="K51" s="5">
        <f t="shared" si="10"/>
        <v>5411.4</v>
      </c>
      <c r="L51" s="5">
        <f t="shared" si="10"/>
        <v>13704.7</v>
      </c>
      <c r="M51" s="5">
        <f t="shared" si="10"/>
        <v>169.5</v>
      </c>
      <c r="N51" s="5">
        <f t="shared" si="10"/>
        <v>965</v>
      </c>
      <c r="O51" s="5">
        <f t="shared" si="10"/>
        <v>417.7</v>
      </c>
      <c r="P51" s="5">
        <f t="shared" si="10"/>
        <v>121.2</v>
      </c>
      <c r="Q51" s="5">
        <f t="shared" si="10"/>
        <v>2480.9</v>
      </c>
      <c r="R51" s="5">
        <f t="shared" si="10"/>
        <v>2075.7999999999997</v>
      </c>
      <c r="S51" s="5">
        <f t="shared" si="10"/>
        <v>722.6</v>
      </c>
      <c r="T51" s="5">
        <f t="shared" si="10"/>
        <v>48781.5</v>
      </c>
      <c r="U51">
        <f t="shared" si="7"/>
        <v>26068.799999999999</v>
      </c>
    </row>
    <row r="52" spans="1:21" x14ac:dyDescent="0.25">
      <c r="A52" s="17">
        <f t="shared" si="5"/>
        <v>59127.9</v>
      </c>
      <c r="B52" s="10" t="s">
        <v>48</v>
      </c>
      <c r="C52" s="5">
        <f t="shared" ref="C52:T52" si="11">C31*1000</f>
        <v>315.2</v>
      </c>
      <c r="D52" s="5">
        <f t="shared" si="11"/>
        <v>3590.5</v>
      </c>
      <c r="E52" s="5">
        <f t="shared" si="11"/>
        <v>1643</v>
      </c>
      <c r="F52" s="5">
        <f t="shared" si="11"/>
        <v>844.2</v>
      </c>
      <c r="G52" s="5">
        <f t="shared" si="11"/>
        <v>20775.7</v>
      </c>
      <c r="H52" s="5">
        <f t="shared" si="11"/>
        <v>16635</v>
      </c>
      <c r="I52" s="5">
        <f t="shared" si="11"/>
        <v>15639.5</v>
      </c>
      <c r="J52" s="5">
        <f t="shared" si="11"/>
        <v>15578.5</v>
      </c>
      <c r="K52" s="5">
        <f t="shared" si="11"/>
        <v>5169.3</v>
      </c>
      <c r="L52" s="5">
        <f t="shared" si="11"/>
        <v>2107.6000000000004</v>
      </c>
      <c r="M52" s="5">
        <f t="shared" si="11"/>
        <v>351.1</v>
      </c>
      <c r="N52" s="5">
        <f t="shared" si="11"/>
        <v>5311.8</v>
      </c>
      <c r="O52" s="5">
        <f t="shared" si="11"/>
        <v>365.3</v>
      </c>
      <c r="P52" s="5">
        <f t="shared" si="11"/>
        <v>524.4</v>
      </c>
      <c r="Q52" s="5">
        <f t="shared" si="11"/>
        <v>6442.4</v>
      </c>
      <c r="R52" s="5">
        <f t="shared" si="11"/>
        <v>3114.3999999999996</v>
      </c>
      <c r="S52" s="5">
        <f t="shared" si="11"/>
        <v>2233.8000000000002</v>
      </c>
      <c r="T52" s="5">
        <f t="shared" si="11"/>
        <v>100641.9</v>
      </c>
      <c r="U52">
        <f t="shared" si="7"/>
        <v>25620.100000000002</v>
      </c>
    </row>
    <row r="53" spans="1:21" x14ac:dyDescent="0.25">
      <c r="A53" s="17">
        <f t="shared" si="5"/>
        <v>30550.7</v>
      </c>
      <c r="B53" s="10" t="s">
        <v>49</v>
      </c>
      <c r="C53" s="5">
        <f t="shared" ref="C53:T53" si="12">C32*1000</f>
        <v>229.7</v>
      </c>
      <c r="D53" s="5">
        <f t="shared" si="12"/>
        <v>306</v>
      </c>
      <c r="E53" s="5">
        <f t="shared" si="12"/>
        <v>173.2</v>
      </c>
      <c r="F53" s="5">
        <f t="shared" si="12"/>
        <v>58.4</v>
      </c>
      <c r="G53" s="5">
        <f t="shared" si="12"/>
        <v>1146.4000000000001</v>
      </c>
      <c r="H53" s="5">
        <f t="shared" si="12"/>
        <v>27627.8</v>
      </c>
      <c r="I53" s="5">
        <f t="shared" si="12"/>
        <v>1238.9000000000001</v>
      </c>
      <c r="J53" s="5">
        <f t="shared" si="12"/>
        <v>133.6</v>
      </c>
      <c r="K53" s="5">
        <f t="shared" si="12"/>
        <v>4691.8</v>
      </c>
      <c r="L53" s="5">
        <f t="shared" si="12"/>
        <v>4128.5</v>
      </c>
      <c r="M53" s="5">
        <f t="shared" si="12"/>
        <v>33.6</v>
      </c>
      <c r="N53" s="5">
        <f t="shared" si="12"/>
        <v>244.39999999999998</v>
      </c>
      <c r="O53" s="5">
        <f t="shared" si="12"/>
        <v>40.200000000000003</v>
      </c>
      <c r="P53" s="5">
        <f t="shared" si="12"/>
        <v>16.8</v>
      </c>
      <c r="Q53" s="5">
        <f t="shared" si="12"/>
        <v>989.69999999999982</v>
      </c>
      <c r="R53" s="5">
        <f t="shared" si="12"/>
        <v>2607.5999999999995</v>
      </c>
      <c r="S53" s="5">
        <f t="shared" si="12"/>
        <v>307.5</v>
      </c>
      <c r="T53" s="5">
        <f t="shared" si="12"/>
        <v>43974.400000000001</v>
      </c>
      <c r="U53">
        <f t="shared" si="7"/>
        <v>13060.099999999999</v>
      </c>
    </row>
    <row r="54" spans="1:21" x14ac:dyDescent="0.25">
      <c r="A54" s="17">
        <f t="shared" si="5"/>
        <v>215130.9</v>
      </c>
      <c r="B54" s="10" t="s">
        <v>50</v>
      </c>
      <c r="C54" s="5">
        <f t="shared" ref="C54:T54" si="13">C33*1000</f>
        <v>13504.4</v>
      </c>
      <c r="D54" s="5">
        <f t="shared" si="13"/>
        <v>9581.5</v>
      </c>
      <c r="E54" s="5">
        <f t="shared" si="13"/>
        <v>10589.9</v>
      </c>
      <c r="F54" s="5">
        <f t="shared" si="13"/>
        <v>3517.9</v>
      </c>
      <c r="G54" s="5">
        <f t="shared" si="13"/>
        <v>24433.8</v>
      </c>
      <c r="H54" s="5">
        <f t="shared" si="13"/>
        <v>27857.000000000004</v>
      </c>
      <c r="I54" s="5">
        <f t="shared" si="13"/>
        <v>139150.79999999999</v>
      </c>
      <c r="J54" s="5">
        <f t="shared" si="13"/>
        <v>62779.8</v>
      </c>
      <c r="K54" s="5">
        <f t="shared" si="13"/>
        <v>15421.3</v>
      </c>
      <c r="L54" s="5">
        <f t="shared" si="13"/>
        <v>3627.3</v>
      </c>
      <c r="M54" s="5">
        <f t="shared" si="13"/>
        <v>1498.5999999999997</v>
      </c>
      <c r="N54" s="5">
        <f t="shared" si="13"/>
        <v>11966.500000000002</v>
      </c>
      <c r="O54" s="5">
        <f t="shared" si="13"/>
        <v>2037.3000000000002</v>
      </c>
      <c r="P54" s="5">
        <f t="shared" si="13"/>
        <v>2214</v>
      </c>
      <c r="Q54" s="5">
        <f t="shared" si="13"/>
        <v>13644.6</v>
      </c>
      <c r="R54" s="5">
        <f t="shared" si="13"/>
        <v>18590.099999999999</v>
      </c>
      <c r="S54" s="5">
        <f t="shared" si="13"/>
        <v>4511.8999999999996</v>
      </c>
      <c r="T54" s="5">
        <f t="shared" si="13"/>
        <v>364926.8</v>
      </c>
      <c r="U54">
        <f t="shared" si="7"/>
        <v>73511.599999999991</v>
      </c>
    </row>
    <row r="55" spans="1:21" x14ac:dyDescent="0.25">
      <c r="A55" s="17">
        <f t="shared" si="5"/>
        <v>3868.2</v>
      </c>
      <c r="B55" s="10" t="s">
        <v>51</v>
      </c>
      <c r="C55" s="5">
        <f t="shared" ref="C55:T55" si="14">C34*1000</f>
        <v>343.4</v>
      </c>
      <c r="D55" s="5">
        <f t="shared" si="14"/>
        <v>1475</v>
      </c>
      <c r="E55" s="5">
        <f t="shared" si="14"/>
        <v>151.19999999999999</v>
      </c>
      <c r="F55" s="5">
        <f t="shared" si="14"/>
        <v>333.7</v>
      </c>
      <c r="G55" s="5">
        <f t="shared" si="14"/>
        <v>684.9</v>
      </c>
      <c r="H55" s="5">
        <f t="shared" si="14"/>
        <v>335.7</v>
      </c>
      <c r="I55" s="5">
        <f t="shared" si="14"/>
        <v>887.7</v>
      </c>
      <c r="J55" s="5">
        <f t="shared" si="14"/>
        <v>39712.400000000001</v>
      </c>
      <c r="K55" s="5">
        <f t="shared" si="14"/>
        <v>438.6</v>
      </c>
      <c r="L55" s="5">
        <f t="shared" si="14"/>
        <v>467.9</v>
      </c>
      <c r="M55" s="5">
        <f t="shared" si="14"/>
        <v>64.2</v>
      </c>
      <c r="N55" s="5">
        <f t="shared" si="14"/>
        <v>1074.7</v>
      </c>
      <c r="O55" s="5">
        <f t="shared" si="14"/>
        <v>1230.5999999999999</v>
      </c>
      <c r="P55" s="5">
        <f t="shared" si="14"/>
        <v>3394.1</v>
      </c>
      <c r="Q55" s="5">
        <f t="shared" si="14"/>
        <v>2228.8000000000002</v>
      </c>
      <c r="R55" s="5">
        <f t="shared" si="14"/>
        <v>5971.5</v>
      </c>
      <c r="S55" s="5">
        <f t="shared" si="14"/>
        <v>1151.8</v>
      </c>
      <c r="T55" s="5">
        <f t="shared" si="14"/>
        <v>59945.5</v>
      </c>
      <c r="U55">
        <f t="shared" si="7"/>
        <v>16022.2</v>
      </c>
    </row>
    <row r="56" spans="1:21" x14ac:dyDescent="0.25">
      <c r="A56" s="17">
        <f t="shared" si="5"/>
        <v>7802.1</v>
      </c>
      <c r="B56" s="10" t="s">
        <v>52</v>
      </c>
      <c r="C56" s="5">
        <f t="shared" ref="C56:T56" si="15">C35*1000</f>
        <v>251.1</v>
      </c>
      <c r="D56" s="5">
        <f t="shared" si="15"/>
        <v>543</v>
      </c>
      <c r="E56" s="5">
        <f t="shared" si="15"/>
        <v>1295.4000000000001</v>
      </c>
      <c r="F56" s="5">
        <f t="shared" si="15"/>
        <v>443.1</v>
      </c>
      <c r="G56" s="5">
        <f t="shared" si="15"/>
        <v>860.3</v>
      </c>
      <c r="H56" s="5">
        <f t="shared" si="15"/>
        <v>1080.7</v>
      </c>
      <c r="I56" s="5">
        <f t="shared" si="15"/>
        <v>3579.6</v>
      </c>
      <c r="J56" s="5">
        <f t="shared" si="15"/>
        <v>1013.2999999999998</v>
      </c>
      <c r="K56" s="5">
        <f t="shared" si="15"/>
        <v>24095</v>
      </c>
      <c r="L56" s="5">
        <f t="shared" si="15"/>
        <v>2598.3000000000002</v>
      </c>
      <c r="M56" s="5">
        <f t="shared" si="15"/>
        <v>266.2</v>
      </c>
      <c r="N56" s="5">
        <f t="shared" si="15"/>
        <v>1210.5</v>
      </c>
      <c r="O56" s="5">
        <f t="shared" si="15"/>
        <v>192</v>
      </c>
      <c r="P56" s="5">
        <f t="shared" si="15"/>
        <v>288.10000000000002</v>
      </c>
      <c r="Q56" s="5">
        <f t="shared" si="15"/>
        <v>2190.9</v>
      </c>
      <c r="R56" s="5">
        <f t="shared" si="15"/>
        <v>736.19999999999993</v>
      </c>
      <c r="S56" s="5">
        <f t="shared" si="15"/>
        <v>498.79999999999995</v>
      </c>
      <c r="T56" s="5">
        <f t="shared" si="15"/>
        <v>41142.400000000001</v>
      </c>
      <c r="U56">
        <f t="shared" si="7"/>
        <v>32076</v>
      </c>
    </row>
    <row r="57" spans="1:21" x14ac:dyDescent="0.25">
      <c r="A57" s="17">
        <f t="shared" si="5"/>
        <v>12698.600000000002</v>
      </c>
      <c r="B57" s="10" t="s">
        <v>53</v>
      </c>
      <c r="C57" s="5">
        <f t="shared" ref="C57:T57" si="16">C36*1000</f>
        <v>77.7</v>
      </c>
      <c r="D57" s="5">
        <f t="shared" si="16"/>
        <v>1025.5999999999999</v>
      </c>
      <c r="E57" s="5">
        <f t="shared" si="16"/>
        <v>2551.4</v>
      </c>
      <c r="F57" s="5">
        <f t="shared" si="16"/>
        <v>912.9</v>
      </c>
      <c r="G57" s="5">
        <f t="shared" si="16"/>
        <v>1132.8000000000002</v>
      </c>
      <c r="H57" s="5">
        <f t="shared" si="16"/>
        <v>1132.9000000000001</v>
      </c>
      <c r="I57" s="5">
        <f t="shared" si="16"/>
        <v>5943.0000000000009</v>
      </c>
      <c r="J57" s="5">
        <f t="shared" si="16"/>
        <v>2538.6</v>
      </c>
      <c r="K57" s="5">
        <f t="shared" si="16"/>
        <v>26807.4</v>
      </c>
      <c r="L57" s="5">
        <f t="shared" si="16"/>
        <v>36868.400000000001</v>
      </c>
      <c r="M57" s="5">
        <f t="shared" si="16"/>
        <v>1179.0999999999999</v>
      </c>
      <c r="N57" s="5">
        <f t="shared" si="16"/>
        <v>4039.0999999999995</v>
      </c>
      <c r="O57" s="5">
        <f t="shared" si="16"/>
        <v>1927</v>
      </c>
      <c r="P57" s="5">
        <f t="shared" si="16"/>
        <v>720</v>
      </c>
      <c r="Q57" s="5">
        <f t="shared" si="16"/>
        <v>7759.7999999999993</v>
      </c>
      <c r="R57" s="5">
        <f t="shared" si="16"/>
        <v>7150.4</v>
      </c>
      <c r="S57" s="5">
        <f t="shared" si="16"/>
        <v>1489.8</v>
      </c>
      <c r="T57" s="5">
        <f t="shared" si="16"/>
        <v>103256.1</v>
      </c>
      <c r="U57">
        <f t="shared" si="7"/>
        <v>87941</v>
      </c>
    </row>
    <row r="58" spans="1:21" x14ac:dyDescent="0.25">
      <c r="A58" s="17">
        <f t="shared" si="5"/>
        <v>2237.1</v>
      </c>
      <c r="B58" s="10" t="s">
        <v>54</v>
      </c>
      <c r="C58" s="5">
        <f t="shared" ref="C58:T58" si="17">C37*1000</f>
        <v>37.799999999999997</v>
      </c>
      <c r="D58" s="5">
        <f t="shared" si="17"/>
        <v>281.8</v>
      </c>
      <c r="E58" s="5">
        <f t="shared" si="17"/>
        <v>338.6</v>
      </c>
      <c r="F58" s="5">
        <f t="shared" si="17"/>
        <v>96.9</v>
      </c>
      <c r="G58" s="5">
        <f t="shared" si="17"/>
        <v>249.8</v>
      </c>
      <c r="H58" s="5">
        <f t="shared" si="17"/>
        <v>243.3</v>
      </c>
      <c r="I58" s="5">
        <f t="shared" si="17"/>
        <v>1026.6999999999998</v>
      </c>
      <c r="J58" s="5">
        <f t="shared" si="17"/>
        <v>320.60000000000002</v>
      </c>
      <c r="K58" s="5">
        <f t="shared" si="17"/>
        <v>4930.1000000000004</v>
      </c>
      <c r="L58" s="5">
        <f t="shared" si="17"/>
        <v>1208</v>
      </c>
      <c r="M58" s="5">
        <f t="shared" si="17"/>
        <v>1787.7</v>
      </c>
      <c r="N58" s="5">
        <f t="shared" si="17"/>
        <v>1224.1999999999998</v>
      </c>
      <c r="O58" s="5">
        <f t="shared" si="17"/>
        <v>796.8</v>
      </c>
      <c r="P58" s="5">
        <f t="shared" si="17"/>
        <v>390.1</v>
      </c>
      <c r="Q58" s="5">
        <f t="shared" si="17"/>
        <v>3743.7999999999997</v>
      </c>
      <c r="R58" s="5">
        <f t="shared" si="17"/>
        <v>2903.6000000000004</v>
      </c>
      <c r="S58" s="5">
        <f t="shared" si="17"/>
        <v>633.20000000000005</v>
      </c>
      <c r="T58" s="5">
        <f t="shared" si="17"/>
        <v>20212.900000000001</v>
      </c>
      <c r="U58">
        <f t="shared" si="7"/>
        <v>17617.5</v>
      </c>
    </row>
    <row r="59" spans="1:21" x14ac:dyDescent="0.25">
      <c r="A59" s="17">
        <f t="shared" si="5"/>
        <v>6180</v>
      </c>
      <c r="B59" s="10" t="s">
        <v>55</v>
      </c>
      <c r="C59" s="5">
        <f t="shared" ref="C59:T59" si="18">C38*1000</f>
        <v>204.9</v>
      </c>
      <c r="D59" s="5">
        <f t="shared" si="18"/>
        <v>1091.3</v>
      </c>
      <c r="E59" s="5">
        <f t="shared" si="18"/>
        <v>979.7</v>
      </c>
      <c r="F59" s="5">
        <f t="shared" si="18"/>
        <v>334.4</v>
      </c>
      <c r="G59" s="5">
        <f t="shared" si="18"/>
        <v>993.5</v>
      </c>
      <c r="H59" s="5">
        <f t="shared" si="18"/>
        <v>578.20000000000005</v>
      </c>
      <c r="I59" s="5">
        <f t="shared" si="18"/>
        <v>2202.8999999999996</v>
      </c>
      <c r="J59" s="5">
        <f t="shared" si="18"/>
        <v>1654.1</v>
      </c>
      <c r="K59" s="5">
        <f t="shared" si="18"/>
        <v>9100.2000000000007</v>
      </c>
      <c r="L59" s="5">
        <f t="shared" si="18"/>
        <v>1747.8</v>
      </c>
      <c r="M59" s="5">
        <f t="shared" si="18"/>
        <v>700</v>
      </c>
      <c r="N59" s="5">
        <f t="shared" si="18"/>
        <v>23720.5</v>
      </c>
      <c r="O59" s="5">
        <f t="shared" si="18"/>
        <v>13286.699999999999</v>
      </c>
      <c r="P59" s="5">
        <f t="shared" si="18"/>
        <v>1125</v>
      </c>
      <c r="Q59" s="5">
        <f t="shared" si="18"/>
        <v>14138.599999999999</v>
      </c>
      <c r="R59" s="5">
        <f t="shared" si="18"/>
        <v>6544.3</v>
      </c>
      <c r="S59" s="5">
        <f t="shared" si="18"/>
        <v>2404.2000000000003</v>
      </c>
      <c r="T59" s="5">
        <f t="shared" si="18"/>
        <v>80806.299999999988</v>
      </c>
      <c r="U59">
        <f t="shared" si="7"/>
        <v>72767.299999999988</v>
      </c>
    </row>
    <row r="60" spans="1:21" x14ac:dyDescent="0.25">
      <c r="A60" s="17">
        <f t="shared" si="5"/>
        <v>10120.599999999999</v>
      </c>
      <c r="B60" s="10" t="s">
        <v>56</v>
      </c>
      <c r="C60" s="5">
        <f t="shared" ref="C60:T60" si="19">C39*1000</f>
        <v>1428</v>
      </c>
      <c r="D60" s="5">
        <f t="shared" si="19"/>
        <v>1407</v>
      </c>
      <c r="E60" s="5">
        <f t="shared" si="19"/>
        <v>2803.7</v>
      </c>
      <c r="F60" s="5">
        <f t="shared" si="19"/>
        <v>399</v>
      </c>
      <c r="G60" s="5">
        <f t="shared" si="19"/>
        <v>994.7</v>
      </c>
      <c r="H60" s="5">
        <f t="shared" si="19"/>
        <v>767.7</v>
      </c>
      <c r="I60" s="5">
        <f t="shared" si="19"/>
        <v>3748.5</v>
      </c>
      <c r="J60" s="5">
        <f t="shared" si="19"/>
        <v>4602.8999999999996</v>
      </c>
      <c r="K60" s="5">
        <f t="shared" si="19"/>
        <v>12680.6</v>
      </c>
      <c r="L60" s="5">
        <f t="shared" si="19"/>
        <v>5195.2</v>
      </c>
      <c r="M60" s="5">
        <f t="shared" si="19"/>
        <v>1244.0999999999999</v>
      </c>
      <c r="N60" s="5">
        <f t="shared" si="19"/>
        <v>3253.1</v>
      </c>
      <c r="O60" s="5">
        <f t="shared" si="19"/>
        <v>64395.5</v>
      </c>
      <c r="P60" s="5">
        <f t="shared" si="19"/>
        <v>5707.3</v>
      </c>
      <c r="Q60" s="5">
        <f t="shared" si="19"/>
        <v>10768.900000000001</v>
      </c>
      <c r="R60" s="5">
        <f t="shared" si="19"/>
        <v>4127.8999999999996</v>
      </c>
      <c r="S60" s="5">
        <f t="shared" si="19"/>
        <v>1821.3</v>
      </c>
      <c r="T60" s="5">
        <f t="shared" si="19"/>
        <v>125345</v>
      </c>
      <c r="U60">
        <f t="shared" si="7"/>
        <v>109193.90000000001</v>
      </c>
    </row>
    <row r="61" spans="1:21" x14ac:dyDescent="0.25">
      <c r="A61" s="17">
        <f t="shared" si="5"/>
        <v>4463.3</v>
      </c>
      <c r="B61" s="10" t="s">
        <v>57</v>
      </c>
      <c r="C61" s="5">
        <f t="shared" ref="C61:T61" si="20">C40*1000</f>
        <v>19.100000000000001</v>
      </c>
      <c r="D61" s="5">
        <f t="shared" si="20"/>
        <v>411.1</v>
      </c>
      <c r="E61" s="5">
        <f t="shared" si="20"/>
        <v>735.3</v>
      </c>
      <c r="F61" s="5">
        <f t="shared" si="20"/>
        <v>159.4</v>
      </c>
      <c r="G61" s="5">
        <f t="shared" si="20"/>
        <v>412.9</v>
      </c>
      <c r="H61" s="5">
        <f t="shared" si="20"/>
        <v>382.1</v>
      </c>
      <c r="I61" s="5">
        <f t="shared" si="20"/>
        <v>2362.5</v>
      </c>
      <c r="J61" s="5">
        <f t="shared" si="20"/>
        <v>1128.2</v>
      </c>
      <c r="K61" s="5">
        <f t="shared" si="20"/>
        <v>16623.400000000001</v>
      </c>
      <c r="L61" s="5">
        <f t="shared" si="20"/>
        <v>2604.6</v>
      </c>
      <c r="M61" s="5">
        <f t="shared" si="20"/>
        <v>1692.5</v>
      </c>
      <c r="N61" s="5">
        <f t="shared" si="20"/>
        <v>3356.1</v>
      </c>
      <c r="O61" s="5">
        <f t="shared" si="20"/>
        <v>5760.9</v>
      </c>
      <c r="P61" s="5">
        <f t="shared" si="20"/>
        <v>10195.299999999999</v>
      </c>
      <c r="Q61" s="5">
        <f t="shared" si="20"/>
        <v>13342.8</v>
      </c>
      <c r="R61" s="5">
        <f t="shared" si="20"/>
        <v>4255.6000000000004</v>
      </c>
      <c r="S61" s="5">
        <f t="shared" si="20"/>
        <v>1223.4000000000001</v>
      </c>
      <c r="T61" s="5">
        <f t="shared" si="20"/>
        <v>64664.9</v>
      </c>
      <c r="U61">
        <f t="shared" si="7"/>
        <v>59054.600000000006</v>
      </c>
    </row>
    <row r="62" spans="1:21" x14ac:dyDescent="0.25">
      <c r="A62" s="17">
        <f t="shared" si="5"/>
        <v>67903.3</v>
      </c>
      <c r="B62" s="10" t="s">
        <v>58</v>
      </c>
      <c r="C62" s="5">
        <f t="shared" ref="C62:T62" si="21">C41*1000</f>
        <v>2506.3000000000002</v>
      </c>
      <c r="D62" s="5">
        <f t="shared" si="21"/>
        <v>8687.1</v>
      </c>
      <c r="E62" s="5">
        <f t="shared" si="21"/>
        <v>13411.2</v>
      </c>
      <c r="F62" s="5">
        <f t="shared" si="21"/>
        <v>2043.6999999999998</v>
      </c>
      <c r="G62" s="5">
        <f t="shared" si="21"/>
        <v>7037.4</v>
      </c>
      <c r="H62" s="5">
        <f t="shared" si="21"/>
        <v>7501.2</v>
      </c>
      <c r="I62" s="5">
        <f t="shared" si="21"/>
        <v>29222.700000000004</v>
      </c>
      <c r="J62" s="5">
        <f t="shared" si="21"/>
        <v>26582.5</v>
      </c>
      <c r="K62" s="5">
        <f t="shared" si="21"/>
        <v>41366.9</v>
      </c>
      <c r="L62" s="5">
        <f t="shared" si="21"/>
        <v>15865.900000000001</v>
      </c>
      <c r="M62" s="5">
        <f t="shared" si="21"/>
        <v>4665.8</v>
      </c>
      <c r="N62" s="5">
        <f t="shared" si="21"/>
        <v>15735.8</v>
      </c>
      <c r="O62" s="5">
        <f t="shared" si="21"/>
        <v>23197.3</v>
      </c>
      <c r="P62" s="5">
        <f t="shared" si="21"/>
        <v>9585.7999999999993</v>
      </c>
      <c r="Q62" s="5">
        <f t="shared" si="21"/>
        <v>100922.1</v>
      </c>
      <c r="R62" s="5">
        <f t="shared" si="21"/>
        <v>28341.9</v>
      </c>
      <c r="S62" s="5">
        <f t="shared" si="21"/>
        <v>7627.7</v>
      </c>
      <c r="T62" s="5">
        <f t="shared" si="21"/>
        <v>344301.9</v>
      </c>
      <c r="U62">
        <f t="shared" si="7"/>
        <v>247309.20000000004</v>
      </c>
    </row>
    <row r="63" spans="1:21" x14ac:dyDescent="0.25">
      <c r="A63" s="17">
        <f t="shared" si="5"/>
        <v>4165.7</v>
      </c>
      <c r="B63" s="10" t="s">
        <v>59</v>
      </c>
      <c r="C63" s="5">
        <f t="shared" ref="C63:T63" si="22">C42*1000</f>
        <v>146</v>
      </c>
      <c r="D63" s="5">
        <f t="shared" si="22"/>
        <v>595.29999999999995</v>
      </c>
      <c r="E63" s="5">
        <f t="shared" si="22"/>
        <v>483.6</v>
      </c>
      <c r="F63" s="5">
        <f t="shared" si="22"/>
        <v>159.9</v>
      </c>
      <c r="G63" s="5">
        <f t="shared" si="22"/>
        <v>551.79999999999995</v>
      </c>
      <c r="H63" s="5">
        <f t="shared" si="22"/>
        <v>736.4</v>
      </c>
      <c r="I63" s="5">
        <f t="shared" si="22"/>
        <v>1638.6999999999998</v>
      </c>
      <c r="J63" s="5">
        <f t="shared" si="22"/>
        <v>719.4</v>
      </c>
      <c r="K63" s="5">
        <f t="shared" si="22"/>
        <v>1879.4</v>
      </c>
      <c r="L63" s="5">
        <f t="shared" si="22"/>
        <v>2078</v>
      </c>
      <c r="M63" s="5">
        <f t="shared" si="22"/>
        <v>210.7</v>
      </c>
      <c r="N63" s="5">
        <f t="shared" si="22"/>
        <v>1145.8</v>
      </c>
      <c r="O63" s="5">
        <f t="shared" si="22"/>
        <v>1000.9999999999999</v>
      </c>
      <c r="P63" s="5">
        <f t="shared" si="22"/>
        <v>101.60000000000001</v>
      </c>
      <c r="Q63" s="5">
        <f t="shared" si="22"/>
        <v>2134.5</v>
      </c>
      <c r="R63" s="5">
        <f t="shared" si="22"/>
        <v>4591.4000000000005</v>
      </c>
      <c r="S63" s="5">
        <f t="shared" si="22"/>
        <v>257.89999999999998</v>
      </c>
      <c r="T63" s="5">
        <f t="shared" si="22"/>
        <v>18431.3</v>
      </c>
      <c r="U63">
        <f t="shared" si="7"/>
        <v>13400.300000000001</v>
      </c>
    </row>
    <row r="64" spans="1:21" x14ac:dyDescent="0.25">
      <c r="A64" s="17">
        <f t="shared" si="5"/>
        <v>3881.7999999999997</v>
      </c>
      <c r="B64" s="10" t="s">
        <v>60</v>
      </c>
      <c r="C64" s="5">
        <f t="shared" ref="C64:T64" si="23">C43*1000</f>
        <v>67.8</v>
      </c>
      <c r="D64" s="5">
        <f t="shared" si="23"/>
        <v>323.2</v>
      </c>
      <c r="E64" s="5">
        <f t="shared" si="23"/>
        <v>752.69999999999993</v>
      </c>
      <c r="F64" s="5">
        <f t="shared" si="23"/>
        <v>191.1</v>
      </c>
      <c r="G64" s="5">
        <f t="shared" si="23"/>
        <v>429</v>
      </c>
      <c r="H64" s="5">
        <f t="shared" si="23"/>
        <v>882.8</v>
      </c>
      <c r="I64" s="5">
        <f t="shared" si="23"/>
        <v>1303</v>
      </c>
      <c r="J64" s="5">
        <f t="shared" si="23"/>
        <v>605.29999999999995</v>
      </c>
      <c r="K64" s="5">
        <f t="shared" si="23"/>
        <v>2196.9</v>
      </c>
      <c r="L64" s="5">
        <f t="shared" si="23"/>
        <v>789.59999999999991</v>
      </c>
      <c r="M64" s="5">
        <f t="shared" si="23"/>
        <v>529</v>
      </c>
      <c r="N64" s="5">
        <f t="shared" si="23"/>
        <v>935.19999999999993</v>
      </c>
      <c r="O64" s="5">
        <f t="shared" si="23"/>
        <v>596.6</v>
      </c>
      <c r="P64" s="5">
        <f t="shared" si="23"/>
        <v>178.39999999999998</v>
      </c>
      <c r="Q64" s="5">
        <f t="shared" si="23"/>
        <v>2379</v>
      </c>
      <c r="R64" s="5">
        <f t="shared" si="23"/>
        <v>937</v>
      </c>
      <c r="S64" s="5">
        <f t="shared" si="23"/>
        <v>3945.6</v>
      </c>
      <c r="T64" s="5">
        <f t="shared" si="23"/>
        <v>17042.400000000001</v>
      </c>
      <c r="U64">
        <f t="shared" si="7"/>
        <v>12487.300000000001</v>
      </c>
    </row>
    <row r="65" spans="1:21" x14ac:dyDescent="0.25">
      <c r="A65" s="17">
        <f t="shared" si="5"/>
        <v>637940.60000000009</v>
      </c>
      <c r="B65" s="11" t="s">
        <v>61</v>
      </c>
      <c r="C65" s="5">
        <f t="shared" ref="C65:T65" si="24">C44*1000</f>
        <v>46297.8</v>
      </c>
      <c r="D65" s="5">
        <f t="shared" si="24"/>
        <v>89671.3</v>
      </c>
      <c r="E65" s="5">
        <f t="shared" si="24"/>
        <v>105093.8</v>
      </c>
      <c r="F65" s="5">
        <f t="shared" si="24"/>
        <v>46034.5</v>
      </c>
      <c r="G65" s="5">
        <f t="shared" si="24"/>
        <v>61382.8</v>
      </c>
      <c r="H65" s="5">
        <f t="shared" si="24"/>
        <v>87444</v>
      </c>
      <c r="I65" s="5">
        <f t="shared" si="24"/>
        <v>248314.2</v>
      </c>
      <c r="J65" s="5">
        <f t="shared" si="24"/>
        <v>165131.4</v>
      </c>
      <c r="K65" s="5">
        <f t="shared" si="24"/>
        <v>177499.6</v>
      </c>
      <c r="L65" s="5">
        <f t="shared" si="24"/>
        <v>95326.7</v>
      </c>
      <c r="M65" s="5">
        <f t="shared" si="24"/>
        <v>38143.599999999999</v>
      </c>
      <c r="N65" s="5">
        <f t="shared" si="24"/>
        <v>78519</v>
      </c>
      <c r="O65" s="5">
        <f t="shared" si="24"/>
        <v>116010.2</v>
      </c>
      <c r="P65" s="5">
        <f t="shared" si="24"/>
        <v>35895.1</v>
      </c>
      <c r="Q65" s="5">
        <f t="shared" si="24"/>
        <v>189969.3</v>
      </c>
      <c r="R65" s="5">
        <f t="shared" si="24"/>
        <v>107257.1</v>
      </c>
      <c r="S65" s="5">
        <f t="shared" si="24"/>
        <v>32016</v>
      </c>
      <c r="T65" s="5">
        <f t="shared" si="24"/>
        <v>1720006.1</v>
      </c>
      <c r="U65">
        <f t="shared" si="7"/>
        <v>870636.6</v>
      </c>
    </row>
    <row r="67" spans="1:21" x14ac:dyDescent="0.25">
      <c r="B67" t="s">
        <v>62</v>
      </c>
    </row>
    <row r="68" spans="1:21" x14ac:dyDescent="0.25">
      <c r="B68" s="1" t="s">
        <v>43</v>
      </c>
      <c r="C68" s="2" t="s">
        <v>44</v>
      </c>
      <c r="D68" s="3" t="s">
        <v>45</v>
      </c>
      <c r="E68" s="3" t="s">
        <v>46</v>
      </c>
      <c r="F68" s="3" t="s">
        <v>47</v>
      </c>
      <c r="G68" s="3" t="s">
        <v>48</v>
      </c>
      <c r="H68" s="3" t="s">
        <v>49</v>
      </c>
      <c r="I68" s="3" t="s">
        <v>50</v>
      </c>
      <c r="J68" s="3" t="s">
        <v>51</v>
      </c>
      <c r="K68" s="3" t="s">
        <v>52</v>
      </c>
      <c r="L68" s="3" t="s">
        <v>53</v>
      </c>
      <c r="M68" s="3" t="s">
        <v>54</v>
      </c>
      <c r="N68" s="3" t="s">
        <v>55</v>
      </c>
      <c r="O68" s="3" t="s">
        <v>56</v>
      </c>
      <c r="P68" s="3" t="s">
        <v>57</v>
      </c>
      <c r="Q68" s="3" t="s">
        <v>58</v>
      </c>
      <c r="R68" s="3" t="s">
        <v>59</v>
      </c>
      <c r="S68" s="3" t="s">
        <v>60</v>
      </c>
      <c r="T68" s="4" t="s">
        <v>61</v>
      </c>
      <c r="U68" s="22" t="s">
        <v>84</v>
      </c>
    </row>
    <row r="69" spans="1:21" x14ac:dyDescent="0.25">
      <c r="B69" s="10" t="s">
        <v>44</v>
      </c>
      <c r="C69" s="5">
        <f t="shared" ref="C69:U69" si="25">C48/C6*100</f>
        <v>96.088374381829027</v>
      </c>
      <c r="D69" s="5">
        <f t="shared" si="25"/>
        <v>59.679739831838063</v>
      </c>
      <c r="E69" s="5">
        <f t="shared" si="25"/>
        <v>81.612361532952022</v>
      </c>
      <c r="F69" s="5" t="e">
        <f t="shared" si="25"/>
        <v>#DIV/0!</v>
      </c>
      <c r="G69" s="5">
        <f t="shared" si="25"/>
        <v>94.597948105800228</v>
      </c>
      <c r="H69" s="5" t="e">
        <f t="shared" si="25"/>
        <v>#DIV/0!</v>
      </c>
      <c r="I69" s="5">
        <f t="shared" si="25"/>
        <v>73.720701610343497</v>
      </c>
      <c r="J69" s="5">
        <f t="shared" si="25"/>
        <v>105.61137455698298</v>
      </c>
      <c r="K69" s="5">
        <f t="shared" si="25"/>
        <v>90.971697459541957</v>
      </c>
      <c r="L69" s="5" t="e">
        <f t="shared" si="25"/>
        <v>#DIV/0!</v>
      </c>
      <c r="M69" s="5">
        <f t="shared" si="25"/>
        <v>88.175712812625775</v>
      </c>
      <c r="N69" s="5">
        <f t="shared" si="25"/>
        <v>116.72595571202366</v>
      </c>
      <c r="O69" s="5">
        <f t="shared" si="25"/>
        <v>80.708516551315398</v>
      </c>
      <c r="P69" s="5" t="e">
        <f t="shared" si="25"/>
        <v>#DIV/0!</v>
      </c>
      <c r="Q69" s="5">
        <f t="shared" si="25"/>
        <v>77.550280336687692</v>
      </c>
      <c r="R69" s="5">
        <f t="shared" si="25"/>
        <v>85.639682774908096</v>
      </c>
      <c r="S69" s="5">
        <f t="shared" si="25"/>
        <v>82.653401597168397</v>
      </c>
      <c r="T69" s="5">
        <f t="shared" si="25"/>
        <v>84.997418282040101</v>
      </c>
      <c r="U69" s="5">
        <f t="shared" si="25"/>
        <v>87.688392575780597</v>
      </c>
    </row>
    <row r="70" spans="1:21" x14ac:dyDescent="0.25">
      <c r="B70" s="10" t="s">
        <v>45</v>
      </c>
      <c r="C70" s="5">
        <f t="shared" ref="C70:U70" si="26">C49/C7*100</f>
        <v>80.372194035993445</v>
      </c>
      <c r="D70" s="5">
        <f t="shared" si="26"/>
        <v>87.513256438158422</v>
      </c>
      <c r="E70" s="5">
        <f t="shared" si="26"/>
        <v>74.083386881097141</v>
      </c>
      <c r="F70" s="5">
        <f t="shared" si="26"/>
        <v>68.434853706872573</v>
      </c>
      <c r="G70" s="5">
        <f t="shared" si="26"/>
        <v>79.267506395814337</v>
      </c>
      <c r="H70" s="5">
        <f t="shared" si="26"/>
        <v>75.766150914147474</v>
      </c>
      <c r="I70" s="5">
        <f t="shared" si="26"/>
        <v>83.061085778250003</v>
      </c>
      <c r="J70" s="5">
        <f t="shared" si="26"/>
        <v>87.43035446166077</v>
      </c>
      <c r="K70" s="5">
        <f t="shared" si="26"/>
        <v>89.520165644024615</v>
      </c>
      <c r="L70" s="5">
        <f t="shared" si="26"/>
        <v>87.778934007300066</v>
      </c>
      <c r="M70" s="5">
        <f t="shared" si="26"/>
        <v>74.380090222065505</v>
      </c>
      <c r="N70" s="5">
        <f t="shared" si="26"/>
        <v>92.767797475175016</v>
      </c>
      <c r="O70" s="5">
        <f t="shared" si="26"/>
        <v>87.805327123669144</v>
      </c>
      <c r="P70" s="5">
        <f t="shared" si="26"/>
        <v>71.344406900518351</v>
      </c>
      <c r="Q70" s="5">
        <f t="shared" si="26"/>
        <v>84.929519355560174</v>
      </c>
      <c r="R70" s="5">
        <f t="shared" si="26"/>
        <v>89.156027843141743</v>
      </c>
      <c r="S70" s="5">
        <f t="shared" si="26"/>
        <v>89.63658295938184</v>
      </c>
      <c r="T70" s="5">
        <f t="shared" si="26"/>
        <v>81.290479455678465</v>
      </c>
      <c r="U70" s="5">
        <f t="shared" si="26"/>
        <v>87.088055719159257</v>
      </c>
    </row>
    <row r="71" spans="1:21" x14ac:dyDescent="0.25">
      <c r="B71" s="10" t="s">
        <v>46</v>
      </c>
      <c r="C71" s="5">
        <f t="shared" ref="C71:U71" si="27">C50/C8*100</f>
        <v>83.697473756413061</v>
      </c>
      <c r="D71" s="5">
        <f t="shared" si="27"/>
        <v>73.62121172739738</v>
      </c>
      <c r="E71" s="5">
        <f t="shared" si="27"/>
        <v>92.986739347793488</v>
      </c>
      <c r="F71" s="5">
        <f t="shared" si="27"/>
        <v>55.242974516854183</v>
      </c>
      <c r="G71" s="5">
        <f t="shared" si="27"/>
        <v>75.545132026340198</v>
      </c>
      <c r="H71" s="5">
        <f t="shared" si="27"/>
        <v>79.550783187808577</v>
      </c>
      <c r="I71" s="5">
        <f t="shared" si="27"/>
        <v>78.760763297297899</v>
      </c>
      <c r="J71" s="5">
        <f t="shared" si="27"/>
        <v>77.111466102711873</v>
      </c>
      <c r="K71" s="5">
        <f t="shared" si="27"/>
        <v>74.60581066443595</v>
      </c>
      <c r="L71" s="5">
        <f t="shared" si="27"/>
        <v>71.868209749246759</v>
      </c>
      <c r="M71" s="5">
        <f t="shared" si="27"/>
        <v>72.371712064290662</v>
      </c>
      <c r="N71" s="5">
        <f t="shared" si="27"/>
        <v>94.741736736340627</v>
      </c>
      <c r="O71" s="5">
        <f t="shared" si="27"/>
        <v>86.891758879735818</v>
      </c>
      <c r="P71" s="5">
        <f t="shared" si="27"/>
        <v>68.069814993344764</v>
      </c>
      <c r="Q71" s="5">
        <f t="shared" si="27"/>
        <v>75.016926861795227</v>
      </c>
      <c r="R71" s="5">
        <f t="shared" si="27"/>
        <v>77.066634474001219</v>
      </c>
      <c r="S71" s="5">
        <f t="shared" si="27"/>
        <v>75.779270886450078</v>
      </c>
      <c r="T71" s="5">
        <f t="shared" si="27"/>
        <v>81.734759798872119</v>
      </c>
      <c r="U71" s="5">
        <f t="shared" si="27"/>
        <v>74.175719804657916</v>
      </c>
    </row>
    <row r="72" spans="1:21" x14ac:dyDescent="0.25">
      <c r="B72" s="10" t="s">
        <v>47</v>
      </c>
      <c r="C72" s="5">
        <f t="shared" ref="C72:U72" si="28">C51/C9*100</f>
        <v>73.861109838139882</v>
      </c>
      <c r="D72" s="5">
        <f t="shared" si="28"/>
        <v>63.848562734881462</v>
      </c>
      <c r="E72" s="5">
        <f t="shared" si="28"/>
        <v>65.107637073312276</v>
      </c>
      <c r="F72" s="5">
        <f t="shared" si="28"/>
        <v>73.078366786714042</v>
      </c>
      <c r="G72" s="5">
        <f t="shared" si="28"/>
        <v>67.097280548971597</v>
      </c>
      <c r="H72" s="5">
        <f t="shared" si="28"/>
        <v>66.413783701302251</v>
      </c>
      <c r="I72" s="5">
        <f t="shared" si="28"/>
        <v>77.561314903486505</v>
      </c>
      <c r="J72" s="5">
        <f t="shared" si="28"/>
        <v>81.115899303040081</v>
      </c>
      <c r="K72" s="5">
        <f t="shared" si="28"/>
        <v>74.025796663225492</v>
      </c>
      <c r="L72" s="5">
        <f t="shared" si="28"/>
        <v>77.382723109550938</v>
      </c>
      <c r="M72" s="5">
        <f t="shared" si="28"/>
        <v>66.624947681219993</v>
      </c>
      <c r="N72" s="5">
        <f t="shared" si="28"/>
        <v>73.580053353690204</v>
      </c>
      <c r="O72" s="5">
        <f t="shared" si="28"/>
        <v>73.210675708313104</v>
      </c>
      <c r="P72" s="5">
        <f t="shared" si="28"/>
        <v>58.637047363410403</v>
      </c>
      <c r="Q72" s="5">
        <f t="shared" si="28"/>
        <v>66.796045421890653</v>
      </c>
      <c r="R72" s="5">
        <f t="shared" si="28"/>
        <v>73.446673390403333</v>
      </c>
      <c r="S72" s="5">
        <f t="shared" si="28"/>
        <v>71.671791611739593</v>
      </c>
      <c r="T72" s="5">
        <f t="shared" si="28"/>
        <v>74.758930535032675</v>
      </c>
      <c r="U72" s="5">
        <f t="shared" si="28"/>
        <v>74.669595517943463</v>
      </c>
    </row>
    <row r="73" spans="1:21" x14ac:dyDescent="0.25">
      <c r="B73" s="10" t="s">
        <v>48</v>
      </c>
      <c r="C73" s="5">
        <f t="shared" ref="C73:U73" si="29">C52/C10*100</f>
        <v>82.824142928476576</v>
      </c>
      <c r="D73" s="5">
        <f t="shared" si="29"/>
        <v>94.42901816140828</v>
      </c>
      <c r="E73" s="5">
        <f t="shared" si="29"/>
        <v>90.439171879965954</v>
      </c>
      <c r="F73" s="5">
        <f t="shared" si="29"/>
        <v>71.361734315899056</v>
      </c>
      <c r="G73" s="5">
        <f t="shared" si="29"/>
        <v>107.04651067579802</v>
      </c>
      <c r="H73" s="5">
        <f t="shared" si="29"/>
        <v>101.51536979631015</v>
      </c>
      <c r="I73" s="5">
        <f t="shared" si="29"/>
        <v>98.621540627942522</v>
      </c>
      <c r="J73" s="5">
        <f t="shared" si="29"/>
        <v>98.42439428242659</v>
      </c>
      <c r="K73" s="5">
        <f t="shared" si="29"/>
        <v>103.4389381836216</v>
      </c>
      <c r="L73" s="5">
        <f t="shared" si="29"/>
        <v>101.41970201101343</v>
      </c>
      <c r="M73" s="5">
        <f t="shared" si="29"/>
        <v>100.29570508229899</v>
      </c>
      <c r="N73" s="5">
        <f t="shared" si="29"/>
        <v>124.88890349059109</v>
      </c>
      <c r="O73" s="5">
        <f t="shared" si="29"/>
        <v>121.52539803156562</v>
      </c>
      <c r="P73" s="5">
        <f t="shared" si="29"/>
        <v>84.270768188574834</v>
      </c>
      <c r="Q73" s="5">
        <f t="shared" si="29"/>
        <v>107.00220213485703</v>
      </c>
      <c r="R73" s="5">
        <f t="shared" si="29"/>
        <v>114.35005724447467</v>
      </c>
      <c r="S73" s="5">
        <f t="shared" si="29"/>
        <v>112.61229770160253</v>
      </c>
      <c r="T73" s="5">
        <f t="shared" si="29"/>
        <v>102.70311524594395</v>
      </c>
      <c r="U73" s="5">
        <f t="shared" si="29"/>
        <v>109.81754770735117</v>
      </c>
    </row>
    <row r="74" spans="1:21" x14ac:dyDescent="0.25">
      <c r="B74" s="10" t="s">
        <v>49</v>
      </c>
      <c r="C74" s="5">
        <f t="shared" ref="C74:U74" si="30">C53/C11*100</f>
        <v>84.054073246200488</v>
      </c>
      <c r="D74" s="5">
        <f t="shared" si="30"/>
        <v>116.2371621492952</v>
      </c>
      <c r="E74" s="5">
        <f t="shared" si="30"/>
        <v>102.71032632841761</v>
      </c>
      <c r="F74" s="5">
        <f t="shared" si="30"/>
        <v>110.600483425558</v>
      </c>
      <c r="G74" s="5">
        <f t="shared" si="30"/>
        <v>143.67981922956582</v>
      </c>
      <c r="H74" s="5">
        <f t="shared" si="30"/>
        <v>102.28805842999817</v>
      </c>
      <c r="I74" s="5">
        <f t="shared" si="30"/>
        <v>133.06411575003813</v>
      </c>
      <c r="J74" s="5">
        <f t="shared" si="30"/>
        <v>111.7589365062798</v>
      </c>
      <c r="K74" s="5">
        <f t="shared" si="30"/>
        <v>135.01143404436368</v>
      </c>
      <c r="L74" s="5">
        <f t="shared" si="30"/>
        <v>82.995242082192448</v>
      </c>
      <c r="M74" s="5">
        <f t="shared" si="30"/>
        <v>178.5046284937564</v>
      </c>
      <c r="N74" s="5">
        <f t="shared" si="30"/>
        <v>144.64920765061268</v>
      </c>
      <c r="O74" s="5">
        <f t="shared" si="30"/>
        <v>141.47084984841644</v>
      </c>
      <c r="P74" s="5">
        <f t="shared" si="30"/>
        <v>128.60589330765706</v>
      </c>
      <c r="Q74" s="5">
        <f t="shared" si="30"/>
        <v>119.25297739049101</v>
      </c>
      <c r="R74" s="5">
        <f t="shared" si="30"/>
        <v>107.03087048379949</v>
      </c>
      <c r="S74" s="5">
        <f t="shared" si="30"/>
        <v>146.61241781332842</v>
      </c>
      <c r="T74" s="5">
        <f t="shared" si="30"/>
        <v>105.27504409054143</v>
      </c>
      <c r="U74" s="5">
        <f t="shared" si="30"/>
        <v>107.4488240031601</v>
      </c>
    </row>
    <row r="75" spans="1:21" x14ac:dyDescent="0.25">
      <c r="B75" s="10" t="s">
        <v>50</v>
      </c>
      <c r="C75" s="5">
        <f t="shared" ref="C75:U75" si="31">C54/C12*100</f>
        <v>83.557971505237035</v>
      </c>
      <c r="D75" s="5">
        <f t="shared" si="31"/>
        <v>88.657440482296707</v>
      </c>
      <c r="E75" s="5">
        <f t="shared" si="31"/>
        <v>90.067043166767121</v>
      </c>
      <c r="F75" s="5">
        <f t="shared" si="31"/>
        <v>66.262455254487591</v>
      </c>
      <c r="G75" s="5">
        <f t="shared" si="31"/>
        <v>97.628321163741944</v>
      </c>
      <c r="H75" s="5">
        <f t="shared" si="31"/>
        <v>93.63670974784732</v>
      </c>
      <c r="I75" s="5">
        <f t="shared" si="31"/>
        <v>96.880493000301399</v>
      </c>
      <c r="J75" s="5">
        <f t="shared" si="31"/>
        <v>94.596344732565342</v>
      </c>
      <c r="K75" s="5">
        <f t="shared" si="31"/>
        <v>95.856085201173528</v>
      </c>
      <c r="L75" s="5">
        <f t="shared" si="31"/>
        <v>92.56118906318612</v>
      </c>
      <c r="M75" s="5">
        <f t="shared" si="31"/>
        <v>92.280068451661123</v>
      </c>
      <c r="N75" s="5">
        <f t="shared" si="31"/>
        <v>100.70283665525584</v>
      </c>
      <c r="O75" s="5">
        <f t="shared" si="31"/>
        <v>96.446928986904595</v>
      </c>
      <c r="P75" s="5">
        <f t="shared" si="31"/>
        <v>80.3366401588044</v>
      </c>
      <c r="Q75" s="5">
        <f t="shared" si="31"/>
        <v>97.67735816301483</v>
      </c>
      <c r="R75" s="5">
        <f t="shared" si="31"/>
        <v>97.195029657495795</v>
      </c>
      <c r="S75" s="5">
        <f t="shared" si="31"/>
        <v>103.87617007700977</v>
      </c>
      <c r="T75" s="5">
        <f t="shared" si="31"/>
        <v>94.876897055684623</v>
      </c>
      <c r="U75" s="5">
        <f t="shared" si="31"/>
        <v>96.953916496780096</v>
      </c>
    </row>
    <row r="76" spans="1:21" x14ac:dyDescent="0.25">
      <c r="B76" s="10" t="s">
        <v>51</v>
      </c>
      <c r="C76" s="5">
        <f t="shared" ref="C76:U76" si="32">C55/C13*100</f>
        <v>87.948741883742017</v>
      </c>
      <c r="D76" s="5">
        <f t="shared" si="32"/>
        <v>112.82381189574981</v>
      </c>
      <c r="E76" s="5">
        <f t="shared" si="32"/>
        <v>75.079999502085286</v>
      </c>
      <c r="F76" s="5">
        <f t="shared" si="32"/>
        <v>94.310385286338246</v>
      </c>
      <c r="G76" s="5">
        <f t="shared" si="32"/>
        <v>82.741036754240611</v>
      </c>
      <c r="H76" s="5">
        <f t="shared" si="32"/>
        <v>81.938352705458456</v>
      </c>
      <c r="I76" s="5">
        <f t="shared" si="32"/>
        <v>79.934755432177667</v>
      </c>
      <c r="J76" s="5">
        <f t="shared" si="32"/>
        <v>85.527518774657537</v>
      </c>
      <c r="K76" s="5">
        <f t="shared" si="32"/>
        <v>79.038795967781937</v>
      </c>
      <c r="L76" s="5">
        <f t="shared" si="32"/>
        <v>75.780937645112061</v>
      </c>
      <c r="M76" s="5">
        <f t="shared" si="32"/>
        <v>81.246274056470185</v>
      </c>
      <c r="N76" s="5">
        <f t="shared" si="32"/>
        <v>89.156719228262688</v>
      </c>
      <c r="O76" s="5">
        <f t="shared" si="32"/>
        <v>84.708449290822031</v>
      </c>
      <c r="P76" s="5">
        <f t="shared" si="32"/>
        <v>79.923587456150855</v>
      </c>
      <c r="Q76" s="5">
        <f t="shared" si="32"/>
        <v>82.330911608099427</v>
      </c>
      <c r="R76" s="5">
        <f t="shared" si="32"/>
        <v>85.883064508563848</v>
      </c>
      <c r="S76" s="5">
        <f t="shared" si="32"/>
        <v>87.270826943345583</v>
      </c>
      <c r="T76" s="5">
        <f t="shared" si="32"/>
        <v>85.429555001937899</v>
      </c>
      <c r="U76" s="5">
        <f t="shared" si="32"/>
        <v>83.72721649771934</v>
      </c>
    </row>
    <row r="77" spans="1:21" x14ac:dyDescent="0.25">
      <c r="B77" s="10" t="s">
        <v>52</v>
      </c>
      <c r="C77" s="5">
        <f t="shared" ref="C77:U77" si="33">C56/C14*100</f>
        <v>80.726270248636311</v>
      </c>
      <c r="D77" s="5">
        <f t="shared" si="33"/>
        <v>121.36552599161672</v>
      </c>
      <c r="E77" s="5">
        <f t="shared" si="33"/>
        <v>115.3368870632731</v>
      </c>
      <c r="F77" s="5">
        <f t="shared" si="33"/>
        <v>60.023511754837124</v>
      </c>
      <c r="G77" s="5">
        <f t="shared" si="33"/>
        <v>127.73650552424722</v>
      </c>
      <c r="H77" s="5">
        <f t="shared" si="33"/>
        <v>124.17927177310062</v>
      </c>
      <c r="I77" s="5">
        <f t="shared" si="33"/>
        <v>129.32267198035811</v>
      </c>
      <c r="J77" s="5">
        <f t="shared" si="33"/>
        <v>124.38575582521354</v>
      </c>
      <c r="K77" s="5">
        <f t="shared" si="33"/>
        <v>105.10216987068431</v>
      </c>
      <c r="L77" s="5">
        <f t="shared" si="33"/>
        <v>95.656659800750532</v>
      </c>
      <c r="M77" s="5">
        <f t="shared" si="33"/>
        <v>118.84553099598708</v>
      </c>
      <c r="N77" s="5">
        <f t="shared" si="33"/>
        <v>120.2228773166164</v>
      </c>
      <c r="O77" s="5">
        <f t="shared" si="33"/>
        <v>96.492143547632196</v>
      </c>
      <c r="P77" s="5">
        <f t="shared" si="33"/>
        <v>118.04241495589361</v>
      </c>
      <c r="Q77" s="5">
        <f t="shared" si="33"/>
        <v>124.32921760188431</v>
      </c>
      <c r="R77" s="5">
        <f t="shared" si="33"/>
        <v>101.66929110378744</v>
      </c>
      <c r="S77" s="5">
        <f t="shared" si="33"/>
        <v>107.41513948555502</v>
      </c>
      <c r="T77" s="5">
        <f t="shared" si="33"/>
        <v>108.23431073269639</v>
      </c>
      <c r="U77" s="5">
        <f t="shared" si="33"/>
        <v>105.97975811930121</v>
      </c>
    </row>
    <row r="78" spans="1:21" x14ac:dyDescent="0.25">
      <c r="B78" s="10" t="s">
        <v>53</v>
      </c>
      <c r="C78" s="5">
        <f t="shared" ref="C78:U78" si="34">C57/C15*100</f>
        <v>101.91959746395996</v>
      </c>
      <c r="D78" s="5">
        <f t="shared" si="34"/>
        <v>85.973863884790518</v>
      </c>
      <c r="E78" s="5">
        <f t="shared" si="34"/>
        <v>84.552871453105084</v>
      </c>
      <c r="F78" s="5">
        <f t="shared" si="34"/>
        <v>58.280531305015202</v>
      </c>
      <c r="G78" s="5">
        <f t="shared" si="34"/>
        <v>89.611850101063084</v>
      </c>
      <c r="H78" s="5">
        <f t="shared" si="34"/>
        <v>87.989771874385454</v>
      </c>
      <c r="I78" s="5">
        <f t="shared" si="34"/>
        <v>89.099393639901891</v>
      </c>
      <c r="J78" s="5">
        <f t="shared" si="34"/>
        <v>88.1490097265131</v>
      </c>
      <c r="K78" s="5">
        <f t="shared" si="34"/>
        <v>90.037262555385283</v>
      </c>
      <c r="L78" s="5">
        <f t="shared" si="34"/>
        <v>83.91905847178505</v>
      </c>
      <c r="M78" s="5">
        <f t="shared" si="34"/>
        <v>88.525413510963546</v>
      </c>
      <c r="N78" s="5">
        <f t="shared" si="34"/>
        <v>95.546083842384391</v>
      </c>
      <c r="O78" s="5">
        <f t="shared" si="34"/>
        <v>90.902631009635158</v>
      </c>
      <c r="P78" s="5">
        <f t="shared" si="34"/>
        <v>76.006959495673982</v>
      </c>
      <c r="Q78" s="5">
        <f t="shared" si="34"/>
        <v>88.596149845329307</v>
      </c>
      <c r="R78" s="5">
        <f t="shared" si="34"/>
        <v>87.310043362440624</v>
      </c>
      <c r="S78" s="5">
        <f t="shared" si="34"/>
        <v>89.794903000145069</v>
      </c>
      <c r="T78" s="5">
        <f t="shared" si="34"/>
        <v>86.846092382300341</v>
      </c>
      <c r="U78" s="5">
        <f t="shared" si="34"/>
        <v>87.1213550704299</v>
      </c>
    </row>
    <row r="79" spans="1:21" x14ac:dyDescent="0.25">
      <c r="B79" s="10" t="s">
        <v>54</v>
      </c>
      <c r="C79" s="5">
        <f t="shared" ref="C79:U79" si="35">C58/C16*100</f>
        <v>83.473518830705373</v>
      </c>
      <c r="D79" s="5">
        <f t="shared" si="35"/>
        <v>84.497915915984152</v>
      </c>
      <c r="E79" s="5">
        <f t="shared" si="35"/>
        <v>81.728885551694518</v>
      </c>
      <c r="F79" s="5">
        <f t="shared" si="35"/>
        <v>46.461549356551885</v>
      </c>
      <c r="G79" s="5">
        <f t="shared" si="35"/>
        <v>86.082897391706069</v>
      </c>
      <c r="H79" s="5">
        <f t="shared" si="35"/>
        <v>84.195894582674782</v>
      </c>
      <c r="I79" s="5">
        <f t="shared" si="35"/>
        <v>85.926709698817476</v>
      </c>
      <c r="J79" s="5">
        <f t="shared" si="35"/>
        <v>84.446956415506307</v>
      </c>
      <c r="K79" s="5">
        <f t="shared" si="35"/>
        <v>85.431874473697562</v>
      </c>
      <c r="L79" s="5">
        <f t="shared" si="35"/>
        <v>83.156369754371084</v>
      </c>
      <c r="M79" s="5">
        <f t="shared" si="35"/>
        <v>85.002600701246465</v>
      </c>
      <c r="N79" s="5">
        <f t="shared" si="35"/>
        <v>88.988390979074168</v>
      </c>
      <c r="O79" s="5">
        <f t="shared" si="35"/>
        <v>82.834000377978441</v>
      </c>
      <c r="P79" s="5">
        <f t="shared" si="35"/>
        <v>72.181531584721299</v>
      </c>
      <c r="Q79" s="5">
        <f t="shared" si="35"/>
        <v>84.888612477614956</v>
      </c>
      <c r="R79" s="5">
        <f t="shared" si="35"/>
        <v>84.721670926511507</v>
      </c>
      <c r="S79" s="5">
        <f t="shared" si="35"/>
        <v>86.351813368208326</v>
      </c>
      <c r="T79" s="5">
        <f t="shared" si="35"/>
        <v>84.464331505385175</v>
      </c>
      <c r="U79" s="5">
        <f t="shared" si="35"/>
        <v>84.799821993741247</v>
      </c>
    </row>
    <row r="80" spans="1:21" x14ac:dyDescent="0.25">
      <c r="B80" s="10" t="s">
        <v>55</v>
      </c>
      <c r="C80" s="5">
        <f t="shared" ref="C80:U80" si="36">C59/C17*100</f>
        <v>87.568595666811049</v>
      </c>
      <c r="D80" s="5">
        <f t="shared" si="36"/>
        <v>92.454987999871037</v>
      </c>
      <c r="E80" s="5">
        <f t="shared" si="36"/>
        <v>98.074322145449059</v>
      </c>
      <c r="F80" s="5">
        <f t="shared" si="36"/>
        <v>80.168947909344411</v>
      </c>
      <c r="G80" s="5">
        <f t="shared" si="36"/>
        <v>104.67469253853432</v>
      </c>
      <c r="H80" s="5">
        <f t="shared" si="36"/>
        <v>103.78276167838401</v>
      </c>
      <c r="I80" s="5">
        <f t="shared" si="36"/>
        <v>106.24906543618799</v>
      </c>
      <c r="J80" s="5">
        <f t="shared" si="36"/>
        <v>105.67754447087106</v>
      </c>
      <c r="K80" s="5">
        <f t="shared" si="36"/>
        <v>108.38204589371203</v>
      </c>
      <c r="L80" s="5">
        <f t="shared" si="36"/>
        <v>106.25639074185318</v>
      </c>
      <c r="M80" s="5">
        <f t="shared" si="36"/>
        <v>109.01724423299342</v>
      </c>
      <c r="N80" s="5">
        <f t="shared" si="36"/>
        <v>120.79367896235844</v>
      </c>
      <c r="O80" s="5">
        <f t="shared" si="36"/>
        <v>105.40148815636758</v>
      </c>
      <c r="P80" s="5">
        <f t="shared" si="36"/>
        <v>89.469587457052327</v>
      </c>
      <c r="Q80" s="5">
        <f t="shared" si="36"/>
        <v>102.11707404037665</v>
      </c>
      <c r="R80" s="5">
        <f t="shared" si="36"/>
        <v>104.6525178391516</v>
      </c>
      <c r="S80" s="5">
        <f t="shared" si="36"/>
        <v>102.26269162799993</v>
      </c>
      <c r="T80" s="5">
        <f t="shared" si="36"/>
        <v>108.30653800719602</v>
      </c>
      <c r="U80" s="5">
        <f t="shared" si="36"/>
        <v>109.20502119756944</v>
      </c>
    </row>
    <row r="81" spans="2:21" x14ac:dyDescent="0.25">
      <c r="B81" s="10" t="s">
        <v>56</v>
      </c>
      <c r="C81" s="5">
        <f t="shared" ref="C81:U81" si="37">C60/C18*100</f>
        <v>70.776638998383646</v>
      </c>
      <c r="D81" s="5">
        <f t="shared" si="37"/>
        <v>71.037178290493699</v>
      </c>
      <c r="E81" s="5">
        <f t="shared" si="37"/>
        <v>82.884145483444001</v>
      </c>
      <c r="F81" s="5">
        <f t="shared" si="37"/>
        <v>58.187267750821484</v>
      </c>
      <c r="G81" s="5">
        <f t="shared" si="37"/>
        <v>92.258374389235115</v>
      </c>
      <c r="H81" s="5">
        <f t="shared" si="37"/>
        <v>85.331331015660979</v>
      </c>
      <c r="I81" s="5">
        <f t="shared" si="37"/>
        <v>86.111474735702643</v>
      </c>
      <c r="J81" s="5">
        <f t="shared" si="37"/>
        <v>89.121822196333895</v>
      </c>
      <c r="K81" s="5">
        <f t="shared" si="37"/>
        <v>89.335275879550053</v>
      </c>
      <c r="L81" s="5">
        <f t="shared" si="37"/>
        <v>82.670939110979347</v>
      </c>
      <c r="M81" s="5">
        <f t="shared" si="37"/>
        <v>75.29127163202638</v>
      </c>
      <c r="N81" s="5">
        <f t="shared" si="37"/>
        <v>103.95748449996786</v>
      </c>
      <c r="O81" s="5">
        <f t="shared" si="37"/>
        <v>88.757151647628774</v>
      </c>
      <c r="P81" s="5">
        <f t="shared" si="37"/>
        <v>23.695359495162499</v>
      </c>
      <c r="Q81" s="5">
        <f t="shared" si="37"/>
        <v>81.436600472781677</v>
      </c>
      <c r="R81" s="5">
        <f t="shared" si="37"/>
        <v>58.370196688652712</v>
      </c>
      <c r="S81" s="5">
        <f t="shared" si="37"/>
        <v>108.83138297562778</v>
      </c>
      <c r="T81" s="5">
        <f t="shared" si="37"/>
        <v>76.696331535576363</v>
      </c>
      <c r="U81" s="5">
        <f t="shared" si="37"/>
        <v>75.898703001244812</v>
      </c>
    </row>
    <row r="82" spans="2:21" x14ac:dyDescent="0.25">
      <c r="B82" s="10" t="s">
        <v>57</v>
      </c>
      <c r="C82" s="5">
        <f t="shared" ref="C82:U82" si="38">C61/C19*100</f>
        <v>87.733425325102161</v>
      </c>
      <c r="D82" s="5">
        <f t="shared" si="38"/>
        <v>91.01724517738343</v>
      </c>
      <c r="E82" s="5">
        <f t="shared" si="38"/>
        <v>89.174990836272698</v>
      </c>
      <c r="F82" s="5">
        <f t="shared" si="38"/>
        <v>68.433248099201379</v>
      </c>
      <c r="G82" s="5">
        <f t="shared" si="38"/>
        <v>94.241372861534614</v>
      </c>
      <c r="H82" s="5">
        <f t="shared" si="38"/>
        <v>92.734547169429788</v>
      </c>
      <c r="I82" s="5">
        <f t="shared" si="38"/>
        <v>96.415278199306258</v>
      </c>
      <c r="J82" s="5">
        <f t="shared" si="38"/>
        <v>98.97618698075253</v>
      </c>
      <c r="K82" s="5">
        <f t="shared" si="38"/>
        <v>94.723488523254559</v>
      </c>
      <c r="L82" s="5">
        <f t="shared" si="38"/>
        <v>92.290023087696099</v>
      </c>
      <c r="M82" s="5">
        <f t="shared" si="38"/>
        <v>93.933100298156361</v>
      </c>
      <c r="N82" s="5">
        <f t="shared" si="38"/>
        <v>100.67172774274783</v>
      </c>
      <c r="O82" s="5">
        <f t="shared" si="38"/>
        <v>91.52150787923118</v>
      </c>
      <c r="P82" s="5">
        <f t="shared" si="38"/>
        <v>87.915272195361069</v>
      </c>
      <c r="Q82" s="5">
        <f t="shared" si="38"/>
        <v>94.608453839505586</v>
      </c>
      <c r="R82" s="5">
        <f t="shared" si="38"/>
        <v>94.403130293629005</v>
      </c>
      <c r="S82" s="5">
        <f t="shared" si="38"/>
        <v>99.386165883057814</v>
      </c>
      <c r="T82" s="5">
        <f t="shared" si="38"/>
        <v>93.430499573333648</v>
      </c>
      <c r="U82" s="5">
        <f t="shared" si="38"/>
        <v>93.381036114917038</v>
      </c>
    </row>
    <row r="83" spans="2:21" x14ac:dyDescent="0.25">
      <c r="B83" s="10" t="s">
        <v>58</v>
      </c>
      <c r="C83" s="5">
        <f t="shared" ref="C83:U83" si="39">C62/C20*100</f>
        <v>94.443729231228616</v>
      </c>
      <c r="D83" s="5">
        <f t="shared" si="39"/>
        <v>89.588617167149778</v>
      </c>
      <c r="E83" s="5">
        <f t="shared" si="39"/>
        <v>92.011019843220993</v>
      </c>
      <c r="F83" s="5">
        <f t="shared" si="39"/>
        <v>64.070306628408972</v>
      </c>
      <c r="G83" s="5">
        <f t="shared" si="39"/>
        <v>93.99994884838938</v>
      </c>
      <c r="H83" s="5">
        <f t="shared" si="39"/>
        <v>94.983369941527656</v>
      </c>
      <c r="I83" s="5">
        <f t="shared" si="39"/>
        <v>95.658267193994334</v>
      </c>
      <c r="J83" s="5">
        <f t="shared" si="39"/>
        <v>93.751668077228558</v>
      </c>
      <c r="K83" s="5">
        <f t="shared" si="39"/>
        <v>94.429030834891776</v>
      </c>
      <c r="L83" s="5">
        <f t="shared" si="39"/>
        <v>91.243625514223936</v>
      </c>
      <c r="M83" s="5">
        <f t="shared" si="39"/>
        <v>94.221834948682186</v>
      </c>
      <c r="N83" s="5">
        <f t="shared" si="39"/>
        <v>101.10465531016037</v>
      </c>
      <c r="O83" s="5">
        <f t="shared" si="39"/>
        <v>91.63321158237386</v>
      </c>
      <c r="P83" s="5">
        <f t="shared" si="39"/>
        <v>78.90862470279572</v>
      </c>
      <c r="Q83" s="5">
        <f t="shared" si="39"/>
        <v>93.839668171233328</v>
      </c>
      <c r="R83" s="5">
        <f t="shared" si="39"/>
        <v>93.111889665294612</v>
      </c>
      <c r="S83" s="5">
        <f t="shared" si="39"/>
        <v>95.939643084602466</v>
      </c>
      <c r="T83" s="5">
        <f t="shared" si="39"/>
        <v>93.176823599589525</v>
      </c>
      <c r="U83" s="5">
        <f t="shared" si="39"/>
        <v>93.284977348368884</v>
      </c>
    </row>
    <row r="84" spans="2:21" x14ac:dyDescent="0.25">
      <c r="B84" s="10" t="s">
        <v>59</v>
      </c>
      <c r="C84" s="5">
        <f t="shared" ref="C84:U84" si="40">C63/C21*100</f>
        <v>93.269027250107428</v>
      </c>
      <c r="D84" s="5">
        <f t="shared" si="40"/>
        <v>72.493603485959213</v>
      </c>
      <c r="E84" s="5">
        <f t="shared" si="40"/>
        <v>76.557625113608623</v>
      </c>
      <c r="F84" s="5">
        <f t="shared" si="40"/>
        <v>48.422123979185869</v>
      </c>
      <c r="G84" s="5">
        <f t="shared" si="40"/>
        <v>80.590612218225942</v>
      </c>
      <c r="H84" s="5">
        <f t="shared" si="40"/>
        <v>79.641916781747028</v>
      </c>
      <c r="I84" s="5">
        <f t="shared" si="40"/>
        <v>81.312417998685476</v>
      </c>
      <c r="J84" s="5">
        <f t="shared" si="40"/>
        <v>80.098588947826755</v>
      </c>
      <c r="K84" s="5">
        <f t="shared" si="40"/>
        <v>80.451627259173577</v>
      </c>
      <c r="L84" s="5">
        <f t="shared" si="40"/>
        <v>80.259815106446325</v>
      </c>
      <c r="M84" s="5">
        <f t="shared" si="40"/>
        <v>80.599605950710568</v>
      </c>
      <c r="N84" s="5">
        <f t="shared" si="40"/>
        <v>84.589589560961798</v>
      </c>
      <c r="O84" s="5">
        <f t="shared" si="40"/>
        <v>78.845679078579707</v>
      </c>
      <c r="P84" s="5">
        <f t="shared" si="40"/>
        <v>70.680538046314794</v>
      </c>
      <c r="Q84" s="5">
        <f t="shared" si="40"/>
        <v>80.3884400981201</v>
      </c>
      <c r="R84" s="5">
        <f t="shared" si="40"/>
        <v>82.638429981541222</v>
      </c>
      <c r="S84" s="5">
        <f t="shared" si="40"/>
        <v>82.29646453705935</v>
      </c>
      <c r="T84" s="5">
        <f t="shared" si="40"/>
        <v>80.340604465639416</v>
      </c>
      <c r="U84" s="5">
        <f t="shared" si="40"/>
        <v>81.317208147367808</v>
      </c>
    </row>
    <row r="85" spans="2:21" x14ac:dyDescent="0.25">
      <c r="B85" s="10" t="s">
        <v>60</v>
      </c>
      <c r="C85" s="5">
        <f t="shared" ref="C85:U85" si="41">C64/C22*100</f>
        <v>95.696864630715993</v>
      </c>
      <c r="D85" s="5">
        <f t="shared" si="41"/>
        <v>92.546489276494952</v>
      </c>
      <c r="E85" s="5">
        <f t="shared" si="41"/>
        <v>95.397603869891796</v>
      </c>
      <c r="F85" s="5">
        <f t="shared" si="41"/>
        <v>62.39970334224121</v>
      </c>
      <c r="G85" s="5">
        <f t="shared" si="41"/>
        <v>100.78361624448044</v>
      </c>
      <c r="H85" s="5">
        <f t="shared" si="41"/>
        <v>99.891054885595523</v>
      </c>
      <c r="I85" s="5">
        <f t="shared" si="41"/>
        <v>100.12974234643079</v>
      </c>
      <c r="J85" s="5">
        <f t="shared" si="41"/>
        <v>94.437852077907877</v>
      </c>
      <c r="K85" s="5">
        <f t="shared" si="41"/>
        <v>103.54272694368947</v>
      </c>
      <c r="L85" s="5">
        <f t="shared" si="41"/>
        <v>97.644048308317494</v>
      </c>
      <c r="M85" s="5">
        <f t="shared" si="41"/>
        <v>108.70986629160697</v>
      </c>
      <c r="N85" s="5">
        <f t="shared" si="41"/>
        <v>104.56848983479188</v>
      </c>
      <c r="O85" s="5">
        <f t="shared" si="41"/>
        <v>96.345101334277558</v>
      </c>
      <c r="P85" s="5">
        <f t="shared" si="41"/>
        <v>88.359375022305784</v>
      </c>
      <c r="Q85" s="5">
        <f t="shared" si="41"/>
        <v>99.527457129379997</v>
      </c>
      <c r="R85" s="5">
        <f t="shared" si="41"/>
        <v>95.039718625957434</v>
      </c>
      <c r="S85" s="5">
        <f t="shared" si="41"/>
        <v>70.109308202690073</v>
      </c>
      <c r="T85" s="5">
        <f t="shared" si="41"/>
        <v>90.154766743979991</v>
      </c>
      <c r="U85" s="5">
        <f t="shared" si="41"/>
        <v>88.333996674997792</v>
      </c>
    </row>
    <row r="86" spans="2:21" x14ac:dyDescent="0.25">
      <c r="B86" s="11" t="s">
        <v>61</v>
      </c>
      <c r="C86" s="5">
        <f t="shared" ref="C86:U86" si="42">C65/C23*100</f>
        <v>86.470012436958413</v>
      </c>
      <c r="D86" s="5">
        <f t="shared" si="42"/>
        <v>87.689474041915688</v>
      </c>
      <c r="E86" s="5">
        <f t="shared" si="42"/>
        <v>87.126856808967617</v>
      </c>
      <c r="F86" s="5">
        <f t="shared" si="42"/>
        <v>68.066675459416231</v>
      </c>
      <c r="G86" s="5">
        <f t="shared" si="42"/>
        <v>99.733843992382361</v>
      </c>
      <c r="H86" s="5">
        <f t="shared" si="42"/>
        <v>97.332137292142107</v>
      </c>
      <c r="I86" s="5">
        <f t="shared" si="42"/>
        <v>93.664341210507857</v>
      </c>
      <c r="J86" s="5">
        <f t="shared" si="42"/>
        <v>91.876061784611579</v>
      </c>
      <c r="K86" s="5">
        <f t="shared" si="42"/>
        <v>94.765995535043359</v>
      </c>
      <c r="L86" s="5">
        <f t="shared" si="42"/>
        <v>85.292345541068158</v>
      </c>
      <c r="M86" s="5">
        <f t="shared" si="42"/>
        <v>79.195611307916451</v>
      </c>
      <c r="N86" s="5">
        <f t="shared" si="42"/>
        <v>106.11706732045994</v>
      </c>
      <c r="O86" s="5">
        <f t="shared" si="42"/>
        <v>91.149093370185753</v>
      </c>
      <c r="P86" s="5">
        <f t="shared" si="42"/>
        <v>58.952521960348605</v>
      </c>
      <c r="Q86" s="5">
        <f t="shared" si="42"/>
        <v>92.933778091694677</v>
      </c>
      <c r="R86" s="5">
        <f t="shared" si="42"/>
        <v>89.736384921436724</v>
      </c>
      <c r="S86" s="5">
        <f t="shared" si="42"/>
        <v>92.155658321728481</v>
      </c>
      <c r="T86" s="5">
        <f t="shared" si="42"/>
        <v>90.256933922377385</v>
      </c>
      <c r="U86" s="5">
        <f t="shared" si="42"/>
        <v>89.935558705819105</v>
      </c>
    </row>
    <row r="88" spans="2:21" ht="14.25" customHeight="1" x14ac:dyDescent="0.25">
      <c r="B88" t="s">
        <v>66</v>
      </c>
    </row>
    <row r="89" spans="2:21" x14ac:dyDescent="0.25">
      <c r="B89" s="1" t="s">
        <v>43</v>
      </c>
      <c r="C89" s="2" t="s">
        <v>44</v>
      </c>
      <c r="D89" s="3" t="s">
        <v>45</v>
      </c>
      <c r="E89" s="3" t="s">
        <v>46</v>
      </c>
      <c r="F89" s="3" t="s">
        <v>47</v>
      </c>
      <c r="G89" s="3" t="s">
        <v>48</v>
      </c>
      <c r="H89" s="3" t="s">
        <v>49</v>
      </c>
      <c r="I89" s="3" t="s">
        <v>50</v>
      </c>
      <c r="J89" s="3" t="s">
        <v>51</v>
      </c>
      <c r="K89" s="3" t="s">
        <v>52</v>
      </c>
      <c r="L89" s="3" t="s">
        <v>53</v>
      </c>
      <c r="M89" s="3" t="s">
        <v>54</v>
      </c>
      <c r="N89" s="3" t="s">
        <v>55</v>
      </c>
      <c r="O89" s="3" t="s">
        <v>56</v>
      </c>
      <c r="P89" s="3" t="s">
        <v>57</v>
      </c>
      <c r="Q89" s="3" t="s">
        <v>58</v>
      </c>
      <c r="R89" s="3" t="s">
        <v>59</v>
      </c>
      <c r="S89" s="3" t="s">
        <v>60</v>
      </c>
      <c r="T89" s="4" t="s">
        <v>61</v>
      </c>
      <c r="U89" s="22" t="s">
        <v>82</v>
      </c>
    </row>
    <row r="90" spans="2:21" x14ac:dyDescent="0.25">
      <c r="B90" s="10" t="s">
        <v>44</v>
      </c>
      <c r="C90" s="12">
        <f>100*C69/'1995 (1)'!C69</f>
        <v>100.99950040799335</v>
      </c>
      <c r="D90" s="12">
        <f>100*D69/'1995 (1)'!D69</f>
        <v>131.99710132098821</v>
      </c>
      <c r="E90" s="12">
        <f>100*E69/'1995 (1)'!E69</f>
        <v>107.31014587477829</v>
      </c>
      <c r="F90" s="12" t="e">
        <f>100*F69/'1995 (1)'!F69</f>
        <v>#DIV/0!</v>
      </c>
      <c r="G90" s="12">
        <f>100*G69/'1995 (1)'!G69</f>
        <v>111.70530870605582</v>
      </c>
      <c r="H90" s="12" t="e">
        <f>100*H69/'1995 (1)'!H69</f>
        <v>#DIV/0!</v>
      </c>
      <c r="I90" s="12">
        <f>100*I69/'1995 (1)'!I69</f>
        <v>115.05946799560746</v>
      </c>
      <c r="J90" s="12">
        <f>100*J69/'1995 (1)'!J69</f>
        <v>121.06609614567708</v>
      </c>
      <c r="K90" s="12">
        <f>100*K69/'1995 (1)'!K69</f>
        <v>95.3066827463919</v>
      </c>
      <c r="L90" s="12" t="e">
        <f>100*L69/'1995 (1)'!L69</f>
        <v>#DIV/0!</v>
      </c>
      <c r="M90" s="12">
        <f>100*M69/'1995 (1)'!M69</f>
        <v>108.15151225279607</v>
      </c>
      <c r="N90" s="12">
        <f>100*N69/'1995 (1)'!N69</f>
        <v>88.132659758642902</v>
      </c>
      <c r="O90" s="12">
        <f>100*O69/'1995 (1)'!O69</f>
        <v>51.470094997180389</v>
      </c>
      <c r="P90" s="12" t="e">
        <f>100*P69/'1995 (1)'!P69</f>
        <v>#DIV/0!</v>
      </c>
      <c r="Q90" s="12">
        <f>100*Q69/'1995 (1)'!Q69</f>
        <v>95.076861114613862</v>
      </c>
      <c r="R90" s="12">
        <f>100*R69/'1995 (1)'!R69</f>
        <v>143.17706469063657</v>
      </c>
      <c r="S90" s="12">
        <f>100*S69/'1995 (1)'!S69</f>
        <v>249.33283737530462</v>
      </c>
      <c r="T90" s="12">
        <f>100*T69/'1995 (1)'!T69</f>
        <v>107.12028952771824</v>
      </c>
      <c r="U90" s="12">
        <f>100*U69/'1995 (1)'!U69</f>
        <v>124.73751027612026</v>
      </c>
    </row>
    <row r="91" spans="2:21" x14ac:dyDescent="0.25">
      <c r="B91" s="10" t="s">
        <v>45</v>
      </c>
      <c r="C91" s="12">
        <f>100*C70/'1995 (1)'!C70</f>
        <v>115.25160945537212</v>
      </c>
      <c r="D91" s="12">
        <f>100*D70/'1995 (1)'!D70</f>
        <v>166.31846037330146</v>
      </c>
      <c r="E91" s="12">
        <f>100*E70/'1995 (1)'!E70</f>
        <v>134.32451401911342</v>
      </c>
      <c r="F91" s="12">
        <f>100*F70/'1995 (1)'!F70</f>
        <v>354.24116643857229</v>
      </c>
      <c r="G91" s="12">
        <f>100*G70/'1995 (1)'!G70</f>
        <v>104.17502848749339</v>
      </c>
      <c r="H91" s="12">
        <f>100*H70/'1995 (1)'!H70</f>
        <v>125.01559520785591</v>
      </c>
      <c r="I91" s="12">
        <f>100*I70/'1995 (1)'!I70</f>
        <v>138.16641715439147</v>
      </c>
      <c r="J91" s="12">
        <f>100*J70/'1995 (1)'!J70</f>
        <v>127.1059959218876</v>
      </c>
      <c r="K91" s="12">
        <f>100*K70/'1995 (1)'!K70</f>
        <v>109.49997020703584</v>
      </c>
      <c r="L91" s="12">
        <f>100*L70/'1995 (1)'!L70</f>
        <v>133.23384789252771</v>
      </c>
      <c r="M91" s="12">
        <f>100*M70/'1995 (1)'!M70</f>
        <v>110.24332723978536</v>
      </c>
      <c r="N91" s="12">
        <f>100*N70/'1995 (1)'!N70</f>
        <v>111.69745667055528</v>
      </c>
      <c r="O91" s="12">
        <f>100*O70/'1995 (1)'!O70</f>
        <v>70.683066753599149</v>
      </c>
      <c r="P91" s="12">
        <f>100*P70/'1995 (1)'!P70</f>
        <v>92.331975441628856</v>
      </c>
      <c r="Q91" s="12">
        <f>100*Q70/'1995 (1)'!Q70</f>
        <v>111.7754848493701</v>
      </c>
      <c r="R91" s="12">
        <f>100*R70/'1995 (1)'!R70</f>
        <v>104.78630027639873</v>
      </c>
      <c r="S91" s="12">
        <f>100*S70/'1995 (1)'!S70</f>
        <v>136.35099272124666</v>
      </c>
      <c r="T91" s="12">
        <f>100*T70/'1995 (1)'!T70</f>
        <v>180.22305396017475</v>
      </c>
      <c r="U91" s="12">
        <f>100*U70/'1995 (1)'!U70</f>
        <v>108.77329967371823</v>
      </c>
    </row>
    <row r="92" spans="2:21" x14ac:dyDescent="0.25">
      <c r="B92" s="10" t="s">
        <v>46</v>
      </c>
      <c r="C92" s="12">
        <f>100*C71/'1995 (1)'!C71</f>
        <v>130.52554849467907</v>
      </c>
      <c r="D92" s="12">
        <f>100*D71/'1995 (1)'!D71</f>
        <v>126.09930210985202</v>
      </c>
      <c r="E92" s="12">
        <f>100*E71/'1995 (1)'!E71</f>
        <v>116.20096516571003</v>
      </c>
      <c r="F92" s="12">
        <f>100*F71/'1995 (1)'!F71</f>
        <v>153.53810390882137</v>
      </c>
      <c r="G92" s="12">
        <f>100*G71/'1995 (1)'!G71</f>
        <v>99.6801655528878</v>
      </c>
      <c r="H92" s="12">
        <f>100*H71/'1995 (1)'!H71</f>
        <v>109.98486561530399</v>
      </c>
      <c r="I92" s="12">
        <f>100*I71/'1995 (1)'!I71</f>
        <v>116.25715310644406</v>
      </c>
      <c r="J92" s="12">
        <f>100*J71/'1995 (1)'!J71</f>
        <v>126.98999742263692</v>
      </c>
      <c r="K92" s="12">
        <f>100*K71/'1995 (1)'!K71</f>
        <v>110.29942138049439</v>
      </c>
      <c r="L92" s="12">
        <f>100*L71/'1995 (1)'!L71</f>
        <v>129.20550099614789</v>
      </c>
      <c r="M92" s="12">
        <f>100*M71/'1995 (1)'!M71</f>
        <v>111.85728450221376</v>
      </c>
      <c r="N92" s="12">
        <f>100*N71/'1995 (1)'!N71</f>
        <v>111.70965298226893</v>
      </c>
      <c r="O92" s="12">
        <f>100*O71/'1995 (1)'!O71</f>
        <v>74.491793896473311</v>
      </c>
      <c r="P92" s="12">
        <f>100*P71/'1995 (1)'!P71</f>
        <v>92.172098575349224</v>
      </c>
      <c r="Q92" s="12">
        <f>100*Q71/'1995 (1)'!Q71</f>
        <v>112.41256010827084</v>
      </c>
      <c r="R92" s="12">
        <f>100*R71/'1995 (1)'!R71</f>
        <v>104.27178718141155</v>
      </c>
      <c r="S92" s="12">
        <f>100*S71/'1995 (1)'!S71</f>
        <v>141.031622011672</v>
      </c>
      <c r="T92" s="12">
        <f>100*T71/'1995 (1)'!T71</f>
        <v>114.13267133783785</v>
      </c>
      <c r="U92" s="12">
        <f>100*U71/'1995 (1)'!U71</f>
        <v>111.37680910834085</v>
      </c>
    </row>
    <row r="93" spans="2:21" x14ac:dyDescent="0.25">
      <c r="B93" s="10" t="s">
        <v>47</v>
      </c>
      <c r="C93" s="12">
        <f>100*C72/'1995 (1)'!C72</f>
        <v>221.37324337802966</v>
      </c>
      <c r="D93" s="12">
        <f>100*D72/'1995 (1)'!D72</f>
        <v>296.69478893044834</v>
      </c>
      <c r="E93" s="12">
        <f>100*E72/'1995 (1)'!E72</f>
        <v>197.42049442677984</v>
      </c>
      <c r="F93" s="12">
        <f>100*F72/'1995 (1)'!F72</f>
        <v>467.5182782610874</v>
      </c>
      <c r="G93" s="12">
        <f>100*G72/'1995 (1)'!G72</f>
        <v>185.9909433771877</v>
      </c>
      <c r="H93" s="12">
        <f>100*H72/'1995 (1)'!H72</f>
        <v>221.50464172737952</v>
      </c>
      <c r="I93" s="12">
        <f>100*I72/'1995 (1)'!I72</f>
        <v>243.21401080060363</v>
      </c>
      <c r="J93" s="12">
        <f>100*J72/'1995 (1)'!J72</f>
        <v>198.34398560520961</v>
      </c>
      <c r="K93" s="12">
        <f>100*K72/'1995 (1)'!K72</f>
        <v>182.43835520370681</v>
      </c>
      <c r="L93" s="12">
        <f>100*L72/'1995 (1)'!L72</f>
        <v>197.57849918113669</v>
      </c>
      <c r="M93" s="12">
        <f>100*M72/'1995 (1)'!M72</f>
        <v>191.79255744338076</v>
      </c>
      <c r="N93" s="12">
        <f>100*N72/'1995 (1)'!N72</f>
        <v>158.91538612588587</v>
      </c>
      <c r="O93" s="12">
        <f>100*O72/'1995 (1)'!O72</f>
        <v>108.52821912927972</v>
      </c>
      <c r="P93" s="12">
        <f>100*P72/'1995 (1)'!P72</f>
        <v>156.39649904286907</v>
      </c>
      <c r="Q93" s="12">
        <f>100*Q72/'1995 (1)'!Q72</f>
        <v>183.31929375625421</v>
      </c>
      <c r="R93" s="12">
        <f>100*R72/'1995 (1)'!R72</f>
        <v>163.63382797462319</v>
      </c>
      <c r="S93" s="12">
        <f>100*S72/'1995 (1)'!S72</f>
        <v>183.82307415075593</v>
      </c>
      <c r="T93" s="12">
        <f>100*T72/'1995 (1)'!T72</f>
        <v>219.39998426137328</v>
      </c>
      <c r="U93" s="12">
        <f>100*U72/'1995 (1)'!U72</f>
        <v>186.18499564270917</v>
      </c>
    </row>
    <row r="94" spans="2:21" x14ac:dyDescent="0.25">
      <c r="B94" s="10" t="s">
        <v>48</v>
      </c>
      <c r="C94" s="12">
        <f>100*C73/'1995 (1)'!C73</f>
        <v>137.00899807758393</v>
      </c>
      <c r="D94" s="12">
        <f>100*D73/'1995 (1)'!D73</f>
        <v>114.11726179338616</v>
      </c>
      <c r="E94" s="12">
        <f>100*E73/'1995 (1)'!E73</f>
        <v>107.99516329707001</v>
      </c>
      <c r="F94" s="12">
        <f>100*F73/'1995 (1)'!F73</f>
        <v>126.53590968204175</v>
      </c>
      <c r="G94" s="12">
        <f>100*G73/'1995 (1)'!G73</f>
        <v>74.428338746425609</v>
      </c>
      <c r="H94" s="12">
        <f>100*H73/'1995 (1)'!H73</f>
        <v>106.67691331492637</v>
      </c>
      <c r="I94" s="12">
        <f>100*I73/'1995 (1)'!I73</f>
        <v>93.86691290818888</v>
      </c>
      <c r="J94" s="12">
        <f>100*J73/'1995 (1)'!J73</f>
        <v>109.80419932033834</v>
      </c>
      <c r="K94" s="12">
        <f>100*K73/'1995 (1)'!K73</f>
        <v>87.863373170275679</v>
      </c>
      <c r="L94" s="12">
        <f>100*L73/'1995 (1)'!L73</f>
        <v>102.90622338393618</v>
      </c>
      <c r="M94" s="12">
        <f>100*M73/'1995 (1)'!M73</f>
        <v>95.455410324629142</v>
      </c>
      <c r="N94" s="12">
        <f>100*N73/'1995 (1)'!N73</f>
        <v>77.754691928241016</v>
      </c>
      <c r="O94" s="12">
        <f>100*O73/'1995 (1)'!O73</f>
        <v>40.977739645962764</v>
      </c>
      <c r="P94" s="12">
        <f>100*P73/'1995 (1)'!P73</f>
        <v>68.292360001574309</v>
      </c>
      <c r="Q94" s="12">
        <f>100*Q73/'1995 (1)'!Q73</f>
        <v>81.604212282737024</v>
      </c>
      <c r="R94" s="12">
        <f>100*R73/'1995 (1)'!R73</f>
        <v>84.583034865428843</v>
      </c>
      <c r="S94" s="12">
        <f>100*S73/'1995 (1)'!S73</f>
        <v>82.044578300254429</v>
      </c>
      <c r="T94" s="12">
        <f>100*T73/'1995 (1)'!T73</f>
        <v>91.282380221074618</v>
      </c>
      <c r="U94" s="12">
        <f>100*U73/'1995 (1)'!U73</f>
        <v>84.820407678918613</v>
      </c>
    </row>
    <row r="95" spans="2:21" x14ac:dyDescent="0.25">
      <c r="B95" s="10" t="s">
        <v>49</v>
      </c>
      <c r="C95" s="12">
        <f>100*C74/'1995 (1)'!C74</f>
        <v>134.57862431928692</v>
      </c>
      <c r="D95" s="12">
        <f>100*D74/'1995 (1)'!D74</f>
        <v>102.65258191451325</v>
      </c>
      <c r="E95" s="12">
        <f>100*E74/'1995 (1)'!E74</f>
        <v>101.29372456312407</v>
      </c>
      <c r="F95" s="12">
        <f>100*F74/'1995 (1)'!F74</f>
        <v>108.50025643802412</v>
      </c>
      <c r="G95" s="12">
        <f>100*G74/'1995 (1)'!G74</f>
        <v>84.274648882790302</v>
      </c>
      <c r="H95" s="12">
        <f>100*H74/'1995 (1)'!H74</f>
        <v>91.917972620529937</v>
      </c>
      <c r="I95" s="12">
        <f>100*I74/'1995 (1)'!I74</f>
        <v>76.549773617938783</v>
      </c>
      <c r="J95" s="12">
        <f>100*J74/'1995 (1)'!J74</f>
        <v>92.642719537807849</v>
      </c>
      <c r="K95" s="12">
        <f>100*K74/'1995 (1)'!K74</f>
        <v>79.589682108429216</v>
      </c>
      <c r="L95" s="12">
        <f>100*L74/'1995 (1)'!L74</f>
        <v>119.04278793853751</v>
      </c>
      <c r="M95" s="12">
        <f>100*M74/'1995 (1)'!M74</f>
        <v>89.731575885498572</v>
      </c>
      <c r="N95" s="12">
        <f>100*N74/'1995 (1)'!N74</f>
        <v>84.080986489921614</v>
      </c>
      <c r="O95" s="12">
        <f>100*O74/'1995 (1)'!O74</f>
        <v>54.899502532582822</v>
      </c>
      <c r="P95" s="12">
        <f>100*P74/'1995 (1)'!P74</f>
        <v>69.763760093100174</v>
      </c>
      <c r="Q95" s="12">
        <f>100*Q74/'1995 (1)'!Q74</f>
        <v>102.08737828962397</v>
      </c>
      <c r="R95" s="12">
        <f>100*R74/'1995 (1)'!R74</f>
        <v>58.369783288328307</v>
      </c>
      <c r="S95" s="12">
        <f>100*S74/'1995 (1)'!S74</f>
        <v>89.762639964155653</v>
      </c>
      <c r="T95" s="12">
        <f>100*T74/'1995 (1)'!T74</f>
        <v>92.978120110592286</v>
      </c>
      <c r="U95" s="12">
        <f>100*U74/'1995 (1)'!U74</f>
        <v>96.613910270497797</v>
      </c>
    </row>
    <row r="96" spans="2:21" x14ac:dyDescent="0.25">
      <c r="B96" s="10" t="s">
        <v>50</v>
      </c>
      <c r="C96" s="12">
        <f>100*C75/'1995 (1)'!C75</f>
        <v>119.55897806018473</v>
      </c>
      <c r="D96" s="12">
        <f>100*D75/'1995 (1)'!D75</f>
        <v>145.96567188271004</v>
      </c>
      <c r="E96" s="12">
        <f>100*E75/'1995 (1)'!E75</f>
        <v>103.78716748878661</v>
      </c>
      <c r="F96" s="12">
        <f>100*F75/'1995 (1)'!F75</f>
        <v>179.87345560976331</v>
      </c>
      <c r="G96" s="12">
        <f>100*G75/'1995 (1)'!G75</f>
        <v>102.0265227822115</v>
      </c>
      <c r="H96" s="12">
        <f>100*H75/'1995 (1)'!H75</f>
        <v>108.26426955351799</v>
      </c>
      <c r="I96" s="12">
        <f>100*I75/'1995 (1)'!I75</f>
        <v>112.86612084982811</v>
      </c>
      <c r="J96" s="12">
        <f>100*J75/'1995 (1)'!J75</f>
        <v>123.01865590045604</v>
      </c>
      <c r="K96" s="12">
        <f>100*K75/'1995 (1)'!K75</f>
        <v>98.965694209710392</v>
      </c>
      <c r="L96" s="12">
        <f>100*L75/'1995 (1)'!L75</f>
        <v>120.10472540001113</v>
      </c>
      <c r="M96" s="12">
        <f>100*M75/'1995 (1)'!M75</f>
        <v>107.13415775282708</v>
      </c>
      <c r="N96" s="12">
        <f>100*N75/'1995 (1)'!N75</f>
        <v>96.238490698092875</v>
      </c>
      <c r="O96" s="12">
        <f>100*O75/'1995 (1)'!O75</f>
        <v>72.567193780994103</v>
      </c>
      <c r="P96" s="12">
        <f>100*P75/'1995 (1)'!P75</f>
        <v>83.135742954894155</v>
      </c>
      <c r="Q96" s="12">
        <f>100*Q75/'1995 (1)'!Q75</f>
        <v>97.10128136718086</v>
      </c>
      <c r="R96" s="12">
        <f>100*R75/'1995 (1)'!R75</f>
        <v>83.747809710216089</v>
      </c>
      <c r="S96" s="12">
        <f>100*S75/'1995 (1)'!S75</f>
        <v>110.7591315608023</v>
      </c>
      <c r="T96" s="12">
        <f>100*T75/'1995 (1)'!T75</f>
        <v>110.82302591842408</v>
      </c>
      <c r="U96" s="12">
        <f>100*U75/'1995 (1)'!U75</f>
        <v>94.569715584580464</v>
      </c>
    </row>
    <row r="97" spans="2:21" x14ac:dyDescent="0.25">
      <c r="B97" s="10" t="s">
        <v>51</v>
      </c>
      <c r="C97" s="12">
        <f>100*C76/'1995 (1)'!C76</f>
        <v>133.94625679568131</v>
      </c>
      <c r="D97" s="12">
        <f>100*D76/'1995 (1)'!D76</f>
        <v>158.56530560123898</v>
      </c>
      <c r="E97" s="12">
        <f>100*E76/'1995 (1)'!E76</f>
        <v>124.08998772165735</v>
      </c>
      <c r="F97" s="12">
        <f>100*F76/'1995 (1)'!F76</f>
        <v>165.98492871520861</v>
      </c>
      <c r="G97" s="12">
        <f>100*G76/'1995 (1)'!G76</f>
        <v>108.13353092346726</v>
      </c>
      <c r="H97" s="12">
        <f>100*H76/'1995 (1)'!H76</f>
        <v>134.42123812880817</v>
      </c>
      <c r="I97" s="12">
        <f>100*I76/'1995 (1)'!I76</f>
        <v>118.01091995897441</v>
      </c>
      <c r="J97" s="12">
        <f>100*J76/'1995 (1)'!J76</f>
        <v>150.41334247469825</v>
      </c>
      <c r="K97" s="12">
        <f>100*K76/'1995 (1)'!K76</f>
        <v>119.90517487080615</v>
      </c>
      <c r="L97" s="12">
        <f>100*L76/'1995 (1)'!L76</f>
        <v>143.22797556484008</v>
      </c>
      <c r="M97" s="12">
        <f>100*M76/'1995 (1)'!M76</f>
        <v>126.01602390781909</v>
      </c>
      <c r="N97" s="12">
        <f>100*N76/'1995 (1)'!N76</f>
        <v>121.03073301025385</v>
      </c>
      <c r="O97" s="12">
        <f>100*O76/'1995 (1)'!O76</f>
        <v>97.704822631020747</v>
      </c>
      <c r="P97" s="12">
        <f>100*P76/'1995 (1)'!P76</f>
        <v>97.305666584182617</v>
      </c>
      <c r="Q97" s="12">
        <f>100*Q76/'1995 (1)'!Q76</f>
        <v>137.02271526972444</v>
      </c>
      <c r="R97" s="12">
        <f>100*R76/'1995 (1)'!R76</f>
        <v>126.70422597944538</v>
      </c>
      <c r="S97" s="12">
        <f>100*S76/'1995 (1)'!S76</f>
        <v>141.75819503724549</v>
      </c>
      <c r="T97" s="12">
        <f>100*T76/'1995 (1)'!T76</f>
        <v>138.35488244345302</v>
      </c>
      <c r="U97" s="12">
        <f>100*U76/'1995 (1)'!U76</f>
        <v>119.34289743272022</v>
      </c>
    </row>
    <row r="98" spans="2:21" x14ac:dyDescent="0.25">
      <c r="B98" s="10" t="s">
        <v>52</v>
      </c>
      <c r="C98" s="12">
        <f>100*C77/'1995 (1)'!C77</f>
        <v>94.303775803720029</v>
      </c>
      <c r="D98" s="12">
        <f>100*D77/'1995 (1)'!D77</f>
        <v>139.71064078701835</v>
      </c>
      <c r="E98" s="12">
        <f>100*E77/'1995 (1)'!E77</f>
        <v>129.7906471104406</v>
      </c>
      <c r="F98" s="12">
        <f>100*F77/'1995 (1)'!F77</f>
        <v>158.46634895226202</v>
      </c>
      <c r="G98" s="12">
        <f>100*G77/'1995 (1)'!G77</f>
        <v>111.80520812100444</v>
      </c>
      <c r="H98" s="12">
        <f>100*H77/'1995 (1)'!H77</f>
        <v>141.1448629856736</v>
      </c>
      <c r="I98" s="12">
        <f>100*I77/'1995 (1)'!I77</f>
        <v>126.67057370763726</v>
      </c>
      <c r="J98" s="12">
        <f>100*J77/'1995 (1)'!J77</f>
        <v>128.72313186469503</v>
      </c>
      <c r="K98" s="12">
        <f>100*K77/'1995 (1)'!K77</f>
        <v>123.5126399356754</v>
      </c>
      <c r="L98" s="12">
        <f>100*L77/'1995 (1)'!L77</f>
        <v>125.41440318384591</v>
      </c>
      <c r="M98" s="12">
        <f>100*M77/'1995 (1)'!M77</f>
        <v>120.33146686730943</v>
      </c>
      <c r="N98" s="12">
        <f>100*N77/'1995 (1)'!N77</f>
        <v>112.76924865239414</v>
      </c>
      <c r="O98" s="12">
        <f>100*O77/'1995 (1)'!O77</f>
        <v>78.962243773298326</v>
      </c>
      <c r="P98" s="12">
        <f>100*P77/'1995 (1)'!P77</f>
        <v>88.372038115235966</v>
      </c>
      <c r="Q98" s="12">
        <f>100*Q77/'1995 (1)'!Q77</f>
        <v>120.97644569784175</v>
      </c>
      <c r="R98" s="12">
        <f>100*R77/'1995 (1)'!R77</f>
        <v>111.4708625784185</v>
      </c>
      <c r="S98" s="12">
        <f>100*S77/'1995 (1)'!S77</f>
        <v>124.02607095671009</v>
      </c>
      <c r="T98" s="12">
        <f>100*T77/'1995 (1)'!T77</f>
        <v>123.0806123139829</v>
      </c>
      <c r="U98" s="12">
        <f>100*U77/'1995 (1)'!U77</f>
        <v>121.83879507188027</v>
      </c>
    </row>
    <row r="99" spans="2:21" x14ac:dyDescent="0.25">
      <c r="B99" s="10" t="s">
        <v>53</v>
      </c>
      <c r="C99" s="12">
        <f>100*C78/'1995 (1)'!C78</f>
        <v>112.64006931805821</v>
      </c>
      <c r="D99" s="12">
        <f>100*D78/'1995 (1)'!D78</f>
        <v>134.70181190313835</v>
      </c>
      <c r="E99" s="12">
        <f>100*E78/'1995 (1)'!E78</f>
        <v>131.23931535990687</v>
      </c>
      <c r="F99" s="12">
        <f>100*F78/'1995 (1)'!F78</f>
        <v>159.04510410850963</v>
      </c>
      <c r="G99" s="12">
        <f>100*G78/'1995 (1)'!G78</f>
        <v>104.68956789915424</v>
      </c>
      <c r="H99" s="12">
        <f>100*H78/'1995 (1)'!H78</f>
        <v>133.64448716913694</v>
      </c>
      <c r="I99" s="12">
        <f>100*I78/'1995 (1)'!I78</f>
        <v>123.14713575310643</v>
      </c>
      <c r="J99" s="12">
        <f>100*J78/'1995 (1)'!J78</f>
        <v>133.66844958507357</v>
      </c>
      <c r="K99" s="12">
        <f>100*K78/'1995 (1)'!K78</f>
        <v>124.38730572950243</v>
      </c>
      <c r="L99" s="12">
        <f>100*L78/'1995 (1)'!L78</f>
        <v>144.82087907581089</v>
      </c>
      <c r="M99" s="12">
        <f>100*M78/'1995 (1)'!M78</f>
        <v>121.43683854350509</v>
      </c>
      <c r="N99" s="12">
        <f>100*N78/'1995 (1)'!N78</f>
        <v>113.02649457253055</v>
      </c>
      <c r="O99" s="12">
        <f>100*O78/'1995 (1)'!O78</f>
        <v>69.940248228351322</v>
      </c>
      <c r="P99" s="12">
        <f>100*P78/'1995 (1)'!P78</f>
        <v>95.401287384991335</v>
      </c>
      <c r="Q99" s="12">
        <f>100*Q78/'1995 (1)'!Q78</f>
        <v>117.20074931814743</v>
      </c>
      <c r="R99" s="12">
        <f>100*R78/'1995 (1)'!R78</f>
        <v>120.95891709742824</v>
      </c>
      <c r="S99" s="12">
        <f>100*S78/'1995 (1)'!S78</f>
        <v>121.45405382528152</v>
      </c>
      <c r="T99" s="12">
        <f>100*T78/'1995 (1)'!T78</f>
        <v>129.14055338408443</v>
      </c>
      <c r="U99" s="12">
        <f>100*U78/'1995 (1)'!U78</f>
        <v>129.46798505093838</v>
      </c>
    </row>
    <row r="100" spans="2:21" x14ac:dyDescent="0.25">
      <c r="B100" s="10" t="s">
        <v>54</v>
      </c>
      <c r="C100" s="12">
        <f>100*C79/'1995 (1)'!C79</f>
        <v>148.76690020020348</v>
      </c>
      <c r="D100" s="12">
        <f>100*D79/'1995 (1)'!D79</f>
        <v>156.70674116765042</v>
      </c>
      <c r="E100" s="12">
        <f>100*E79/'1995 (1)'!E79</f>
        <v>149.0396243272902</v>
      </c>
      <c r="F100" s="12">
        <f>100*F79/'1995 (1)'!F79</f>
        <v>178.30616435016066</v>
      </c>
      <c r="G100" s="12">
        <f>100*G79/'1995 (1)'!G79</f>
        <v>121.91199512395444</v>
      </c>
      <c r="H100" s="12">
        <f>100*H79/'1995 (1)'!H79</f>
        <v>156.03863994253584</v>
      </c>
      <c r="I100" s="12">
        <f>100*I79/'1995 (1)'!I79</f>
        <v>144.30267807576752</v>
      </c>
      <c r="J100" s="12">
        <f>100*J79/'1995 (1)'!J79</f>
        <v>152.50456947995903</v>
      </c>
      <c r="K100" s="12">
        <f>100*K79/'1995 (1)'!K79</f>
        <v>143.52253637452134</v>
      </c>
      <c r="L100" s="12">
        <f>100*L79/'1995 (1)'!L79</f>
        <v>160.91754686476361</v>
      </c>
      <c r="M100" s="12">
        <f>100*M79/'1995 (1)'!M79</f>
        <v>139.85075663100463</v>
      </c>
      <c r="N100" s="12">
        <f>100*N79/'1995 (1)'!N79</f>
        <v>135.36320157522908</v>
      </c>
      <c r="O100" s="12">
        <f>100*O79/'1995 (1)'!O79</f>
        <v>91.589438205037638</v>
      </c>
      <c r="P100" s="12">
        <f>100*P79/'1995 (1)'!P79</f>
        <v>117.60607068152349</v>
      </c>
      <c r="Q100" s="12">
        <f>100*Q79/'1995 (1)'!Q79</f>
        <v>137.67178762221766</v>
      </c>
      <c r="R100" s="12">
        <f>100*R79/'1995 (1)'!R79</f>
        <v>109.92218832203035</v>
      </c>
      <c r="S100" s="12">
        <f>100*S79/'1995 (1)'!S79</f>
        <v>149.72724170085985</v>
      </c>
      <c r="T100" s="12">
        <f>100*T79/'1995 (1)'!T79</f>
        <v>133.80902195643</v>
      </c>
      <c r="U100" s="12">
        <f>100*U79/'1995 (1)'!U79</f>
        <v>131.23876412825993</v>
      </c>
    </row>
    <row r="101" spans="2:21" x14ac:dyDescent="0.25">
      <c r="B101" s="10" t="s">
        <v>55</v>
      </c>
      <c r="C101" s="12">
        <f>100*C80/'1995 (1)'!C80</f>
        <v>121.75359049876819</v>
      </c>
      <c r="D101" s="12">
        <f>100*D80/'1995 (1)'!D80</f>
        <v>124.32095115164158</v>
      </c>
      <c r="E101" s="12">
        <f>100*E80/'1995 (1)'!E80</f>
        <v>113.43520794564427</v>
      </c>
      <c r="F101" s="12">
        <f>100*F80/'1995 (1)'!F80</f>
        <v>142.32624561432232</v>
      </c>
      <c r="G101" s="12">
        <f>100*G80/'1995 (1)'!G80</f>
        <v>91.584985264835893</v>
      </c>
      <c r="H101" s="12">
        <f>100*H80/'1995 (1)'!H80</f>
        <v>121.51138092598897</v>
      </c>
      <c r="I101" s="12">
        <f>100*I80/'1995 (1)'!I80</f>
        <v>106.80419075799706</v>
      </c>
      <c r="J101" s="12">
        <f>100*J80/'1995 (1)'!J80</f>
        <v>113.62058584453672</v>
      </c>
      <c r="K101" s="12">
        <f>100*K80/'1995 (1)'!K80</f>
        <v>92.281849126089384</v>
      </c>
      <c r="L101" s="12">
        <f>100*L80/'1995 (1)'!L80</f>
        <v>102.81308506404208</v>
      </c>
      <c r="M101" s="12">
        <f>100*M80/'1995 (1)'!M80</f>
        <v>89.804608748761765</v>
      </c>
      <c r="N101" s="12">
        <f>100*N80/'1995 (1)'!N80</f>
        <v>94.833869391222507</v>
      </c>
      <c r="O101" s="12">
        <f>100*O80/'1995 (1)'!O80</f>
        <v>57.433649728659177</v>
      </c>
      <c r="P101" s="12">
        <f>100*P80/'1995 (1)'!P80</f>
        <v>89.080688276287518</v>
      </c>
      <c r="Q101" s="12">
        <f>100*Q80/'1995 (1)'!Q80</f>
        <v>98.803407229431343</v>
      </c>
      <c r="R101" s="12">
        <f>100*R80/'1995 (1)'!R80</f>
        <v>105.88291058075561</v>
      </c>
      <c r="S101" s="12">
        <f>100*S80/'1995 (1)'!S80</f>
        <v>117.72485696511818</v>
      </c>
      <c r="T101" s="12">
        <f>100*T80/'1995 (1)'!T80</f>
        <v>91.592756014897333</v>
      </c>
      <c r="U101" s="12">
        <f>100*U80/'1995 (1)'!U80</f>
        <v>88.640845964221242</v>
      </c>
    </row>
    <row r="102" spans="2:21" x14ac:dyDescent="0.25">
      <c r="B102" s="10" t="s">
        <v>56</v>
      </c>
      <c r="C102" s="12">
        <f>100*C81/'1995 (1)'!C81</f>
        <v>64.485959609955927</v>
      </c>
      <c r="D102" s="12">
        <f>100*D81/'1995 (1)'!D81</f>
        <v>97.761184434792057</v>
      </c>
      <c r="E102" s="12">
        <f>100*E81/'1995 (1)'!E81</f>
        <v>127.41315499024005</v>
      </c>
      <c r="F102" s="12">
        <f>100*F81/'1995 (1)'!F81</f>
        <v>168.92161820323815</v>
      </c>
      <c r="G102" s="12">
        <f>100*G81/'1995 (1)'!G81</f>
        <v>87.940016502908975</v>
      </c>
      <c r="H102" s="12">
        <f>100*H81/'1995 (1)'!H81</f>
        <v>113.20236568093041</v>
      </c>
      <c r="I102" s="12">
        <f>100*I81/'1995 (1)'!I81</f>
        <v>103.93123655301753</v>
      </c>
      <c r="J102" s="12">
        <f>100*J81/'1995 (1)'!J81</f>
        <v>121.26897833161546</v>
      </c>
      <c r="K102" s="12">
        <f>100*K81/'1995 (1)'!K81</f>
        <v>116.56219430366794</v>
      </c>
      <c r="L102" s="12">
        <f>100*L81/'1995 (1)'!L81</f>
        <v>96.344347097017049</v>
      </c>
      <c r="M102" s="12">
        <f>100*M81/'1995 (1)'!M81</f>
        <v>86.249950778403601</v>
      </c>
      <c r="N102" s="12">
        <f>100*N81/'1995 (1)'!N81</f>
        <v>119.13643972023881</v>
      </c>
      <c r="O102" s="12">
        <f>100*O81/'1995 (1)'!O81</f>
        <v>98.856792966786387</v>
      </c>
      <c r="P102" s="12">
        <f>100*P81/'1995 (1)'!P81</f>
        <v>44.878626935059707</v>
      </c>
      <c r="Q102" s="12">
        <f>100*Q81/'1995 (1)'!Q81</f>
        <v>89.388235071389985</v>
      </c>
      <c r="R102" s="12">
        <f>100*R81/'1995 (1)'!R81</f>
        <v>74.633862199522099</v>
      </c>
      <c r="S102" s="12">
        <f>100*S81/'1995 (1)'!S81</f>
        <v>63.323864208929344</v>
      </c>
      <c r="T102" s="12">
        <f>100*T81/'1995 (1)'!T81</f>
        <v>98.950766183287996</v>
      </c>
      <c r="U102" s="12">
        <f>100*U81/'1995 (1)'!U81</f>
        <v>98.25095784379269</v>
      </c>
    </row>
    <row r="103" spans="2:21" x14ac:dyDescent="0.25">
      <c r="B103" s="10" t="s">
        <v>57</v>
      </c>
      <c r="C103" s="12">
        <f>100*C82/'1995 (1)'!C82</f>
        <v>124.72276574389731</v>
      </c>
      <c r="D103" s="12">
        <f>100*D82/'1995 (1)'!D82</f>
        <v>155.98330263873709</v>
      </c>
      <c r="E103" s="12">
        <f>100*E82/'1995 (1)'!E82</f>
        <v>147.78288359417181</v>
      </c>
      <c r="F103" s="12">
        <f>100*F82/'1995 (1)'!F82</f>
        <v>175.50582923886657</v>
      </c>
      <c r="G103" s="12">
        <f>100*G82/'1995 (1)'!G82</f>
        <v>123.51278822749757</v>
      </c>
      <c r="H103" s="12">
        <f>100*H82/'1995 (1)'!H82</f>
        <v>169.13326909821433</v>
      </c>
      <c r="I103" s="12">
        <f>100*I82/'1995 (1)'!I82</f>
        <v>144.47579004729494</v>
      </c>
      <c r="J103" s="12">
        <f>100*J82/'1995 (1)'!J82</f>
        <v>151.96094500939114</v>
      </c>
      <c r="K103" s="12">
        <f>100*K82/'1995 (1)'!K82</f>
        <v>141.54143780491333</v>
      </c>
      <c r="L103" s="12">
        <f>100*L82/'1995 (1)'!L82</f>
        <v>157.43815055731986</v>
      </c>
      <c r="M103" s="12">
        <f>100*M82/'1995 (1)'!M82</f>
        <v>140.47540713466972</v>
      </c>
      <c r="N103" s="12">
        <f>100*N82/'1995 (1)'!N82</f>
        <v>134.69815249581893</v>
      </c>
      <c r="O103" s="12">
        <f>100*O82/'1995 (1)'!O82</f>
        <v>83.592892313921709</v>
      </c>
      <c r="P103" s="12">
        <f>100*P82/'1995 (1)'!P82</f>
        <v>115.93083894386116</v>
      </c>
      <c r="Q103" s="12">
        <f>100*Q82/'1995 (1)'!Q82</f>
        <v>137.54399386901088</v>
      </c>
      <c r="R103" s="12">
        <f>100*R82/'1995 (1)'!R82</f>
        <v>120.6835970652285</v>
      </c>
      <c r="S103" s="12">
        <f>100*S82/'1995 (1)'!S82</f>
        <v>145.01762735502027</v>
      </c>
      <c r="T103" s="12">
        <f>100*T82/'1995 (1)'!T82</f>
        <v>128.39796060044432</v>
      </c>
      <c r="U103" s="12">
        <f>100*U82/'1995 (1)'!U82</f>
        <v>126.38911183312666</v>
      </c>
    </row>
    <row r="104" spans="2:21" x14ac:dyDescent="0.25">
      <c r="B104" s="10" t="s">
        <v>58</v>
      </c>
      <c r="C104" s="12">
        <f>100*C83/'1995 (1)'!C83</f>
        <v>141.21402558354262</v>
      </c>
      <c r="D104" s="12">
        <f>100*D83/'1995 (1)'!D83</f>
        <v>151.98675086477519</v>
      </c>
      <c r="E104" s="12">
        <f>100*E83/'1995 (1)'!E83</f>
        <v>135.79880545804673</v>
      </c>
      <c r="F104" s="12">
        <f>100*F83/'1995 (1)'!F83</f>
        <v>168.15607885544409</v>
      </c>
      <c r="G104" s="12">
        <f>100*G83/'1995 (1)'!G83</f>
        <v>121.63320313385829</v>
      </c>
      <c r="H104" s="12">
        <f>100*H83/'1995 (1)'!H83</f>
        <v>144.63893410314429</v>
      </c>
      <c r="I104" s="12">
        <f>100*I83/'1995 (1)'!I83</f>
        <v>135.6603642579077</v>
      </c>
      <c r="J104" s="12">
        <f>100*J83/'1995 (1)'!J83</f>
        <v>146.82361785274932</v>
      </c>
      <c r="K104" s="12">
        <f>100*K83/'1995 (1)'!K83</f>
        <v>131.67512727242823</v>
      </c>
      <c r="L104" s="12">
        <f>100*L83/'1995 (1)'!L83</f>
        <v>149.42926181052496</v>
      </c>
      <c r="M104" s="12">
        <f>100*M83/'1995 (1)'!M83</f>
        <v>135.19705573060477</v>
      </c>
      <c r="N104" s="12">
        <f>100*N83/'1995 (1)'!N83</f>
        <v>125.0138738777641</v>
      </c>
      <c r="O104" s="12">
        <f>100*O83/'1995 (1)'!O83</f>
        <v>83.894787763136151</v>
      </c>
      <c r="P104" s="12">
        <f>100*P83/'1995 (1)'!P83</f>
        <v>115.91495477047116</v>
      </c>
      <c r="Q104" s="12">
        <f>100*Q83/'1995 (1)'!Q83</f>
        <v>130.96620485340054</v>
      </c>
      <c r="R104" s="12">
        <f>100*R83/'1995 (1)'!R83</f>
        <v>125.05719501525884</v>
      </c>
      <c r="S104" s="12">
        <f>100*S83/'1995 (1)'!S83</f>
        <v>137.41937890718185</v>
      </c>
      <c r="T104" s="12">
        <f>100*T83/'1995 (1)'!T83</f>
        <v>129.78221194333284</v>
      </c>
      <c r="U104" s="12">
        <f>100*U83/'1995 (1)'!U83</f>
        <v>125.10612171196784</v>
      </c>
    </row>
    <row r="105" spans="2:21" x14ac:dyDescent="0.25">
      <c r="B105" s="10" t="s">
        <v>59</v>
      </c>
      <c r="C105" s="12">
        <f>100*C84/'1995 (1)'!C84</f>
        <v>117.70808823734495</v>
      </c>
      <c r="D105" s="12">
        <f>100*D84/'1995 (1)'!D84</f>
        <v>155.80756472168304</v>
      </c>
      <c r="E105" s="12">
        <f>100*E84/'1995 (1)'!E84</f>
        <v>142.59523532468751</v>
      </c>
      <c r="F105" s="12">
        <f>100*F84/'1995 (1)'!F84</f>
        <v>172.1019252565159</v>
      </c>
      <c r="G105" s="12">
        <f>100*G84/'1995 (1)'!G84</f>
        <v>121.5406187996023</v>
      </c>
      <c r="H105" s="12">
        <f>100*H84/'1995 (1)'!H84</f>
        <v>144.71170497398523</v>
      </c>
      <c r="I105" s="12">
        <f>100*I84/'1995 (1)'!I84</f>
        <v>136.47234615898341</v>
      </c>
      <c r="J105" s="12">
        <f>100*J84/'1995 (1)'!J84</f>
        <v>145.1029855254379</v>
      </c>
      <c r="K105" s="12">
        <f>100*K84/'1995 (1)'!K84</f>
        <v>240.3212852077458</v>
      </c>
      <c r="L105" s="12">
        <f>100*L84/'1995 (1)'!L84</f>
        <v>156.74248835965091</v>
      </c>
      <c r="M105" s="12">
        <f>100*M84/'1995 (1)'!M84</f>
        <v>125.8729044271202</v>
      </c>
      <c r="N105" s="12">
        <f>100*N84/'1995 (1)'!N84</f>
        <v>133.42396267167368</v>
      </c>
      <c r="O105" s="12">
        <f>100*O84/'1995 (1)'!O84</f>
        <v>95.630804935966594</v>
      </c>
      <c r="P105" s="12">
        <f>100*P84/'1995 (1)'!P84</f>
        <v>117.28428746464721</v>
      </c>
      <c r="Q105" s="12">
        <f>100*Q84/'1995 (1)'!Q84</f>
        <v>136.94143955630338</v>
      </c>
      <c r="R105" s="12">
        <f>100*R84/'1995 (1)'!R84</f>
        <v>116.34201581120656</v>
      </c>
      <c r="S105" s="12">
        <f>100*S84/'1995 (1)'!S84</f>
        <v>126.99472293680144</v>
      </c>
      <c r="T105" s="12">
        <f>100*T84/'1995 (1)'!T84</f>
        <v>138.87635360158288</v>
      </c>
      <c r="U105" s="12">
        <f>100*U84/'1995 (1)'!U84</f>
        <v>137.74765550941092</v>
      </c>
    </row>
    <row r="106" spans="2:21" x14ac:dyDescent="0.25">
      <c r="B106" s="10" t="s">
        <v>60</v>
      </c>
      <c r="C106" s="12">
        <f>100*C85/'1995 (1)'!C85</f>
        <v>136.11984226118099</v>
      </c>
      <c r="D106" s="12">
        <f>100*D85/'1995 (1)'!D85</f>
        <v>144.97717823289292</v>
      </c>
      <c r="E106" s="12">
        <f>100*E85/'1995 (1)'!E85</f>
        <v>129.2182889977648</v>
      </c>
      <c r="F106" s="12">
        <f>100*F85/'1995 (1)'!F85</f>
        <v>166.97660289307851</v>
      </c>
      <c r="G106" s="12">
        <f>100*G85/'1995 (1)'!G85</f>
        <v>104.16730985541646</v>
      </c>
      <c r="H106" s="12">
        <f>100*H85/'1995 (1)'!H85</f>
        <v>125.65052237619564</v>
      </c>
      <c r="I106" s="12">
        <f>100*I85/'1995 (1)'!I85</f>
        <v>116.8225104352892</v>
      </c>
      <c r="J106" s="12">
        <f>100*J85/'1995 (1)'!J85</f>
        <v>137.4978705308248</v>
      </c>
      <c r="K106" s="12">
        <f>100*K85/'1995 (1)'!K85</f>
        <v>114.97611386263702</v>
      </c>
      <c r="L106" s="12">
        <f>100*L85/'1995 (1)'!L85</f>
        <v>129.59499070894424</v>
      </c>
      <c r="M106" s="12">
        <f>100*M85/'1995 (1)'!M85</f>
        <v>112.40073696524223</v>
      </c>
      <c r="N106" s="12">
        <f>100*N85/'1995 (1)'!N85</f>
        <v>115.86323713053646</v>
      </c>
      <c r="O106" s="12">
        <f>100*O85/'1995 (1)'!O85</f>
        <v>122.49259602329793</v>
      </c>
      <c r="P106" s="12">
        <f>100*P85/'1995 (1)'!P85</f>
        <v>106.95416538199787</v>
      </c>
      <c r="Q106" s="12">
        <f>100*Q85/'1995 (1)'!Q85</f>
        <v>115.58168023260625</v>
      </c>
      <c r="R106" s="12">
        <f>100*R85/'1995 (1)'!R85</f>
        <v>96.016729094447442</v>
      </c>
      <c r="S106" s="12">
        <f>100*S85/'1995 (1)'!S85</f>
        <v>128.81289060499248</v>
      </c>
      <c r="T106" s="12">
        <f>100*T85/'1995 (1)'!T85</f>
        <v>115.9186695906526</v>
      </c>
      <c r="U106" s="12">
        <f>100*U85/'1995 (1)'!U85</f>
        <v>113.73828261802522</v>
      </c>
    </row>
    <row r="107" spans="2:21" x14ac:dyDescent="0.25">
      <c r="B107" s="11" t="s">
        <v>61</v>
      </c>
      <c r="C107" s="12">
        <f>100*C86/'1995 (1)'!C86</f>
        <v>118.85214793085525</v>
      </c>
      <c r="D107" s="12">
        <f>100*D86/'1995 (1)'!D86</f>
        <v>155.42564458587171</v>
      </c>
      <c r="E107" s="12">
        <f>100*E86/'1995 (1)'!E86</f>
        <v>115.37279039376382</v>
      </c>
      <c r="F107" s="12">
        <f>100*F86/'1995 (1)'!F86</f>
        <v>307.87999314423405</v>
      </c>
      <c r="G107" s="12">
        <f>100*G86/'1995 (1)'!G86</f>
        <v>92.585457558113944</v>
      </c>
      <c r="H107" s="12">
        <f>100*H86/'1995 (1)'!H86</f>
        <v>110.09913571412977</v>
      </c>
      <c r="I107" s="12">
        <f>100*I86/'1995 (1)'!I86</f>
        <v>120.17620716653532</v>
      </c>
      <c r="J107" s="12">
        <f>100*J86/'1995 (1)'!J86</f>
        <v>132.93114915113634</v>
      </c>
      <c r="K107" s="12">
        <f>100*K86/'1995 (1)'!K86</f>
        <v>121.59491996254771</v>
      </c>
      <c r="L107" s="12">
        <f>100*L86/'1995 (1)'!L86</f>
        <v>146.3847818853238</v>
      </c>
      <c r="M107" s="12">
        <f>100*M86/'1995 (1)'!M86</f>
        <v>116.69671811834377</v>
      </c>
      <c r="N107" s="12">
        <f>100*N86/'1995 (1)'!N86</f>
        <v>107.49624854247028</v>
      </c>
      <c r="O107" s="12">
        <f>100*O86/'1995 (1)'!O86</f>
        <v>86.250876833905053</v>
      </c>
      <c r="P107" s="12">
        <f>100*P86/'1995 (1)'!P86</f>
        <v>89.869499364954663</v>
      </c>
      <c r="Q107" s="12">
        <f>100*Q86/'1995 (1)'!Q86</f>
        <v>120.29356876758092</v>
      </c>
      <c r="R107" s="12">
        <f>100*R86/'1995 (1)'!R86</f>
        <v>108.24874049264598</v>
      </c>
      <c r="S107" s="12">
        <f>100*S86/'1995 (1)'!S86</f>
        <v>118.05803236378489</v>
      </c>
      <c r="T107" s="12">
        <f>100*T86/'1995 (1)'!T86</f>
        <v>121.72025461579274</v>
      </c>
      <c r="U107" s="12">
        <f>100*U86/'1995 (1)'!U86</f>
        <v>115.15874047293441</v>
      </c>
    </row>
    <row r="108" spans="2:21" x14ac:dyDescent="0.25">
      <c r="B108" s="15" t="s">
        <v>63</v>
      </c>
      <c r="C108">
        <v>126.4311207236444</v>
      </c>
      <c r="D108">
        <v>164.65155923741429</v>
      </c>
      <c r="E108">
        <v>118.98837554546013</v>
      </c>
      <c r="F108">
        <v>370.83456092741568</v>
      </c>
      <c r="G108">
        <v>92.928694546347728</v>
      </c>
      <c r="H108">
        <v>110.5038667027125</v>
      </c>
      <c r="I108">
        <v>124.14365952265456</v>
      </c>
      <c r="J108">
        <v>139.02972482442618</v>
      </c>
      <c r="K108">
        <v>124.62590587124204</v>
      </c>
      <c r="L108">
        <v>159.10734724542871</v>
      </c>
      <c r="M108">
        <v>130.60708160461368</v>
      </c>
      <c r="N108">
        <v>107.97745455583733</v>
      </c>
      <c r="O108">
        <v>90.791594113002731</v>
      </c>
      <c r="P108">
        <v>143.11035370576928</v>
      </c>
      <c r="Q108">
        <v>125.17029452588105</v>
      </c>
      <c r="R108">
        <v>115.77094915017345</v>
      </c>
      <c r="S108">
        <v>126.34710177715374</v>
      </c>
      <c r="T108">
        <v>125.22430130943407</v>
      </c>
    </row>
    <row r="109" spans="2:21" ht="13.8" thickBot="1" x14ac:dyDescent="0.3"/>
    <row r="110" spans="2:21" ht="69.900000000000006" customHeight="1" thickTop="1" thickBot="1" x14ac:dyDescent="0.45">
      <c r="D110" s="23"/>
      <c r="E110" s="24" t="s">
        <v>69</v>
      </c>
      <c r="F110" s="24" t="s">
        <v>91</v>
      </c>
      <c r="G110" s="24" t="s">
        <v>95</v>
      </c>
      <c r="H110" s="24" t="s">
        <v>89</v>
      </c>
      <c r="I110" s="24" t="s">
        <v>90</v>
      </c>
      <c r="J110" s="37" t="s">
        <v>65</v>
      </c>
      <c r="K110" s="37" t="s">
        <v>83</v>
      </c>
      <c r="L110" s="38" t="s">
        <v>64</v>
      </c>
      <c r="N110" s="16"/>
      <c r="O110" s="16"/>
      <c r="P110" s="16"/>
      <c r="Q110" s="16"/>
      <c r="R110" s="16"/>
      <c r="S110" s="16"/>
      <c r="T110" s="16"/>
    </row>
    <row r="111" spans="2:21" ht="69.900000000000006" customHeight="1" thickTop="1" x14ac:dyDescent="0.5">
      <c r="D111" s="25" t="s">
        <v>86</v>
      </c>
      <c r="E111" s="27">
        <f t="shared" ref="E111:E128" si="43">E90</f>
        <v>107.31014587477829</v>
      </c>
      <c r="F111" s="28" t="s">
        <v>85</v>
      </c>
      <c r="G111" s="28">
        <f t="shared" ref="G111:G128" si="44">G90</f>
        <v>111.70530870605582</v>
      </c>
      <c r="H111" s="28" t="s">
        <v>85</v>
      </c>
      <c r="I111" s="28">
        <f t="shared" ref="I111:I128" si="45">I90</f>
        <v>115.05946799560746</v>
      </c>
      <c r="J111" s="39">
        <f>(A48/'1995 (1)'!A48)/(A6/'1995 (1)'!A6)*100</f>
        <v>108.02126248805762</v>
      </c>
      <c r="K111" s="39">
        <f t="shared" ref="K111:K128" si="46">U90</f>
        <v>124.73751027612026</v>
      </c>
      <c r="L111" s="40">
        <f t="shared" ref="L111:L128" si="47">T90</f>
        <v>107.12028952771824</v>
      </c>
      <c r="N111" s="19"/>
      <c r="O111" s="19"/>
      <c r="P111" s="19"/>
      <c r="Q111" s="19"/>
      <c r="R111" s="19"/>
      <c r="S111" s="19"/>
      <c r="T111" s="19"/>
    </row>
    <row r="112" spans="2:21" ht="69.900000000000006" customHeight="1" x14ac:dyDescent="0.5">
      <c r="D112" s="25" t="s">
        <v>73</v>
      </c>
      <c r="E112" s="49">
        <f t="shared" si="43"/>
        <v>134.32451401911342</v>
      </c>
      <c r="F112" s="30">
        <f t="shared" ref="F112:F128" si="48">F91</f>
        <v>354.24116643857229</v>
      </c>
      <c r="G112" s="33">
        <f t="shared" si="44"/>
        <v>104.17502848749339</v>
      </c>
      <c r="H112" s="33">
        <f t="shared" ref="H112:H128" si="49">H91</f>
        <v>125.01559520785591</v>
      </c>
      <c r="I112" s="33">
        <f t="shared" si="45"/>
        <v>138.16641715439147</v>
      </c>
      <c r="J112" s="41">
        <f>(A49/'1995 (1)'!A49)/(A7/'1995 (1)'!A7)*100</f>
        <v>208.58945283390634</v>
      </c>
      <c r="K112" s="41">
        <f t="shared" si="46"/>
        <v>108.77329967371823</v>
      </c>
      <c r="L112" s="42">
        <f t="shared" si="47"/>
        <v>180.22305396017475</v>
      </c>
      <c r="N112" s="19"/>
      <c r="O112" s="19"/>
      <c r="P112" s="19"/>
      <c r="Q112" s="19"/>
      <c r="R112" s="19"/>
      <c r="S112" s="19"/>
      <c r="T112" s="19"/>
    </row>
    <row r="113" spans="4:24" ht="69.900000000000006" customHeight="1" x14ac:dyDescent="0.5">
      <c r="D113" s="25" t="s">
        <v>69</v>
      </c>
      <c r="E113" s="31">
        <f t="shared" si="43"/>
        <v>116.20096516571003</v>
      </c>
      <c r="F113" s="32">
        <f t="shared" si="48"/>
        <v>153.53810390882137</v>
      </c>
      <c r="G113" s="32">
        <f t="shared" si="44"/>
        <v>99.6801655528878</v>
      </c>
      <c r="H113" s="32">
        <f t="shared" si="49"/>
        <v>109.98486561530399</v>
      </c>
      <c r="I113" s="32">
        <f t="shared" si="45"/>
        <v>116.25715310644406</v>
      </c>
      <c r="J113" s="43">
        <f>(A50/'1995 (1)'!A50)/(A8/'1995 (1)'!A8)*100</f>
        <v>116.09458272007029</v>
      </c>
      <c r="K113" s="43">
        <f t="shared" si="46"/>
        <v>111.37680910834085</v>
      </c>
      <c r="L113" s="44">
        <f t="shared" si="47"/>
        <v>114.13267133783785</v>
      </c>
      <c r="M113" s="16"/>
      <c r="N113" s="19"/>
      <c r="O113" s="19"/>
      <c r="P113" s="19"/>
      <c r="Q113" s="19"/>
      <c r="R113" s="19"/>
      <c r="S113" s="19"/>
      <c r="T113" s="19"/>
    </row>
    <row r="114" spans="4:24" ht="69.900000000000006" customHeight="1" x14ac:dyDescent="0.5">
      <c r="D114" s="25" t="s">
        <v>91</v>
      </c>
      <c r="E114" s="49">
        <f t="shared" si="43"/>
        <v>197.42049442677984</v>
      </c>
      <c r="F114" s="30">
        <f t="shared" si="48"/>
        <v>467.5182782610874</v>
      </c>
      <c r="G114" s="33">
        <f t="shared" si="44"/>
        <v>185.9909433771877</v>
      </c>
      <c r="H114" s="30">
        <f t="shared" si="49"/>
        <v>221.50464172737952</v>
      </c>
      <c r="I114" s="30">
        <f t="shared" si="45"/>
        <v>243.21401080060363</v>
      </c>
      <c r="J114" s="41">
        <f>(A51/'1995 (1)'!A51)/(A9/'1995 (1)'!A9)*100</f>
        <v>285.34484296491172</v>
      </c>
      <c r="K114" s="41">
        <f t="shared" si="46"/>
        <v>186.18499564270917</v>
      </c>
      <c r="L114" s="42">
        <f t="shared" si="47"/>
        <v>219.39998426137328</v>
      </c>
      <c r="N114" s="19"/>
      <c r="O114" s="19"/>
      <c r="P114" s="19"/>
      <c r="Q114" s="19"/>
      <c r="R114" s="19"/>
      <c r="S114" s="19"/>
      <c r="T114" s="19"/>
    </row>
    <row r="115" spans="4:24" ht="69.900000000000006" customHeight="1" x14ac:dyDescent="0.5">
      <c r="D115" s="25" t="s">
        <v>87</v>
      </c>
      <c r="E115" s="31">
        <f t="shared" si="43"/>
        <v>107.99516329707001</v>
      </c>
      <c r="F115" s="32">
        <f t="shared" si="48"/>
        <v>126.53590968204175</v>
      </c>
      <c r="G115" s="32">
        <f t="shared" si="44"/>
        <v>74.428338746425609</v>
      </c>
      <c r="H115" s="32">
        <f t="shared" si="49"/>
        <v>106.67691331492637</v>
      </c>
      <c r="I115" s="32">
        <f t="shared" si="45"/>
        <v>93.86691290818888</v>
      </c>
      <c r="J115" s="43">
        <f>(A52/'1995 (1)'!A52)/(A10/'1995 (1)'!A10)*100</f>
        <v>89.183679071960427</v>
      </c>
      <c r="K115" s="43">
        <f t="shared" si="46"/>
        <v>84.820407678918613</v>
      </c>
      <c r="L115" s="44">
        <f t="shared" si="47"/>
        <v>91.282380221074618</v>
      </c>
      <c r="N115" s="19"/>
      <c r="O115" s="19"/>
      <c r="P115" s="19"/>
      <c r="Q115" s="19"/>
      <c r="R115" s="19"/>
      <c r="S115" s="19"/>
      <c r="T115" s="19"/>
    </row>
    <row r="116" spans="4:24" ht="69.900000000000006" customHeight="1" x14ac:dyDescent="0.5">
      <c r="D116" s="25" t="s">
        <v>89</v>
      </c>
      <c r="E116" s="31">
        <f t="shared" si="43"/>
        <v>101.29372456312407</v>
      </c>
      <c r="F116" s="32">
        <f t="shared" si="48"/>
        <v>108.50025643802412</v>
      </c>
      <c r="G116" s="32">
        <f t="shared" si="44"/>
        <v>84.274648882790302</v>
      </c>
      <c r="H116" s="32">
        <f t="shared" si="49"/>
        <v>91.917972620529937</v>
      </c>
      <c r="I116" s="32">
        <f t="shared" si="45"/>
        <v>76.549773617938783</v>
      </c>
      <c r="J116" s="43">
        <f>(A53/'1995 (1)'!A53)/(A11/'1995 (1)'!A11)*100</f>
        <v>90.566233306296411</v>
      </c>
      <c r="K116" s="43">
        <f t="shared" si="46"/>
        <v>96.613910270497797</v>
      </c>
      <c r="L116" s="44">
        <f t="shared" si="47"/>
        <v>92.978120110592286</v>
      </c>
      <c r="N116" s="19"/>
      <c r="O116" s="19"/>
      <c r="P116" s="19"/>
      <c r="Q116" s="19"/>
      <c r="R116" s="19"/>
      <c r="S116" s="19"/>
      <c r="T116" s="19"/>
    </row>
    <row r="117" spans="4:24" ht="69.900000000000006" customHeight="1" x14ac:dyDescent="0.5">
      <c r="D117" s="25" t="s">
        <v>88</v>
      </c>
      <c r="E117" s="29">
        <f t="shared" si="43"/>
        <v>103.78716748878661</v>
      </c>
      <c r="F117" s="30">
        <f t="shared" si="48"/>
        <v>179.87345560976331</v>
      </c>
      <c r="G117" s="30">
        <f t="shared" si="44"/>
        <v>102.0265227822115</v>
      </c>
      <c r="H117" s="30">
        <f t="shared" si="49"/>
        <v>108.26426955351799</v>
      </c>
      <c r="I117" s="30">
        <f t="shared" si="45"/>
        <v>112.86612084982811</v>
      </c>
      <c r="J117" s="47">
        <f>(A54/'1995 (1)'!A54)/(A12/'1995 (1)'!A12)*100</f>
        <v>112.14141474076268</v>
      </c>
      <c r="K117" s="47">
        <f t="shared" si="46"/>
        <v>94.569715584580464</v>
      </c>
      <c r="L117" s="48">
        <f t="shared" si="47"/>
        <v>110.82302591842408</v>
      </c>
      <c r="N117" s="19"/>
      <c r="O117" s="19"/>
      <c r="P117" s="19"/>
      <c r="Q117" s="19"/>
      <c r="R117" s="19"/>
      <c r="S117" s="19"/>
      <c r="T117" s="19"/>
    </row>
    <row r="118" spans="4:24" ht="69.900000000000006" customHeight="1" x14ac:dyDescent="0.5">
      <c r="D118" s="25" t="s">
        <v>74</v>
      </c>
      <c r="E118" s="31">
        <f t="shared" si="43"/>
        <v>124.08998772165735</v>
      </c>
      <c r="F118" s="32">
        <f t="shared" si="48"/>
        <v>165.98492871520861</v>
      </c>
      <c r="G118" s="32">
        <f t="shared" si="44"/>
        <v>108.13353092346726</v>
      </c>
      <c r="H118" s="32">
        <f t="shared" si="49"/>
        <v>134.42123812880817</v>
      </c>
      <c r="I118" s="32">
        <f t="shared" si="45"/>
        <v>118.01091995897441</v>
      </c>
      <c r="J118" s="43">
        <f>(A55/'1995 (1)'!A55)/(A13/'1995 (1)'!A13)*100</f>
        <v>134.33185190868645</v>
      </c>
      <c r="K118" s="43">
        <f t="shared" si="46"/>
        <v>119.34289743272022</v>
      </c>
      <c r="L118" s="44">
        <f t="shared" si="47"/>
        <v>138.35488244345302</v>
      </c>
      <c r="N118" s="19"/>
      <c r="O118" s="19"/>
      <c r="P118" s="19"/>
      <c r="Q118" s="19"/>
      <c r="R118" s="19"/>
      <c r="S118" s="19"/>
      <c r="T118" s="19"/>
    </row>
    <row r="119" spans="4:24" ht="69.900000000000006" customHeight="1" x14ac:dyDescent="0.5">
      <c r="D119" s="25" t="s">
        <v>75</v>
      </c>
      <c r="E119" s="29">
        <f t="shared" si="43"/>
        <v>129.7906471104406</v>
      </c>
      <c r="F119" s="30">
        <f t="shared" si="48"/>
        <v>158.46634895226202</v>
      </c>
      <c r="G119" s="33">
        <f t="shared" si="44"/>
        <v>111.80520812100444</v>
      </c>
      <c r="H119" s="30">
        <f t="shared" si="49"/>
        <v>141.1448629856736</v>
      </c>
      <c r="I119" s="30">
        <f t="shared" si="45"/>
        <v>126.67057370763726</v>
      </c>
      <c r="J119" s="41">
        <f>(A56/'1995 (1)'!A56)/(A14/'1995 (1)'!A14)*100</f>
        <v>129.74898964912191</v>
      </c>
      <c r="K119" s="41">
        <f t="shared" si="46"/>
        <v>121.83879507188027</v>
      </c>
      <c r="L119" s="42">
        <f t="shared" si="47"/>
        <v>123.0806123139829</v>
      </c>
      <c r="N119" s="19"/>
      <c r="O119" s="19"/>
      <c r="P119" s="19"/>
      <c r="Q119" s="19"/>
      <c r="R119" s="19"/>
      <c r="S119" s="19"/>
      <c r="T119" s="19"/>
    </row>
    <row r="120" spans="4:24" ht="69.900000000000006" customHeight="1" x14ac:dyDescent="0.5">
      <c r="D120" s="25" t="s">
        <v>76</v>
      </c>
      <c r="E120" s="31">
        <f t="shared" si="43"/>
        <v>131.23931535990687</v>
      </c>
      <c r="F120" s="32">
        <f t="shared" si="48"/>
        <v>159.04510410850963</v>
      </c>
      <c r="G120" s="32">
        <f t="shared" si="44"/>
        <v>104.68956789915424</v>
      </c>
      <c r="H120" s="32">
        <f t="shared" si="49"/>
        <v>133.64448716913694</v>
      </c>
      <c r="I120" s="32">
        <f t="shared" si="45"/>
        <v>123.14713575310643</v>
      </c>
      <c r="J120" s="43">
        <f>(A57/'1995 (1)'!A57)/(A15/'1995 (1)'!A15)*100</f>
        <v>126.22567644201479</v>
      </c>
      <c r="K120" s="43">
        <f t="shared" si="46"/>
        <v>129.46798505093838</v>
      </c>
      <c r="L120" s="44">
        <f t="shared" si="47"/>
        <v>129.14055338408443</v>
      </c>
      <c r="N120" s="19"/>
      <c r="O120" s="19"/>
      <c r="P120" s="19"/>
      <c r="Q120" s="19"/>
      <c r="R120" s="19"/>
      <c r="S120" s="19"/>
      <c r="T120" s="19"/>
    </row>
    <row r="121" spans="4:24" ht="69.900000000000006" customHeight="1" x14ac:dyDescent="0.5">
      <c r="D121" s="25" t="s">
        <v>77</v>
      </c>
      <c r="E121" s="29">
        <f t="shared" si="43"/>
        <v>149.0396243272902</v>
      </c>
      <c r="F121" s="30">
        <f t="shared" si="48"/>
        <v>178.30616435016066</v>
      </c>
      <c r="G121" s="32">
        <f t="shared" si="44"/>
        <v>121.91199512395444</v>
      </c>
      <c r="H121" s="30">
        <f t="shared" si="49"/>
        <v>156.03863994253584</v>
      </c>
      <c r="I121" s="30">
        <f t="shared" si="45"/>
        <v>144.30267807576752</v>
      </c>
      <c r="J121" s="41">
        <f>(A58/'1995 (1)'!A58)/(A16/'1995 (1)'!A16)*100</f>
        <v>148.77880063216222</v>
      </c>
      <c r="K121" s="41">
        <f t="shared" si="46"/>
        <v>131.23876412825993</v>
      </c>
      <c r="L121" s="42">
        <f t="shared" si="47"/>
        <v>133.80902195643</v>
      </c>
      <c r="N121" s="19"/>
      <c r="O121" s="19"/>
      <c r="P121" s="19"/>
      <c r="Q121" s="19"/>
      <c r="R121" s="19"/>
      <c r="S121" s="19"/>
      <c r="T121" s="19"/>
    </row>
    <row r="122" spans="4:24" ht="69.900000000000006" customHeight="1" x14ac:dyDescent="0.5">
      <c r="D122" s="25" t="s">
        <v>94</v>
      </c>
      <c r="E122" s="29">
        <f t="shared" si="43"/>
        <v>113.43520794564427</v>
      </c>
      <c r="F122" s="30">
        <f t="shared" si="48"/>
        <v>142.32624561432232</v>
      </c>
      <c r="G122" s="32">
        <f t="shared" si="44"/>
        <v>91.584985264835893</v>
      </c>
      <c r="H122" s="30">
        <f t="shared" si="49"/>
        <v>121.51138092598897</v>
      </c>
      <c r="I122" s="30">
        <f t="shared" si="45"/>
        <v>106.80419075799706</v>
      </c>
      <c r="J122" s="41">
        <f>(A59/'1995 (1)'!A59)/(A17/'1995 (1)'!A17)*100</f>
        <v>110.84905076205038</v>
      </c>
      <c r="K122" s="41">
        <f t="shared" si="46"/>
        <v>88.640845964221242</v>
      </c>
      <c r="L122" s="42">
        <f t="shared" si="47"/>
        <v>91.592756014897333</v>
      </c>
    </row>
    <row r="123" spans="4:24" ht="69.900000000000006" customHeight="1" x14ac:dyDescent="0.5">
      <c r="D123" s="25" t="s">
        <v>78</v>
      </c>
      <c r="E123" s="29">
        <f t="shared" si="43"/>
        <v>127.41315499024005</v>
      </c>
      <c r="F123" s="30">
        <f t="shared" si="48"/>
        <v>168.92161820323815</v>
      </c>
      <c r="G123" s="32">
        <f t="shared" si="44"/>
        <v>87.940016502908975</v>
      </c>
      <c r="H123" s="30">
        <f t="shared" si="49"/>
        <v>113.20236568093041</v>
      </c>
      <c r="I123" s="32">
        <f t="shared" si="45"/>
        <v>103.93123655301753</v>
      </c>
      <c r="J123" s="41">
        <f>(A60/'1995 (1)'!A60)/(A18/'1995 (1)'!A18)*100</f>
        <v>109.89875886071303</v>
      </c>
      <c r="K123" s="41">
        <f t="shared" si="46"/>
        <v>98.25095784379269</v>
      </c>
      <c r="L123" s="42">
        <f t="shared" si="47"/>
        <v>98.950766183287996</v>
      </c>
    </row>
    <row r="124" spans="4:24" ht="69.900000000000006" customHeight="1" x14ac:dyDescent="0.5">
      <c r="D124" s="25" t="s">
        <v>68</v>
      </c>
      <c r="E124" s="29">
        <f t="shared" si="43"/>
        <v>147.78288359417181</v>
      </c>
      <c r="F124" s="30">
        <f t="shared" si="48"/>
        <v>175.50582923886657</v>
      </c>
      <c r="G124" s="32">
        <f t="shared" si="44"/>
        <v>123.51278822749757</v>
      </c>
      <c r="H124" s="30">
        <f t="shared" si="49"/>
        <v>169.13326909821433</v>
      </c>
      <c r="I124" s="30">
        <f t="shared" si="45"/>
        <v>144.47579004729494</v>
      </c>
      <c r="J124" s="41">
        <f>(A61/'1995 (1)'!A61)/(A19/'1995 (1)'!A19)*100</f>
        <v>147.50902361704021</v>
      </c>
      <c r="K124" s="41">
        <f t="shared" si="46"/>
        <v>126.38911183312666</v>
      </c>
      <c r="L124" s="42">
        <f t="shared" si="47"/>
        <v>128.39796060044432</v>
      </c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</row>
    <row r="125" spans="4:24" ht="69.900000000000006" customHeight="1" x14ac:dyDescent="0.5">
      <c r="D125" s="25" t="s">
        <v>79</v>
      </c>
      <c r="E125" s="29">
        <f t="shared" si="43"/>
        <v>135.79880545804673</v>
      </c>
      <c r="F125" s="30">
        <f t="shared" si="48"/>
        <v>168.15607885544409</v>
      </c>
      <c r="G125" s="32">
        <f t="shared" si="44"/>
        <v>121.63320313385829</v>
      </c>
      <c r="H125" s="30">
        <f t="shared" si="49"/>
        <v>144.63893410314429</v>
      </c>
      <c r="I125" s="30">
        <f t="shared" si="45"/>
        <v>135.6603642579077</v>
      </c>
      <c r="J125" s="41">
        <f>(A62/'1995 (1)'!A62)/(A20/'1995 (1)'!A20)*100</f>
        <v>138.21036158517674</v>
      </c>
      <c r="K125" s="41">
        <f t="shared" si="46"/>
        <v>125.10612171196784</v>
      </c>
      <c r="L125" s="42">
        <f t="shared" si="47"/>
        <v>129.78221194333284</v>
      </c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</row>
    <row r="126" spans="4:24" ht="69.900000000000006" customHeight="1" x14ac:dyDescent="0.5">
      <c r="D126" s="25" t="s">
        <v>93</v>
      </c>
      <c r="E126" s="29">
        <f t="shared" si="43"/>
        <v>142.59523532468751</v>
      </c>
      <c r="F126" s="30">
        <f t="shared" si="48"/>
        <v>172.1019252565159</v>
      </c>
      <c r="G126" s="32">
        <f t="shared" si="44"/>
        <v>121.5406187996023</v>
      </c>
      <c r="H126" s="30">
        <f t="shared" si="49"/>
        <v>144.71170497398523</v>
      </c>
      <c r="I126" s="30">
        <f t="shared" si="45"/>
        <v>136.47234615898341</v>
      </c>
      <c r="J126" s="47">
        <f>(A63/'1995 (1)'!A63)/(A21/'1995 (1)'!A21)*100</f>
        <v>141.49284223227676</v>
      </c>
      <c r="K126" s="47">
        <f t="shared" si="46"/>
        <v>137.74765550941092</v>
      </c>
      <c r="L126" s="48">
        <f t="shared" si="47"/>
        <v>138.87635360158288</v>
      </c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</row>
    <row r="127" spans="4:24" ht="69.900000000000006" customHeight="1" x14ac:dyDescent="0.5">
      <c r="D127" s="25" t="s">
        <v>92</v>
      </c>
      <c r="E127" s="31">
        <f t="shared" si="43"/>
        <v>129.2182889977648</v>
      </c>
      <c r="F127" s="32">
        <f t="shared" si="48"/>
        <v>166.97660289307851</v>
      </c>
      <c r="G127" s="32">
        <f t="shared" si="44"/>
        <v>104.16730985541646</v>
      </c>
      <c r="H127" s="32">
        <f t="shared" si="49"/>
        <v>125.65052237619564</v>
      </c>
      <c r="I127" s="32">
        <f t="shared" si="45"/>
        <v>116.8225104352892</v>
      </c>
      <c r="J127" s="43">
        <f>(A64/'1995 (1)'!A64)/(A22/'1995 (1)'!A22)*100</f>
        <v>119.99265012407496</v>
      </c>
      <c r="K127" s="43">
        <f t="shared" si="46"/>
        <v>113.73828261802522</v>
      </c>
      <c r="L127" s="44">
        <f t="shared" si="47"/>
        <v>115.9186695906526</v>
      </c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</row>
    <row r="128" spans="4:24" ht="69.900000000000006" customHeight="1" thickBot="1" x14ac:dyDescent="0.55000000000000004">
      <c r="D128" s="26" t="s">
        <v>64</v>
      </c>
      <c r="E128" s="34">
        <f t="shared" si="43"/>
        <v>115.37279039376382</v>
      </c>
      <c r="F128" s="35">
        <f t="shared" si="48"/>
        <v>307.87999314423405</v>
      </c>
      <c r="G128" s="36">
        <f t="shared" si="44"/>
        <v>92.585457558113944</v>
      </c>
      <c r="H128" s="36">
        <f t="shared" si="49"/>
        <v>110.09913571412977</v>
      </c>
      <c r="I128" s="36">
        <f t="shared" si="45"/>
        <v>120.17620716653532</v>
      </c>
      <c r="J128" s="45">
        <f>(A65/'1995 (1)'!A65)/(A23/'1995 (1)'!A23)*100</f>
        <v>126.81501822248677</v>
      </c>
      <c r="K128" s="45">
        <f t="shared" si="46"/>
        <v>115.15874047293441</v>
      </c>
      <c r="L128" s="46">
        <f t="shared" si="47"/>
        <v>121.72025461579274</v>
      </c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</row>
    <row r="129" spans="4:24" ht="13.8" thickTop="1" x14ac:dyDescent="0.25"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</row>
    <row r="130" spans="4:24" x14ac:dyDescent="0.25">
      <c r="E130" s="18"/>
      <c r="F130" s="18"/>
      <c r="G130" s="18"/>
      <c r="H130" s="18"/>
      <c r="I130" s="18"/>
      <c r="J130" s="18"/>
      <c r="K130" s="18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1"/>
      <c r="W130" s="19"/>
      <c r="X130" s="19"/>
    </row>
    <row r="131" spans="4:24" x14ac:dyDescent="0.25">
      <c r="D131" s="16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</row>
    <row r="132" spans="4:24" x14ac:dyDescent="0.25">
      <c r="D132" s="16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</row>
    <row r="133" spans="4:24" x14ac:dyDescent="0.25">
      <c r="D133" s="16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</row>
    <row r="134" spans="4:24" x14ac:dyDescent="0.25">
      <c r="D134" s="16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</row>
    <row r="135" spans="4:24" x14ac:dyDescent="0.25">
      <c r="D135" s="16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</row>
    <row r="136" spans="4:24" x14ac:dyDescent="0.25">
      <c r="D136" s="16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</row>
    <row r="137" spans="4:24" x14ac:dyDescent="0.25">
      <c r="D137" s="16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</row>
  </sheetData>
  <sheetProtection selectLockedCells="1" selectUnlockedCells="1"/>
  <phoneticPr fontId="9" type="noConversion"/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 alignWithMargins="0">
    <oddHeader>&amp;C&amp;A</oddHeader>
    <oddFooter>&amp;CPage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37"/>
  <sheetViews>
    <sheetView topLeftCell="A85" workbookViewId="0">
      <selection activeCell="E103" sqref="E103"/>
    </sheetView>
  </sheetViews>
  <sheetFormatPr baseColWidth="10" defaultColWidth="11.5546875" defaultRowHeight="13.2" x14ac:dyDescent="0.25"/>
  <cols>
    <col min="4" max="4" width="49.44140625" customWidth="1"/>
    <col min="5" max="12" width="30.6640625" customWidth="1"/>
  </cols>
  <sheetData>
    <row r="2" spans="1:21" x14ac:dyDescent="0.25">
      <c r="B2" t="s">
        <v>0</v>
      </c>
    </row>
    <row r="3" spans="1:21" x14ac:dyDescent="0.25">
      <c r="B3" t="s">
        <v>1</v>
      </c>
    </row>
    <row r="4" spans="1:21" x14ac:dyDescent="0.25">
      <c r="D4">
        <f t="shared" ref="D4:I4" si="0">SUM(D8:D12)</f>
        <v>17459.551697547704</v>
      </c>
      <c r="E4">
        <f t="shared" si="0"/>
        <v>48698.615094294932</v>
      </c>
      <c r="F4">
        <f t="shared" si="0"/>
        <v>12157.937625015067</v>
      </c>
      <c r="G4">
        <f t="shared" si="0"/>
        <v>45913.337806356751</v>
      </c>
      <c r="H4">
        <f t="shared" si="0"/>
        <v>73753.589041625281</v>
      </c>
      <c r="I4">
        <f t="shared" si="0"/>
        <v>177890.11146774719</v>
      </c>
    </row>
    <row r="5" spans="1:21" x14ac:dyDescent="0.25">
      <c r="B5" t="s">
        <v>2</v>
      </c>
      <c r="C5" t="s">
        <v>3</v>
      </c>
      <c r="D5" t="s">
        <v>9</v>
      </c>
      <c r="E5" t="s">
        <v>4</v>
      </c>
      <c r="F5" t="s">
        <v>5</v>
      </c>
      <c r="G5" t="s">
        <v>6</v>
      </c>
      <c r="H5" t="s">
        <v>7</v>
      </c>
      <c r="I5" t="s">
        <v>8</v>
      </c>
      <c r="J5" t="s">
        <v>10</v>
      </c>
      <c r="K5" t="s">
        <v>11</v>
      </c>
      <c r="L5" t="s">
        <v>12</v>
      </c>
      <c r="M5" t="s">
        <v>13</v>
      </c>
      <c r="N5" t="s">
        <v>14</v>
      </c>
      <c r="O5" t="s">
        <v>15</v>
      </c>
      <c r="P5" t="s">
        <v>16</v>
      </c>
      <c r="Q5" t="s">
        <v>17</v>
      </c>
      <c r="R5" t="s">
        <v>18</v>
      </c>
      <c r="S5" t="s">
        <v>19</v>
      </c>
      <c r="T5" t="s">
        <v>20</v>
      </c>
      <c r="U5" t="s">
        <v>82</v>
      </c>
    </row>
    <row r="6" spans="1:21" x14ac:dyDescent="0.25">
      <c r="A6" s="17">
        <f t="shared" ref="A6:A23" si="1">SUM(D6:I6)</f>
        <v>44509.204093414373</v>
      </c>
      <c r="B6" t="s">
        <v>21</v>
      </c>
      <c r="C6">
        <f>'2007'!C6/SUM('2007'!C$6:C$22)*'2007'!C$23</f>
        <v>15457.020784825234</v>
      </c>
      <c r="D6">
        <f>'2007'!D6/SUM('2007'!D$6:D$22)*'2007'!D$23</f>
        <v>24.128791513795878</v>
      </c>
      <c r="E6">
        <f>'2007'!E6/SUM('2007'!E$6:E$22)*'2007'!E$23</f>
        <v>39851.683481635402</v>
      </c>
      <c r="F6">
        <f>'2007'!F6/SUM('2007'!F$6:F$22)*'2007'!F$23</f>
        <v>0</v>
      </c>
      <c r="G6">
        <f>'2007'!G6/SUM('2007'!G$6:G$22)*'2007'!G$23</f>
        <v>1.5856580719090969</v>
      </c>
      <c r="H6">
        <f>'2007'!H6/SUM('2007'!H$6:H$22)*'2007'!H$23</f>
        <v>0</v>
      </c>
      <c r="I6">
        <f>'2007'!I6/SUM('2007'!I$6:I$22)*'2007'!I$23</f>
        <v>4631.8061621932648</v>
      </c>
      <c r="J6">
        <f>'2007'!J6/SUM('2007'!J$6:J$22)*'2007'!J$23</f>
        <v>515.28540584080281</v>
      </c>
      <c r="K6">
        <f>'2007'!K6/SUM('2007'!K$6:K$22)*'2007'!K$23</f>
        <v>1.8687130695302732</v>
      </c>
      <c r="L6">
        <f>'2007'!L6/SUM('2007'!L$6:L$22)*'2007'!L$23</f>
        <v>0</v>
      </c>
      <c r="M6">
        <f>'2007'!M6/SUM('2007'!M$6:M$22)*'2007'!M$23</f>
        <v>1771.4628554455408</v>
      </c>
      <c r="N6">
        <f>'2007'!N6/SUM('2007'!N$6:N$22)*'2007'!N$23</f>
        <v>13.964332012165292</v>
      </c>
      <c r="O6">
        <f>'2007'!O6/SUM('2007'!O$6:O$22)*'2007'!O$23</f>
        <v>2.2302479055671149</v>
      </c>
      <c r="P6">
        <f>'2007'!P6/SUM('2007'!P$6:P$22)*'2007'!P$23</f>
        <v>0</v>
      </c>
      <c r="Q6">
        <f>'2007'!Q6/SUM('2007'!Q$6:Q$22)*'2007'!Q$23</f>
        <v>46.292547034180522</v>
      </c>
      <c r="R6">
        <f>'2007'!R6/SUM('2007'!R$6:R$22)*'2007'!R$23</f>
        <v>187.88019150293107</v>
      </c>
      <c r="S6">
        <f>'2007'!S6/SUM('2007'!S$6:S$22)*'2007'!S$23</f>
        <v>80.456458796582922</v>
      </c>
      <c r="T6">
        <f t="shared" ref="T6:T22" si="2">SUM(C6:S6)</f>
        <v>62585.665629846917</v>
      </c>
      <c r="U6">
        <f t="shared" ref="U6:U23" si="3">SUM(K6:S6)</f>
        <v>2104.1553457664977</v>
      </c>
    </row>
    <row r="7" spans="1:21" x14ac:dyDescent="0.25">
      <c r="A7" s="17">
        <f t="shared" si="1"/>
        <v>151845.23629570659</v>
      </c>
      <c r="B7" t="s">
        <v>27</v>
      </c>
      <c r="C7">
        <f>'2007'!C7/SUM('2007'!C$6:C$22)*'2007'!C$23</f>
        <v>1672.5933839730394</v>
      </c>
      <c r="D7">
        <f>'2007'!D7/SUM('2007'!D$6:D$22)*'2007'!D$23</f>
        <v>67015.447015668324</v>
      </c>
      <c r="E7">
        <f>'2007'!E7/SUM('2007'!E$6:E$22)*'2007'!E$23</f>
        <v>6112.4365267855019</v>
      </c>
      <c r="F7">
        <f>'2007'!F7/SUM('2007'!F$6:F$22)*'2007'!F$23</f>
        <v>47444.537748371535</v>
      </c>
      <c r="G7">
        <f>'2007'!G7/SUM('2007'!G$6:G$22)*'2007'!G$23</f>
        <v>1513.7350152134468</v>
      </c>
      <c r="H7">
        <f>'2007'!H7/SUM('2007'!H$6:H$22)*'2007'!H$23</f>
        <v>1656.1485371242438</v>
      </c>
      <c r="I7">
        <f>'2007'!I7/SUM('2007'!I$6:I$22)*'2007'!I$23</f>
        <v>28102.931452543558</v>
      </c>
      <c r="J7">
        <f>'2007'!J7/SUM('2007'!J$6:J$22)*'2007'!J$23</f>
        <v>3871.6530669955846</v>
      </c>
      <c r="K7">
        <f>'2007'!K7/SUM('2007'!K$6:K$22)*'2007'!K$23</f>
        <v>4808.9723349248006</v>
      </c>
      <c r="L7">
        <f>'2007'!L7/SUM('2007'!L$6:L$22)*'2007'!L$23</f>
        <v>1911.8482344071683</v>
      </c>
      <c r="M7">
        <f>'2007'!M7/SUM('2007'!M$6:M$22)*'2007'!M$23</f>
        <v>1776.8195710092534</v>
      </c>
      <c r="N7">
        <f>'2007'!N7/SUM('2007'!N$6:N$22)*'2007'!N$23</f>
        <v>3553.4960295701262</v>
      </c>
      <c r="O7">
        <f>'2007'!O7/SUM('2007'!O$6:O$22)*'2007'!O$23</f>
        <v>774.78214851569714</v>
      </c>
      <c r="P7">
        <f>'2007'!P7/SUM('2007'!P$6:P$22)*'2007'!P$23</f>
        <v>1675.6744528929767</v>
      </c>
      <c r="Q7">
        <f>'2007'!Q7/SUM('2007'!Q$6:Q$22)*'2007'!Q$23</f>
        <v>4462.6415276561547</v>
      </c>
      <c r="R7">
        <f>'2007'!R7/SUM('2007'!R$6:R$22)*'2007'!R$23</f>
        <v>9820.6483754575711</v>
      </c>
      <c r="S7">
        <f>'2007'!S7/SUM('2007'!S$6:S$22)*'2007'!S$23</f>
        <v>1777.2877405667075</v>
      </c>
      <c r="T7">
        <f t="shared" si="2"/>
        <v>187951.65316167564</v>
      </c>
      <c r="U7">
        <f t="shared" si="3"/>
        <v>30562.170415000452</v>
      </c>
    </row>
    <row r="8" spans="1:21" x14ac:dyDescent="0.25">
      <c r="A8" s="17">
        <f t="shared" si="1"/>
        <v>39948.168773674406</v>
      </c>
      <c r="B8" t="s">
        <v>22</v>
      </c>
      <c r="C8">
        <f>'2007'!C8/SUM('2007'!C$6:C$22)*'2007'!C$23</f>
        <v>9251.5337112031939</v>
      </c>
      <c r="D8">
        <f>'2007'!D8/SUM('2007'!D$6:D$22)*'2007'!D$23</f>
        <v>399.74892166910541</v>
      </c>
      <c r="E8">
        <f>'2007'!E8/SUM('2007'!E$6:E$22)*'2007'!E$23</f>
        <v>33622.321009734253</v>
      </c>
      <c r="F8">
        <f>'2007'!F8/SUM('2007'!F$6:F$22)*'2007'!F$23</f>
        <v>172.5106239001029</v>
      </c>
      <c r="G8">
        <f>'2007'!G8/SUM('2007'!G$6:G$22)*'2007'!G$23</f>
        <v>263.41869378243325</v>
      </c>
      <c r="H8">
        <f>'2007'!H8/SUM('2007'!H$6:H$22)*'2007'!H$23</f>
        <v>189.94156178610268</v>
      </c>
      <c r="I8">
        <f>'2007'!I8/SUM('2007'!I$6:I$22)*'2007'!I$23</f>
        <v>5300.2279628024107</v>
      </c>
      <c r="J8">
        <f>'2007'!J8/SUM('2007'!J$6:J$22)*'2007'!J$23</f>
        <v>754.75156862506094</v>
      </c>
      <c r="K8">
        <f>'2007'!K8/SUM('2007'!K$6:K$22)*'2007'!K$23</f>
        <v>3191.4404237349913</v>
      </c>
      <c r="L8">
        <f>'2007'!L8/SUM('2007'!L$6:L$22)*'2007'!L$23</f>
        <v>914.03417768714473</v>
      </c>
      <c r="M8">
        <f>'2007'!M8/SUM('2007'!M$6:M$22)*'2007'!M$23</f>
        <v>28833.917845500855</v>
      </c>
      <c r="N8">
        <f>'2007'!N8/SUM('2007'!N$6:N$22)*'2007'!N$23</f>
        <v>1080.4108466457656</v>
      </c>
      <c r="O8">
        <f>'2007'!O8/SUM('2007'!O$6:O$22)*'2007'!O$23</f>
        <v>95.751312981423865</v>
      </c>
      <c r="P8">
        <f>'2007'!P8/SUM('2007'!P$6:P$22)*'2007'!P$23</f>
        <v>202.14540029740533</v>
      </c>
      <c r="Q8">
        <f>'2007'!Q8/SUM('2007'!Q$6:Q$22)*'2007'!Q$23</f>
        <v>3967.3712647321531</v>
      </c>
      <c r="R8">
        <f>'2007'!R8/SUM('2007'!R$6:R$22)*'2007'!R$23</f>
        <v>8295.6782057957589</v>
      </c>
      <c r="S8">
        <f>'2007'!S8/SUM('2007'!S$6:S$22)*'2007'!S$23</f>
        <v>2014.667048311474</v>
      </c>
      <c r="T8">
        <f t="shared" si="2"/>
        <v>98549.870579189635</v>
      </c>
      <c r="U8">
        <f t="shared" si="3"/>
        <v>48595.416525686967</v>
      </c>
    </row>
    <row r="9" spans="1:21" x14ac:dyDescent="0.25">
      <c r="A9" s="17">
        <f t="shared" si="1"/>
        <v>21963.649403203057</v>
      </c>
      <c r="B9" t="s">
        <v>23</v>
      </c>
      <c r="C9">
        <f>'2007'!C9/SUM('2007'!C$6:C$22)*'2007'!C$23</f>
        <v>4367.7924784365059</v>
      </c>
      <c r="D9">
        <f>'2007'!D9/SUM('2007'!D$6:D$22)*'2007'!D$23</f>
        <v>2186.8933930398084</v>
      </c>
      <c r="E9">
        <f>'2007'!E9/SUM('2007'!E$6:E$22)*'2007'!E$23</f>
        <v>1333.1769344088125</v>
      </c>
      <c r="F9">
        <f>'2007'!F9/SUM('2007'!F$6:F$22)*'2007'!F$23</f>
        <v>5440.5977785519362</v>
      </c>
      <c r="G9">
        <f>'2007'!G9/SUM('2007'!G$6:G$22)*'2007'!G$23</f>
        <v>416.55935637511305</v>
      </c>
      <c r="H9">
        <f>'2007'!H9/SUM('2007'!H$6:H$22)*'2007'!H$23</f>
        <v>417.08209435230316</v>
      </c>
      <c r="I9">
        <f>'2007'!I9/SUM('2007'!I$6:I$22)*'2007'!I$23</f>
        <v>12169.339846475083</v>
      </c>
      <c r="J9">
        <f>'2007'!J9/SUM('2007'!J$6:J$22)*'2007'!J$23</f>
        <v>4008.092159409925</v>
      </c>
      <c r="K9">
        <f>'2007'!K9/SUM('2007'!K$6:K$22)*'2007'!K$23</f>
        <v>7310.1543568909319</v>
      </c>
      <c r="L9">
        <f>'2007'!L9/SUM('2007'!L$6:L$22)*'2007'!L$23</f>
        <v>17710.283961703208</v>
      </c>
      <c r="M9">
        <f>'2007'!M9/SUM('2007'!M$6:M$22)*'2007'!M$23</f>
        <v>254.40920540906941</v>
      </c>
      <c r="N9">
        <f>'2007'!N9/SUM('2007'!N$6:N$22)*'2007'!N$23</f>
        <v>1311.496738608444</v>
      </c>
      <c r="O9">
        <f>'2007'!O9/SUM('2007'!O$6:O$22)*'2007'!O$23</f>
        <v>570.54520527061595</v>
      </c>
      <c r="P9">
        <f>'2007'!P9/SUM('2007'!P$6:P$22)*'2007'!P$23</f>
        <v>206.69526425648263</v>
      </c>
      <c r="Q9">
        <f>'2007'!Q9/SUM('2007'!Q$6:Q$22)*'2007'!Q$23</f>
        <v>3714.1420339039259</v>
      </c>
      <c r="R9">
        <f>'2007'!R9/SUM('2007'!R$6:R$22)*'2007'!R$23</f>
        <v>2826.2682354123167</v>
      </c>
      <c r="S9">
        <f>'2007'!S9/SUM('2007'!S$6:S$22)*'2007'!S$23</f>
        <v>1008.2069720183201</v>
      </c>
      <c r="T9">
        <f t="shared" si="2"/>
        <v>65251.736014522801</v>
      </c>
      <c r="U9">
        <f t="shared" si="3"/>
        <v>34912.201973473311</v>
      </c>
    </row>
    <row r="10" spans="1:21" x14ac:dyDescent="0.25">
      <c r="A10" s="17">
        <f t="shared" si="1"/>
        <v>58454.888929130277</v>
      </c>
      <c r="B10" t="s">
        <v>24</v>
      </c>
      <c r="C10">
        <f>'2007'!C10/SUM('2007'!C$6:C$22)*'2007'!C$23</f>
        <v>380.56536277374266</v>
      </c>
      <c r="D10">
        <f>'2007'!D10/SUM('2007'!D$6:D$22)*'2007'!D$23</f>
        <v>3802.3269434642743</v>
      </c>
      <c r="E10">
        <f>'2007'!E10/SUM('2007'!E$6:E$22)*'2007'!E$23</f>
        <v>1816.6906726884313</v>
      </c>
      <c r="F10">
        <f>'2007'!F10/SUM('2007'!F$6:F$22)*'2007'!F$23</f>
        <v>1182.9869440433656</v>
      </c>
      <c r="G10">
        <f>'2007'!G10/SUM('2007'!G$6:G$22)*'2007'!G$23</f>
        <v>19408.105755937682</v>
      </c>
      <c r="H10">
        <f>'2007'!H10/SUM('2007'!H$6:H$22)*'2007'!H$23</f>
        <v>16386.681182739132</v>
      </c>
      <c r="I10">
        <f>'2007'!I10/SUM('2007'!I$6:I$22)*'2007'!I$23</f>
        <v>15858.09743025739</v>
      </c>
      <c r="J10">
        <f>'2007'!J10/SUM('2007'!J$6:J$22)*'2007'!J$23</f>
        <v>15827.885062007943</v>
      </c>
      <c r="K10">
        <f>'2007'!K10/SUM('2007'!K$6:K$22)*'2007'!K$23</f>
        <v>4997.4410901469419</v>
      </c>
      <c r="L10">
        <f>'2007'!L10/SUM('2007'!L$6:L$22)*'2007'!L$23</f>
        <v>2078.0972120891565</v>
      </c>
      <c r="M10">
        <f>'2007'!M10/SUM('2007'!M$6:M$22)*'2007'!M$23</f>
        <v>350.06484047537248</v>
      </c>
      <c r="N10">
        <f>'2007'!N10/SUM('2007'!N$6:N$22)*'2007'!N$23</f>
        <v>4253.2201432933407</v>
      </c>
      <c r="O10">
        <f>'2007'!O10/SUM('2007'!O$6:O$22)*'2007'!O$23</f>
        <v>300.59560052221775</v>
      </c>
      <c r="P10">
        <f>'2007'!P10/SUM('2007'!P$6:P$22)*'2007'!P$23</f>
        <v>622.27983827860305</v>
      </c>
      <c r="Q10">
        <f>'2007'!Q10/SUM('2007'!Q$6:Q$22)*'2007'!Q$23</f>
        <v>6020.8106669435765</v>
      </c>
      <c r="R10">
        <f>'2007'!R10/SUM('2007'!R$6:R$22)*'2007'!R$23</f>
        <v>2723.5666295658857</v>
      </c>
      <c r="S10">
        <f>'2007'!S10/SUM('2007'!S$6:S$22)*'2007'!S$23</f>
        <v>1983.6199470141989</v>
      </c>
      <c r="T10">
        <f t="shared" si="2"/>
        <v>97993.035322241238</v>
      </c>
      <c r="U10">
        <f t="shared" si="3"/>
        <v>23329.695968329292</v>
      </c>
    </row>
    <row r="11" spans="1:21" x14ac:dyDescent="0.25">
      <c r="A11" s="17">
        <f t="shared" si="1"/>
        <v>29223.427236819323</v>
      </c>
      <c r="B11" t="s">
        <v>25</v>
      </c>
      <c r="C11">
        <f>'2007'!C11/SUM('2007'!C$6:C$22)*'2007'!C$23</f>
        <v>273.27646493370048</v>
      </c>
      <c r="D11">
        <f>'2007'!D11/SUM('2007'!D$6:D$22)*'2007'!D$23</f>
        <v>263.25487851034518</v>
      </c>
      <c r="E11">
        <f>'2007'!E11/SUM('2007'!E$6:E$22)*'2007'!E$23</f>
        <v>168.62958788212853</v>
      </c>
      <c r="F11">
        <f>'2007'!F11/SUM('2007'!F$6:F$22)*'2007'!F$23</f>
        <v>52.802662512146576</v>
      </c>
      <c r="G11">
        <f>'2007'!G11/SUM('2007'!G$6:G$22)*'2007'!G$23</f>
        <v>797.88519093856064</v>
      </c>
      <c r="H11">
        <f>'2007'!H11/SUM('2007'!H$6:H$22)*'2007'!H$23</f>
        <v>27009.799994304667</v>
      </c>
      <c r="I11">
        <f>'2007'!I11/SUM('2007'!I$6:I$22)*'2007'!I$23</f>
        <v>931.05492267147542</v>
      </c>
      <c r="J11">
        <f>'2007'!J11/SUM('2007'!J$6:J$22)*'2007'!J$23</f>
        <v>119.54301300325361</v>
      </c>
      <c r="K11">
        <f>'2007'!K11/SUM('2007'!K$6:K$22)*'2007'!K$23</f>
        <v>3475.1130770585787</v>
      </c>
      <c r="L11">
        <f>'2007'!L11/SUM('2007'!L$6:L$22)*'2007'!L$23</f>
        <v>4974.3815385361904</v>
      </c>
      <c r="M11">
        <f>'2007'!M11/SUM('2007'!M$6:M$22)*'2007'!M$23</f>
        <v>18.823041331488632</v>
      </c>
      <c r="N11">
        <f>'2007'!N11/SUM('2007'!N$6:N$22)*'2007'!N$23</f>
        <v>168.96048306764769</v>
      </c>
      <c r="O11">
        <f>'2007'!O11/SUM('2007'!O$6:O$22)*'2007'!O$23</f>
        <v>28.415747868252438</v>
      </c>
      <c r="P11">
        <f>'2007'!P11/SUM('2007'!P$6:P$22)*'2007'!P$23</f>
        <v>13.063164966950817</v>
      </c>
      <c r="Q11">
        <f>'2007'!Q11/SUM('2007'!Q$6:Q$22)*'2007'!Q$23</f>
        <v>829.91638586871579</v>
      </c>
      <c r="R11">
        <f>'2007'!R11/SUM('2007'!R$6:R$22)*'2007'!R$23</f>
        <v>2436.3064489835142</v>
      </c>
      <c r="S11">
        <f>'2007'!S11/SUM('2007'!S$6:S$22)*'2007'!S$23</f>
        <v>209.73666800278727</v>
      </c>
      <c r="T11">
        <f t="shared" si="2"/>
        <v>41770.963270440407</v>
      </c>
      <c r="U11">
        <f t="shared" si="3"/>
        <v>12154.716555684125</v>
      </c>
    </row>
    <row r="12" spans="1:21" x14ac:dyDescent="0.25">
      <c r="A12" s="17">
        <f t="shared" si="1"/>
        <v>226283.00838975987</v>
      </c>
      <c r="B12" t="s">
        <v>26</v>
      </c>
      <c r="C12">
        <f>'2007'!C12/SUM('2007'!C$6:C$22)*'2007'!C$23</f>
        <v>16161.71354656881</v>
      </c>
      <c r="D12">
        <f>'2007'!D12/SUM('2007'!D$6:D$22)*'2007'!D$23</f>
        <v>10807.327560864169</v>
      </c>
      <c r="E12">
        <f>'2007'!E12/SUM('2007'!E$6:E$22)*'2007'!E$23</f>
        <v>11757.796889581308</v>
      </c>
      <c r="F12">
        <f>'2007'!F12/SUM('2007'!F$6:F$22)*'2007'!F$23</f>
        <v>5309.0396160075161</v>
      </c>
      <c r="G12">
        <f>'2007'!G12/SUM('2007'!G$6:G$22)*'2007'!G$23</f>
        <v>25027.368809322961</v>
      </c>
      <c r="H12">
        <f>'2007'!H12/SUM('2007'!H$6:H$22)*'2007'!H$23</f>
        <v>29750.084208443073</v>
      </c>
      <c r="I12">
        <f>'2007'!I12/SUM('2007'!I$6:I$22)*'2007'!I$23</f>
        <v>143631.39130554083</v>
      </c>
      <c r="J12">
        <f>'2007'!J12/SUM('2007'!J$6:J$22)*'2007'!J$23</f>
        <v>66365.989275257583</v>
      </c>
      <c r="K12">
        <f>'2007'!K12/SUM('2007'!K$6:K$22)*'2007'!K$23</f>
        <v>16087.971846164235</v>
      </c>
      <c r="L12">
        <f>'2007'!L12/SUM('2007'!L$6:L$22)*'2007'!L$23</f>
        <v>3918.8130972732579</v>
      </c>
      <c r="M12">
        <f>'2007'!M12/SUM('2007'!M$6:M$22)*'2007'!M$23</f>
        <v>1623.9693198591506</v>
      </c>
      <c r="N12">
        <f>'2007'!N12/SUM('2007'!N$6:N$22)*'2007'!N$23</f>
        <v>11882.982046440151</v>
      </c>
      <c r="O12">
        <f>'2007'!O12/SUM('2007'!O$6:O$22)*'2007'!O$23</f>
        <v>2112.3534169518466</v>
      </c>
      <c r="P12">
        <f>'2007'!P12/SUM('2007'!P$6:P$22)*'2007'!P$23</f>
        <v>2755.9031540571082</v>
      </c>
      <c r="Q12">
        <f>'2007'!Q12/SUM('2007'!Q$6:Q$22)*'2007'!Q$23</f>
        <v>13969.051023296899</v>
      </c>
      <c r="R12">
        <f>'2007'!R12/SUM('2007'!R$6:R$22)*'2007'!R$23</f>
        <v>19126.595326437364</v>
      </c>
      <c r="S12">
        <f>'2007'!S12/SUM('2007'!S$6:S$22)*'2007'!S$23</f>
        <v>4343.5371140994621</v>
      </c>
      <c r="T12">
        <f t="shared" si="2"/>
        <v>384631.88755616575</v>
      </c>
      <c r="U12">
        <f t="shared" si="3"/>
        <v>75821.176344579493</v>
      </c>
    </row>
    <row r="13" spans="1:21" x14ac:dyDescent="0.25">
      <c r="A13" s="17">
        <f t="shared" si="1"/>
        <v>4210.5573146831484</v>
      </c>
      <c r="B13" t="s">
        <v>28</v>
      </c>
      <c r="C13">
        <f>'2007'!C13/SUM('2007'!C$6:C$22)*'2007'!C$23</f>
        <v>390.45470423435358</v>
      </c>
      <c r="D13">
        <f>'2007'!D13/SUM('2007'!D$6:D$22)*'2007'!D$23</f>
        <v>1307.3481344194547</v>
      </c>
      <c r="E13">
        <f>'2007'!E13/SUM('2007'!E$6:E$22)*'2007'!E$23</f>
        <v>201.38519046713702</v>
      </c>
      <c r="F13">
        <f>'2007'!F13/SUM('2007'!F$6:F$22)*'2007'!F$23</f>
        <v>353.83165807969567</v>
      </c>
      <c r="G13">
        <f>'2007'!G13/SUM('2007'!G$6:G$22)*'2007'!G$23</f>
        <v>827.76337699792941</v>
      </c>
      <c r="H13">
        <f>'2007'!H13/SUM('2007'!H$6:H$22)*'2007'!H$23</f>
        <v>409.69825352326956</v>
      </c>
      <c r="I13">
        <f>'2007'!I13/SUM('2007'!I$6:I$22)*'2007'!I$23</f>
        <v>1110.5307011956618</v>
      </c>
      <c r="J13">
        <f>'2007'!J13/SUM('2007'!J$6:J$22)*'2007'!J$23</f>
        <v>46432.3068983583</v>
      </c>
      <c r="K13">
        <f>'2007'!K13/SUM('2007'!K$6:K$22)*'2007'!K$23</f>
        <v>554.9173600503525</v>
      </c>
      <c r="L13">
        <f>'2007'!L13/SUM('2007'!L$6:L$22)*'2007'!L$23</f>
        <v>617.43759649849085</v>
      </c>
      <c r="M13">
        <f>'2007'!M13/SUM('2007'!M$6:M$22)*'2007'!M$23</f>
        <v>79.019008250615684</v>
      </c>
      <c r="N13">
        <f>'2007'!N13/SUM('2007'!N$6:N$22)*'2007'!N$23</f>
        <v>1205.4055031438618</v>
      </c>
      <c r="O13">
        <f>'2007'!O13/SUM('2007'!O$6:O$22)*'2007'!O$23</f>
        <v>1452.7476424165077</v>
      </c>
      <c r="P13">
        <f>'2007'!P13/SUM('2007'!P$6:P$22)*'2007'!P$23</f>
        <v>4246.6812464619825</v>
      </c>
      <c r="Q13">
        <f>'2007'!Q13/SUM('2007'!Q$6:Q$22)*'2007'!Q$23</f>
        <v>2707.124160861033</v>
      </c>
      <c r="R13">
        <f>'2007'!R13/SUM('2007'!R$6:R$22)*'2007'!R$23</f>
        <v>6953.0588296654814</v>
      </c>
      <c r="S13">
        <f>'2007'!S13/SUM('2007'!S$6:S$22)*'2007'!S$23</f>
        <v>1319.7995714509784</v>
      </c>
      <c r="T13">
        <f t="shared" si="2"/>
        <v>70169.5098360751</v>
      </c>
      <c r="U13">
        <f t="shared" si="3"/>
        <v>19136.190918799304</v>
      </c>
    </row>
    <row r="14" spans="1:21" x14ac:dyDescent="0.25">
      <c r="A14" s="17">
        <f t="shared" si="1"/>
        <v>6620.4940692182099</v>
      </c>
      <c r="B14" t="s">
        <v>29</v>
      </c>
      <c r="C14">
        <f>'2007'!C14/SUM('2007'!C$6:C$22)*'2007'!C$23</f>
        <v>311.05115995897478</v>
      </c>
      <c r="D14">
        <f>'2007'!D14/SUM('2007'!D$6:D$22)*'2007'!D$23</f>
        <v>447.40876419676835</v>
      </c>
      <c r="E14">
        <f>'2007'!E14/SUM('2007'!E$6:E$22)*'2007'!E$23</f>
        <v>1123.1445836485527</v>
      </c>
      <c r="F14">
        <f>'2007'!F14/SUM('2007'!F$6:F$22)*'2007'!F$23</f>
        <v>738.2107228411071</v>
      </c>
      <c r="G14">
        <f>'2007'!G14/SUM('2007'!G$6:G$22)*'2007'!G$23</f>
        <v>673.49580017804385</v>
      </c>
      <c r="H14">
        <f>'2007'!H14/SUM('2007'!H$6:H$22)*'2007'!H$23</f>
        <v>870.27406794158571</v>
      </c>
      <c r="I14">
        <f>'2007'!I14/SUM('2007'!I$6:I$22)*'2007'!I$23</f>
        <v>2767.9601304121525</v>
      </c>
      <c r="J14">
        <f>'2007'!J14/SUM('2007'!J$6:J$22)*'2007'!J$23</f>
        <v>814.64311831966165</v>
      </c>
      <c r="K14">
        <f>'2007'!K14/SUM('2007'!K$6:K$22)*'2007'!K$23</f>
        <v>22925.311655930629</v>
      </c>
      <c r="L14">
        <f>'2007'!L14/SUM('2007'!L$6:L$22)*'2007'!L$23</f>
        <v>2716.2771577140243</v>
      </c>
      <c r="M14">
        <f>'2007'!M14/SUM('2007'!M$6:M$22)*'2007'!M$23</f>
        <v>223.98822889603522</v>
      </c>
      <c r="N14">
        <f>'2007'!N14/SUM('2007'!N$6:N$22)*'2007'!N$23</f>
        <v>1006.8799108942078</v>
      </c>
      <c r="O14">
        <f>'2007'!O14/SUM('2007'!O$6:O$22)*'2007'!O$23</f>
        <v>198.97993032481602</v>
      </c>
      <c r="P14">
        <f>'2007'!P14/SUM('2007'!P$6:P$22)*'2007'!P$23</f>
        <v>244.06481357370416</v>
      </c>
      <c r="Q14">
        <f>'2007'!Q14/SUM('2007'!Q$6:Q$22)*'2007'!Q$23</f>
        <v>1762.176294727037</v>
      </c>
      <c r="R14">
        <f>'2007'!R14/SUM('2007'!R$6:R$22)*'2007'!R$23</f>
        <v>724.11245520386501</v>
      </c>
      <c r="S14">
        <f>'2007'!S14/SUM('2007'!S$6:S$22)*'2007'!S$23</f>
        <v>464.36657103357169</v>
      </c>
      <c r="T14">
        <f t="shared" si="2"/>
        <v>38012.345365794747</v>
      </c>
      <c r="U14">
        <f t="shared" si="3"/>
        <v>30266.157018297883</v>
      </c>
    </row>
    <row r="15" spans="1:21" x14ac:dyDescent="0.25">
      <c r="A15" s="17">
        <f t="shared" si="1"/>
        <v>14998.563798137102</v>
      </c>
      <c r="B15" t="s">
        <v>30</v>
      </c>
      <c r="C15">
        <f>'2007'!C15/SUM('2007'!C$6:C$22)*'2007'!C$23</f>
        <v>76.236564834820598</v>
      </c>
      <c r="D15">
        <f>'2007'!D15/SUM('2007'!D$6:D$22)*'2007'!D$23</f>
        <v>1192.9206780497357</v>
      </c>
      <c r="E15">
        <f>'2007'!E15/SUM('2007'!E$6:E$22)*'2007'!E$23</f>
        <v>3017.5202286477802</v>
      </c>
      <c r="F15">
        <f>'2007'!F15/SUM('2007'!F$6:F$22)*'2007'!F$23</f>
        <v>1566.3892891131593</v>
      </c>
      <c r="G15">
        <f>'2007'!G15/SUM('2007'!G$6:G$22)*'2007'!G$23</f>
        <v>1264.1185275412158</v>
      </c>
      <c r="H15">
        <f>'2007'!H15/SUM('2007'!H$6:H$22)*'2007'!H$23</f>
        <v>1287.5360122734862</v>
      </c>
      <c r="I15">
        <f>'2007'!I15/SUM('2007'!I$6:I$22)*'2007'!I$23</f>
        <v>6670.0790625117261</v>
      </c>
      <c r="J15">
        <f>'2007'!J15/SUM('2007'!J$6:J$22)*'2007'!J$23</f>
        <v>2879.8962210422319</v>
      </c>
      <c r="K15">
        <f>'2007'!K15/SUM('2007'!K$6:K$22)*'2007'!K$23</f>
        <v>29773.672854069464</v>
      </c>
      <c r="L15">
        <f>'2007'!L15/SUM('2007'!L$6:L$22)*'2007'!L$23</f>
        <v>43933.286039423045</v>
      </c>
      <c r="M15">
        <f>'2007'!M15/SUM('2007'!M$6:M$22)*'2007'!M$23</f>
        <v>1331.9339082827021</v>
      </c>
      <c r="N15">
        <f>'2007'!N15/SUM('2007'!N$6:N$22)*'2007'!N$23</f>
        <v>4227.3841455009469</v>
      </c>
      <c r="O15">
        <f>'2007'!O15/SUM('2007'!O$6:O$22)*'2007'!O$23</f>
        <v>2119.8506342415426</v>
      </c>
      <c r="P15">
        <f>'2007'!P15/SUM('2007'!P$6:P$22)*'2007'!P$23</f>
        <v>947.28167627989319</v>
      </c>
      <c r="Q15">
        <f>'2007'!Q15/SUM('2007'!Q$6:Q$22)*'2007'!Q$23</f>
        <v>8758.6198875989721</v>
      </c>
      <c r="R15">
        <f>'2007'!R15/SUM('2007'!R$6:R$22)*'2007'!R$23</f>
        <v>8189.664928142719</v>
      </c>
      <c r="S15">
        <f>'2007'!S15/SUM('2007'!S$6:S$22)*'2007'!S$23</f>
        <v>1659.1142149767597</v>
      </c>
      <c r="T15">
        <f t="shared" si="2"/>
        <v>118895.50487253022</v>
      </c>
      <c r="U15">
        <f t="shared" si="3"/>
        <v>100940.80828851605</v>
      </c>
    </row>
    <row r="16" spans="1:21" x14ac:dyDescent="0.25">
      <c r="A16" s="17">
        <f t="shared" si="1"/>
        <v>2730.3653497856103</v>
      </c>
      <c r="B16" t="s">
        <v>31</v>
      </c>
      <c r="C16">
        <f>'2007'!C16/SUM('2007'!C$6:C$22)*'2007'!C$23</f>
        <v>45.28382237804432</v>
      </c>
      <c r="D16">
        <f>'2007'!D16/SUM('2007'!D$6:D$22)*'2007'!D$23</f>
        <v>333.4993495936543</v>
      </c>
      <c r="E16">
        <f>'2007'!E16/SUM('2007'!E$6:E$22)*'2007'!E$23</f>
        <v>414.29660726969217</v>
      </c>
      <c r="F16">
        <f>'2007'!F16/SUM('2007'!F$6:F$22)*'2007'!F$23</f>
        <v>208.55955374276692</v>
      </c>
      <c r="G16">
        <f>'2007'!G16/SUM('2007'!G$6:G$22)*'2007'!G$23</f>
        <v>290.18539985164091</v>
      </c>
      <c r="H16">
        <f>'2007'!H16/SUM('2007'!H$6:H$22)*'2007'!H$23</f>
        <v>288.96895888563256</v>
      </c>
      <c r="I16">
        <f>'2007'!I16/SUM('2007'!I$6:I$22)*'2007'!I$23</f>
        <v>1194.8554804422231</v>
      </c>
      <c r="J16">
        <f>'2007'!J16/SUM('2007'!J$6:J$22)*'2007'!J$23</f>
        <v>379.64660137962159</v>
      </c>
      <c r="K16">
        <f>'2007'!K16/SUM('2007'!K$6:K$22)*'2007'!K$23</f>
        <v>5770.7969424431403</v>
      </c>
      <c r="L16">
        <f>'2007'!L16/SUM('2007'!L$6:L$22)*'2007'!L$23</f>
        <v>1452.6848677596365</v>
      </c>
      <c r="M16">
        <f>'2007'!M16/SUM('2007'!M$6:M$22)*'2007'!M$23</f>
        <v>2103.1121227491872</v>
      </c>
      <c r="N16">
        <f>'2007'!N16/SUM('2007'!N$6:N$22)*'2007'!N$23</f>
        <v>1375.6850601870904</v>
      </c>
      <c r="O16">
        <f>'2007'!O16/SUM('2007'!O$6:O$22)*'2007'!O$23</f>
        <v>961.92384330605216</v>
      </c>
      <c r="P16">
        <f>'2007'!P16/SUM('2007'!P$6:P$22)*'2007'!P$23</f>
        <v>540.44295186799934</v>
      </c>
      <c r="Q16">
        <f>'2007'!Q16/SUM('2007'!Q$6:Q$22)*'2007'!Q$23</f>
        <v>4410.2499625461969</v>
      </c>
      <c r="R16">
        <f>'2007'!R16/SUM('2007'!R$6:R$22)*'2007'!R$23</f>
        <v>3427.2223012676586</v>
      </c>
      <c r="S16">
        <f>'2007'!S16/SUM('2007'!S$6:S$22)*'2007'!S$23</f>
        <v>733.27933172636972</v>
      </c>
      <c r="T16">
        <f t="shared" si="2"/>
        <v>23930.69315739661</v>
      </c>
      <c r="U16">
        <f t="shared" si="3"/>
        <v>20775.397383853331</v>
      </c>
    </row>
    <row r="17" spans="1:21" x14ac:dyDescent="0.25">
      <c r="A17" s="17">
        <f t="shared" si="1"/>
        <v>6176.0057720765781</v>
      </c>
      <c r="B17" t="s">
        <v>32</v>
      </c>
      <c r="C17">
        <f>'2007'!C17/SUM('2007'!C$6:C$22)*'2007'!C$23</f>
        <v>233.9879935720588</v>
      </c>
      <c r="D17">
        <f>'2007'!D17/SUM('2007'!D$6:D$22)*'2007'!D$23</f>
        <v>1180.3581652095636</v>
      </c>
      <c r="E17">
        <f>'2007'!E17/SUM('2007'!E$6:E$22)*'2007'!E$23</f>
        <v>998.93629501415933</v>
      </c>
      <c r="F17">
        <f>'2007'!F17/SUM('2007'!F$6:F$22)*'2007'!F$23</f>
        <v>417.11910748553385</v>
      </c>
      <c r="G17">
        <f>'2007'!G17/SUM('2007'!G$6:G$22)*'2007'!G$23</f>
        <v>949.13104199877046</v>
      </c>
      <c r="H17">
        <f>'2007'!H17/SUM('2007'!H$6:H$22)*'2007'!H$23</f>
        <v>557.12527846561272</v>
      </c>
      <c r="I17">
        <f>'2007'!I17/SUM('2007'!I$6:I$22)*'2007'!I$23</f>
        <v>2073.3358839029383</v>
      </c>
      <c r="J17">
        <f>'2007'!J17/SUM('2007'!J$6:J$22)*'2007'!J$23</f>
        <v>1565.2331895882912</v>
      </c>
      <c r="K17">
        <f>'2007'!K17/SUM('2007'!K$6:K$22)*'2007'!K$23</f>
        <v>8396.4091330443916</v>
      </c>
      <c r="L17">
        <f>'2007'!L17/SUM('2007'!L$6:L$22)*'2007'!L$23</f>
        <v>1644.8892982316984</v>
      </c>
      <c r="M17">
        <f>'2007'!M17/SUM('2007'!M$6:M$22)*'2007'!M$23</f>
        <v>642.10025205182103</v>
      </c>
      <c r="N17">
        <f>'2007'!N17/SUM('2007'!N$6:N$22)*'2007'!N$23</f>
        <v>19637.203042215271</v>
      </c>
      <c r="O17">
        <f>'2007'!O17/SUM('2007'!O$6:O$22)*'2007'!O$23</f>
        <v>12605.799246675355</v>
      </c>
      <c r="P17">
        <f>'2007'!P17/SUM('2007'!P$6:P$22)*'2007'!P$23</f>
        <v>1257.4105145393999</v>
      </c>
      <c r="Q17">
        <f>'2007'!Q17/SUM('2007'!Q$6:Q$22)*'2007'!Q$23</f>
        <v>13845.480917725528</v>
      </c>
      <c r="R17">
        <f>'2007'!R17/SUM('2007'!R$6:R$22)*'2007'!R$23</f>
        <v>6253.3612521950326</v>
      </c>
      <c r="S17">
        <f>'2007'!S17/SUM('2007'!S$6:S$22)*'2007'!S$23</f>
        <v>2351.0040286693579</v>
      </c>
      <c r="T17">
        <f t="shared" si="2"/>
        <v>74608.884640584773</v>
      </c>
      <c r="U17">
        <f t="shared" si="3"/>
        <v>66633.657685347862</v>
      </c>
    </row>
    <row r="18" spans="1:21" x14ac:dyDescent="0.25">
      <c r="A18" s="17">
        <f t="shared" si="1"/>
        <v>12379.959136022879</v>
      </c>
      <c r="B18" t="s">
        <v>33</v>
      </c>
      <c r="C18">
        <f>'2007'!C18/SUM('2007'!C$6:C$22)*'2007'!C$23</f>
        <v>2017.614880006681</v>
      </c>
      <c r="D18">
        <f>'2007'!D18/SUM('2007'!D$6:D$22)*'2007'!D$23</f>
        <v>1980.6529958810129</v>
      </c>
      <c r="E18">
        <f>'2007'!E18/SUM('2007'!E$6:E$22)*'2007'!E$23</f>
        <v>3382.6734698737228</v>
      </c>
      <c r="F18">
        <f>'2007'!F18/SUM('2007'!F$6:F$22)*'2007'!F$23</f>
        <v>685.71702268039041</v>
      </c>
      <c r="G18">
        <f>'2007'!G18/SUM('2007'!G$6:G$22)*'2007'!G$23</f>
        <v>1078.1677073599767</v>
      </c>
      <c r="H18">
        <f>'2007'!H18/SUM('2007'!H$6:H$22)*'2007'!H$23</f>
        <v>899.66954794025537</v>
      </c>
      <c r="I18">
        <f>'2007'!I18/SUM('2007'!I$6:I$22)*'2007'!I$23</f>
        <v>4353.0783922875216</v>
      </c>
      <c r="J18">
        <f>'2007'!J18/SUM('2007'!J$6:J$22)*'2007'!J$23</f>
        <v>5164.7283309130371</v>
      </c>
      <c r="K18">
        <f>'2007'!K18/SUM('2007'!K$6:K$22)*'2007'!K$23</f>
        <v>14194.392836595858</v>
      </c>
      <c r="L18">
        <f>'2007'!L18/SUM('2007'!L$6:L$22)*'2007'!L$23</f>
        <v>6284.1913444648853</v>
      </c>
      <c r="M18">
        <f>'2007'!M18/SUM('2007'!M$6:M$22)*'2007'!M$23</f>
        <v>1652.3827703167674</v>
      </c>
      <c r="N18">
        <f>'2007'!N18/SUM('2007'!N$6:N$22)*'2007'!N$23</f>
        <v>3129.260019754523</v>
      </c>
      <c r="O18">
        <f>'2007'!O18/SUM('2007'!O$6:O$22)*'2007'!O$23</f>
        <v>72552.463440528154</v>
      </c>
      <c r="P18">
        <f>'2007'!P18/SUM('2007'!P$6:P$22)*'2007'!P$23</f>
        <v>24086.150713033781</v>
      </c>
      <c r="Q18">
        <f>'2007'!Q18/SUM('2007'!Q$6:Q$22)*'2007'!Q$23</f>
        <v>13223.661028924285</v>
      </c>
      <c r="R18">
        <f>'2007'!R18/SUM('2007'!R$6:R$22)*'2007'!R$23</f>
        <v>7071.9309410901342</v>
      </c>
      <c r="S18">
        <f>'2007'!S18/SUM('2007'!S$6:S$22)*'2007'!S$23</f>
        <v>1673.5062536215962</v>
      </c>
      <c r="T18">
        <f t="shared" si="2"/>
        <v>163430.24169527256</v>
      </c>
      <c r="U18">
        <f t="shared" si="3"/>
        <v>143867.93934832999</v>
      </c>
    </row>
    <row r="19" spans="1:21" x14ac:dyDescent="0.25">
      <c r="A19" s="17">
        <f t="shared" si="1"/>
        <v>4809.6632831240349</v>
      </c>
      <c r="B19" t="s">
        <v>34</v>
      </c>
      <c r="C19">
        <f>'2007'!C19/SUM('2007'!C$6:C$22)*'2007'!C$23</f>
        <v>21.770493890126431</v>
      </c>
      <c r="D19">
        <f>'2007'!D19/SUM('2007'!D$6:D$22)*'2007'!D$23</f>
        <v>451.67264642959429</v>
      </c>
      <c r="E19">
        <f>'2007'!E19/SUM('2007'!E$6:E$22)*'2007'!E$23</f>
        <v>824.55853721367623</v>
      </c>
      <c r="F19">
        <f>'2007'!F19/SUM('2007'!F$6:F$22)*'2007'!F$23</f>
        <v>232.92771339588103</v>
      </c>
      <c r="G19">
        <f>'2007'!G19/SUM('2007'!G$6:G$22)*'2007'!G$23</f>
        <v>438.13028976844254</v>
      </c>
      <c r="H19">
        <f>'2007'!H19/SUM('2007'!H$6:H$22)*'2007'!H$23</f>
        <v>412.036303258038</v>
      </c>
      <c r="I19">
        <f>'2007'!I19/SUM('2007'!I$6:I$22)*'2007'!I$23</f>
        <v>2450.3377930584024</v>
      </c>
      <c r="J19">
        <f>'2007'!J19/SUM('2007'!J$6:J$22)*'2007'!J$23</f>
        <v>1139.8701388844129</v>
      </c>
      <c r="K19">
        <f>'2007'!K19/SUM('2007'!K$6:K$22)*'2007'!K$23</f>
        <v>17549.395888137045</v>
      </c>
      <c r="L19">
        <f>'2007'!L19/SUM('2007'!L$6:L$22)*'2007'!L$23</f>
        <v>2822.1902139140752</v>
      </c>
      <c r="M19">
        <f>'2007'!M19/SUM('2007'!M$6:M$22)*'2007'!M$23</f>
        <v>1801.8142642239809</v>
      </c>
      <c r="N19">
        <f>'2007'!N19/SUM('2007'!N$6:N$22)*'2007'!N$23</f>
        <v>3333.7065681201302</v>
      </c>
      <c r="O19">
        <f>'2007'!O19/SUM('2007'!O$6:O$22)*'2007'!O$23</f>
        <v>6294.5859760111216</v>
      </c>
      <c r="P19">
        <f>'2007'!P19/SUM('2007'!P$6:P$22)*'2007'!P$23</f>
        <v>11596.733702131407</v>
      </c>
      <c r="Q19">
        <f>'2007'!Q19/SUM('2007'!Q$6:Q$22)*'2007'!Q$23</f>
        <v>14103.179429012565</v>
      </c>
      <c r="R19">
        <f>'2007'!R19/SUM('2007'!R$6:R$22)*'2007'!R$23</f>
        <v>4507.9013659435805</v>
      </c>
      <c r="S19">
        <f>'2007'!S19/SUM('2007'!S$6:S$22)*'2007'!S$23</f>
        <v>1230.9560280648184</v>
      </c>
      <c r="T19">
        <f t="shared" si="2"/>
        <v>69211.767351457311</v>
      </c>
      <c r="U19">
        <f t="shared" si="3"/>
        <v>63240.463435558733</v>
      </c>
    </row>
    <row r="20" spans="1:21" x14ac:dyDescent="0.25">
      <c r="A20" s="17">
        <f t="shared" si="1"/>
        <v>73395.119320423866</v>
      </c>
      <c r="B20" t="s">
        <v>35</v>
      </c>
      <c r="C20">
        <f>'2007'!C20/SUM('2007'!C$6:C$22)*'2007'!C$23</f>
        <v>2653.7495082005626</v>
      </c>
      <c r="D20">
        <f>'2007'!D20/SUM('2007'!D$6:D$22)*'2007'!D$23</f>
        <v>9696.6559756046481</v>
      </c>
      <c r="E20">
        <f>'2007'!E20/SUM('2007'!E$6:E$22)*'2007'!E$23</f>
        <v>14575.645420354596</v>
      </c>
      <c r="F20">
        <f>'2007'!F20/SUM('2007'!F$6:F$22)*'2007'!F$23</f>
        <v>3189.7771488014341</v>
      </c>
      <c r="G20">
        <f>'2007'!G20/SUM('2007'!G$6:G$22)*'2007'!G$23</f>
        <v>7486.599818634455</v>
      </c>
      <c r="H20">
        <f>'2007'!H20/SUM('2007'!H$6:H$22)*'2007'!H$23</f>
        <v>7897.382462443461</v>
      </c>
      <c r="I20">
        <f>'2007'!I20/SUM('2007'!I$6:I$22)*'2007'!I$23</f>
        <v>30549.058494585272</v>
      </c>
      <c r="J20">
        <f>'2007'!J20/SUM('2007'!J$6:J$22)*'2007'!J$23</f>
        <v>28354.162166056063</v>
      </c>
      <c r="K20">
        <f>'2007'!K20/SUM('2007'!K$6:K$22)*'2007'!K$23</f>
        <v>43807.396554063562</v>
      </c>
      <c r="L20">
        <f>'2007'!L20/SUM('2007'!L$6:L$22)*'2007'!L$23</f>
        <v>17388.502386423337</v>
      </c>
      <c r="M20">
        <f>'2007'!M20/SUM('2007'!M$6:M$22)*'2007'!M$23</f>
        <v>4951.9307308557754</v>
      </c>
      <c r="N20">
        <f>'2007'!N20/SUM('2007'!N$6:N$22)*'2007'!N$23</f>
        <v>15563.872852072967</v>
      </c>
      <c r="O20">
        <f>'2007'!O20/SUM('2007'!O$6:O$22)*'2007'!O$23</f>
        <v>25315.384672670498</v>
      </c>
      <c r="P20">
        <f>'2007'!P20/SUM('2007'!P$6:P$22)*'2007'!P$23</f>
        <v>12147.974997795616</v>
      </c>
      <c r="Q20">
        <f>'2007'!Q20/SUM('2007'!Q$6:Q$22)*'2007'!Q$23</f>
        <v>107547.37518449347</v>
      </c>
      <c r="R20">
        <f>'2007'!R20/SUM('2007'!R$6:R$22)*'2007'!R$23</f>
        <v>30438.540235709355</v>
      </c>
      <c r="S20">
        <f>'2007'!S20/SUM('2007'!S$6:S$22)*'2007'!S$23</f>
        <v>7950.5194669878692</v>
      </c>
      <c r="T20">
        <f t="shared" si="2"/>
        <v>369514.5280757529</v>
      </c>
      <c r="U20">
        <f t="shared" si="3"/>
        <v>265111.49708107242</v>
      </c>
    </row>
    <row r="21" spans="1:21" x14ac:dyDescent="0.25">
      <c r="A21" s="17">
        <f t="shared" si="1"/>
        <v>5407.725075126722</v>
      </c>
      <c r="B21" t="s">
        <v>36</v>
      </c>
      <c r="C21">
        <f>'2007'!C21/SUM('2007'!C$6:C$22)*'2007'!C$23</f>
        <v>156.53642404620643</v>
      </c>
      <c r="D21">
        <f>'2007'!D21/SUM('2007'!D$6:D$22)*'2007'!D$23</f>
        <v>821.17589880229843</v>
      </c>
      <c r="E21">
        <f>'2007'!E21/SUM('2007'!E$6:E$22)*'2007'!E$23</f>
        <v>631.68103671235338</v>
      </c>
      <c r="F21">
        <f>'2007'!F21/SUM('2007'!F$6:F$22)*'2007'!F$23</f>
        <v>330.22095451395859</v>
      </c>
      <c r="G21">
        <f>'2007'!G21/SUM('2007'!G$6:G$22)*'2007'!G$23</f>
        <v>684.69513360416909</v>
      </c>
      <c r="H21">
        <f>'2007'!H21/SUM('2007'!H$6:H$22)*'2007'!H$23</f>
        <v>924.63872010771843</v>
      </c>
      <c r="I21">
        <f>'2007'!I21/SUM('2007'!I$6:I$22)*'2007'!I$23</f>
        <v>2015.313331386224</v>
      </c>
      <c r="J21">
        <f>'2007'!J21/SUM('2007'!J$6:J$22)*'2007'!J$23</f>
        <v>898.14316263247838</v>
      </c>
      <c r="K21">
        <f>'2007'!K21/SUM('2007'!K$6:K$22)*'2007'!K$23</f>
        <v>2336.0621332686587</v>
      </c>
      <c r="L21">
        <f>'2007'!L21/SUM('2007'!L$6:L$22)*'2007'!L$23</f>
        <v>2589.0914366598117</v>
      </c>
      <c r="M21">
        <f>'2007'!M21/SUM('2007'!M$6:M$22)*'2007'!M$23</f>
        <v>261.41567010743239</v>
      </c>
      <c r="N21">
        <f>'2007'!N21/SUM('2007'!N$6:N$22)*'2007'!N$23</f>
        <v>1354.5402051800334</v>
      </c>
      <c r="O21">
        <f>'2007'!O21/SUM('2007'!O$6:O$22)*'2007'!O$23</f>
        <v>1269.5686202440802</v>
      </c>
      <c r="P21">
        <f>'2007'!P21/SUM('2007'!P$6:P$22)*'2007'!P$23</f>
        <v>143.74536868044871</v>
      </c>
      <c r="Q21">
        <f>'2007'!Q21/SUM('2007'!Q$6:Q$22)*'2007'!Q$23</f>
        <v>2655.2325152654826</v>
      </c>
      <c r="R21">
        <f>'2007'!R21/SUM('2007'!R$6:R$22)*'2007'!R$23</f>
        <v>5556.0106853743127</v>
      </c>
      <c r="S21">
        <f>'2007'!S21/SUM('2007'!S$6:S$22)*'2007'!S$23</f>
        <v>313.37919733339663</v>
      </c>
      <c r="T21">
        <f t="shared" si="2"/>
        <v>22941.450493919067</v>
      </c>
      <c r="U21">
        <f t="shared" si="3"/>
        <v>16479.045832113658</v>
      </c>
    </row>
    <row r="22" spans="1:21" x14ac:dyDescent="0.25">
      <c r="A22" s="17">
        <f t="shared" si="1"/>
        <v>4055.2337596939142</v>
      </c>
      <c r="B22" t="s">
        <v>37</v>
      </c>
      <c r="C22">
        <f>'2007'!C22/SUM('2007'!C$6:C$22)*'2007'!C$23</f>
        <v>70.848716163933872</v>
      </c>
      <c r="D22">
        <f>'2007'!D22/SUM('2007'!D$6:D$22)*'2007'!D$23</f>
        <v>349.22988708344946</v>
      </c>
      <c r="E22">
        <f>'2007'!E22/SUM('2007'!E$6:E$22)*'2007'!E$23</f>
        <v>789.01352808249908</v>
      </c>
      <c r="F22">
        <f>'2007'!F22/SUM('2007'!F$6:F$22)*'2007'!F$23</f>
        <v>306.25145595946395</v>
      </c>
      <c r="G22">
        <f>'2007'!G22/SUM('2007'!G$6:G$22)*'2007'!G$23</f>
        <v>425.66442442324524</v>
      </c>
      <c r="H22">
        <f>'2007'!H22/SUM('2007'!H$6:H$22)*'2007'!H$23</f>
        <v>883.76281641140361</v>
      </c>
      <c r="I22">
        <f>'2007'!I22/SUM('2007'!I$6:I$22)*'2007'!I$23</f>
        <v>1301.3116477338529</v>
      </c>
      <c r="J22">
        <f>'2007'!J22/SUM('2007'!J$6:J$22)*'2007'!J$23</f>
        <v>640.95062168572929</v>
      </c>
      <c r="K22">
        <f>'2007'!K22/SUM('2007'!K$6:K$22)*'2007'!K$23</f>
        <v>2121.7328004068881</v>
      </c>
      <c r="L22">
        <f>'2007'!L22/SUM('2007'!L$6:L$22)*'2007'!L$23</f>
        <v>808.6514372148788</v>
      </c>
      <c r="M22">
        <f>'2007'!M22/SUM('2007'!M$6:M$22)*'2007'!M$23</f>
        <v>486.61636523495741</v>
      </c>
      <c r="N22">
        <f>'2007'!N22/SUM('2007'!N$6:N$22)*'2007'!N$23</f>
        <v>894.34207329332742</v>
      </c>
      <c r="O22">
        <f>'2007'!O22/SUM('2007'!O$6:O$22)*'2007'!O$23</f>
        <v>619.23231356625524</v>
      </c>
      <c r="P22">
        <f>'2007'!P22/SUM('2007'!P$6:P$22)*'2007'!P$23</f>
        <v>201.90274088625455</v>
      </c>
      <c r="Q22">
        <f>'2007'!Q22/SUM('2007'!Q$6:Q$22)*'2007'!Q$23</f>
        <v>2390.2951694098206</v>
      </c>
      <c r="R22">
        <f>'2007'!R22/SUM('2007'!R$6:R$22)*'2007'!R$23</f>
        <v>985.90359225251825</v>
      </c>
      <c r="S22">
        <f>'2007'!S22/SUM('2007'!S$6:S$22)*'2007'!S$23</f>
        <v>5627.7833873257487</v>
      </c>
      <c r="T22">
        <f t="shared" si="2"/>
        <v>18903.492977134229</v>
      </c>
      <c r="U22">
        <f t="shared" si="3"/>
        <v>14136.45987959065</v>
      </c>
    </row>
    <row r="23" spans="1:21" x14ac:dyDescent="0.25">
      <c r="A23" s="17">
        <f t="shared" si="1"/>
        <v>707011.27</v>
      </c>
      <c r="B23" t="s">
        <v>38</v>
      </c>
      <c r="C23">
        <f>'2007'!C23</f>
        <v>53542.03</v>
      </c>
      <c r="D23">
        <f>'2007'!D23</f>
        <v>102260.05</v>
      </c>
      <c r="E23">
        <f>'2007'!E23</f>
        <v>120621.59</v>
      </c>
      <c r="F23">
        <f>'2007'!F23</f>
        <v>67631.48</v>
      </c>
      <c r="G23">
        <f>'2007'!G23</f>
        <v>61546.61</v>
      </c>
      <c r="H23">
        <f>'2007'!H23</f>
        <v>89840.83</v>
      </c>
      <c r="I23">
        <f>'2007'!I23</f>
        <v>265110.71000000002</v>
      </c>
      <c r="J23">
        <f>'2007'!J23</f>
        <v>179732.78</v>
      </c>
      <c r="K23">
        <f>'2007'!K23</f>
        <v>187303.05</v>
      </c>
      <c r="L23">
        <f>'2007'!L23</f>
        <v>111764.66</v>
      </c>
      <c r="M23">
        <f>'2007'!M23</f>
        <v>48163.78</v>
      </c>
      <c r="N23">
        <f>'2007'!N23</f>
        <v>73992.81</v>
      </c>
      <c r="O23">
        <f>'2007'!O23</f>
        <v>127275.21</v>
      </c>
      <c r="P23">
        <f>'2007'!P23</f>
        <v>60888.15</v>
      </c>
      <c r="Q23">
        <f>'2007'!Q23</f>
        <v>204413.62</v>
      </c>
      <c r="R23">
        <f>'2007'!R23</f>
        <v>119524.65</v>
      </c>
      <c r="S23">
        <f>'2007'!S23</f>
        <v>34741.22</v>
      </c>
      <c r="T23">
        <f>'2007'!T23</f>
        <v>1905677.52</v>
      </c>
      <c r="U23">
        <f t="shared" si="3"/>
        <v>968067.15</v>
      </c>
    </row>
    <row r="24" spans="1:21" x14ac:dyDescent="0.25">
      <c r="E24">
        <v>161.924319</v>
      </c>
      <c r="F24">
        <v>70.406323</v>
      </c>
      <c r="G24">
        <v>91.468688999999998</v>
      </c>
      <c r="H24">
        <v>122.02523600000001</v>
      </c>
      <c r="I24">
        <v>384.59383600000001</v>
      </c>
    </row>
    <row r="25" spans="1:21" x14ac:dyDescent="0.25">
      <c r="E25">
        <f>E24*1000</f>
        <v>161924.31899999999</v>
      </c>
      <c r="F25">
        <f>F24*1000</f>
        <v>70406.323000000004</v>
      </c>
      <c r="G25">
        <f>G24*1000</f>
        <v>91468.688999999998</v>
      </c>
      <c r="H25">
        <f>H24*1000</f>
        <v>122025.236</v>
      </c>
      <c r="I25">
        <f>I24*1000</f>
        <v>384593.83600000001</v>
      </c>
    </row>
    <row r="26" spans="1:21" x14ac:dyDescent="0.25">
      <c r="B26" s="1" t="s">
        <v>43</v>
      </c>
      <c r="C26" s="2" t="s">
        <v>44</v>
      </c>
      <c r="D26" s="3" t="s">
        <v>45</v>
      </c>
      <c r="E26" s="3" t="s">
        <v>46</v>
      </c>
      <c r="F26" s="3" t="s">
        <v>47</v>
      </c>
      <c r="G26" s="3" t="s">
        <v>48</v>
      </c>
      <c r="H26" s="3" t="s">
        <v>49</v>
      </c>
      <c r="I26" s="3" t="s">
        <v>50</v>
      </c>
      <c r="J26" s="3" t="s">
        <v>51</v>
      </c>
      <c r="K26" s="3" t="s">
        <v>52</v>
      </c>
      <c r="L26" s="3" t="s">
        <v>53</v>
      </c>
      <c r="M26" s="3" t="s">
        <v>54</v>
      </c>
      <c r="N26" s="3" t="s">
        <v>55</v>
      </c>
      <c r="O26" s="3" t="s">
        <v>56</v>
      </c>
      <c r="P26" s="3" t="s">
        <v>57</v>
      </c>
      <c r="Q26" s="3" t="s">
        <v>58</v>
      </c>
      <c r="R26" s="3" t="s">
        <v>59</v>
      </c>
      <c r="S26" s="3" t="s">
        <v>60</v>
      </c>
      <c r="T26" s="4" t="s">
        <v>61</v>
      </c>
    </row>
    <row r="27" spans="1:21" x14ac:dyDescent="0.25">
      <c r="B27" s="10" t="s">
        <v>44</v>
      </c>
      <c r="C27" s="5">
        <f>'2007'!C27</f>
        <v>14.852399999999999</v>
      </c>
      <c r="D27" s="5">
        <f>'2007'!D27</f>
        <v>1.44E-2</v>
      </c>
      <c r="E27" s="5">
        <f>'2007'!E27</f>
        <v>32.523900000000005</v>
      </c>
      <c r="F27" s="5">
        <f>'2007'!F27</f>
        <v>0</v>
      </c>
      <c r="G27" s="5">
        <f>'2007'!G27</f>
        <v>1.5E-3</v>
      </c>
      <c r="H27" s="5">
        <f>'2007'!H27</f>
        <v>0</v>
      </c>
      <c r="I27" s="5">
        <f>'2007'!I27</f>
        <v>3.4145999999999996</v>
      </c>
      <c r="J27" s="5">
        <f>'2007'!J27</f>
        <v>0.54420000000000002</v>
      </c>
      <c r="K27" s="5">
        <f>'2007'!K27</f>
        <v>1.6999999999999999E-3</v>
      </c>
      <c r="L27" s="5">
        <f>'2007'!L27</f>
        <v>0</v>
      </c>
      <c r="M27" s="5">
        <f>'2007'!M27</f>
        <v>1.5620000000000001</v>
      </c>
      <c r="N27" s="5">
        <f>'2007'!N27</f>
        <v>1.6300000000000002E-2</v>
      </c>
      <c r="O27" s="5">
        <f>'2007'!O27</f>
        <v>1.8E-3</v>
      </c>
      <c r="P27" s="5">
        <f>'2007'!P27</f>
        <v>0</v>
      </c>
      <c r="Q27" s="5">
        <f>'2007'!Q27</f>
        <v>3.5900000000000001E-2</v>
      </c>
      <c r="R27" s="5">
        <f>'2007'!R27</f>
        <v>0.16090000000000002</v>
      </c>
      <c r="S27" s="5">
        <f>'2007'!S27</f>
        <v>6.6500000000000004E-2</v>
      </c>
      <c r="T27" s="5">
        <f>'2007'!T27</f>
        <v>53.196199999999997</v>
      </c>
    </row>
    <row r="28" spans="1:21" x14ac:dyDescent="0.25">
      <c r="B28" s="10" t="s">
        <v>45</v>
      </c>
      <c r="C28" s="5">
        <f>'2007'!C28</f>
        <v>1.3443000000000001</v>
      </c>
      <c r="D28" s="5">
        <f>'2007'!D28</f>
        <v>58.647400000000005</v>
      </c>
      <c r="E28" s="5">
        <f>'2007'!E28</f>
        <v>4.5282999999999998</v>
      </c>
      <c r="F28" s="5">
        <f>'2007'!F28</f>
        <v>32.468599999999995</v>
      </c>
      <c r="G28" s="5">
        <f>'2007'!G28</f>
        <v>1.1999000000000002</v>
      </c>
      <c r="H28" s="5">
        <f>'2007'!H28</f>
        <v>1.2548000000000001</v>
      </c>
      <c r="I28" s="5">
        <f>'2007'!I28</f>
        <v>23.342600000000001</v>
      </c>
      <c r="J28" s="5">
        <f>'2007'!J28</f>
        <v>3.3849999999999998</v>
      </c>
      <c r="K28" s="5">
        <f>'2007'!K28</f>
        <v>4.3049999999999997</v>
      </c>
      <c r="L28" s="5">
        <f>'2007'!L28</f>
        <v>1.6781999999999999</v>
      </c>
      <c r="M28" s="5">
        <f>'2007'!M28</f>
        <v>1.3215999999999999</v>
      </c>
      <c r="N28" s="5">
        <f>'2007'!N28</f>
        <v>3.2965</v>
      </c>
      <c r="O28" s="5">
        <f>'2007'!O28</f>
        <v>0.6802999999999999</v>
      </c>
      <c r="P28" s="5">
        <f>'2007'!P28</f>
        <v>1.1955</v>
      </c>
      <c r="Q28" s="5">
        <f>'2007'!Q28</f>
        <v>3.7900999999999998</v>
      </c>
      <c r="R28" s="5">
        <f>'2007'!R28</f>
        <v>8.7556999999999992</v>
      </c>
      <c r="S28" s="5">
        <f>'2007'!S28</f>
        <v>1.5931</v>
      </c>
      <c r="T28" s="5">
        <f>'2007'!T28</f>
        <v>152.7868</v>
      </c>
    </row>
    <row r="29" spans="1:21" x14ac:dyDescent="0.25">
      <c r="B29" s="10" t="s">
        <v>46</v>
      </c>
      <c r="C29" s="5">
        <f>'2007'!C29</f>
        <v>7.7433000000000005</v>
      </c>
      <c r="D29" s="5">
        <f>'2007'!D29</f>
        <v>0.29430000000000001</v>
      </c>
      <c r="E29" s="5">
        <f>'2007'!E29</f>
        <v>31.264299999999999</v>
      </c>
      <c r="F29" s="5">
        <f>'2007'!F29</f>
        <v>9.5299999999999996E-2</v>
      </c>
      <c r="G29" s="5">
        <f>'2007'!G29</f>
        <v>0.19900000000000001</v>
      </c>
      <c r="H29" s="5">
        <f>'2007'!H29</f>
        <v>0.15109999999999998</v>
      </c>
      <c r="I29" s="5">
        <f>'2007'!I29</f>
        <v>4.174500000000001</v>
      </c>
      <c r="J29" s="5">
        <f>'2007'!J29</f>
        <v>0.58199999999999996</v>
      </c>
      <c r="K29" s="5">
        <f>'2007'!K29</f>
        <v>2.3809999999999998</v>
      </c>
      <c r="L29" s="5">
        <f>'2007'!L29</f>
        <v>0.65689999999999993</v>
      </c>
      <c r="M29" s="5">
        <f>'2007'!M29</f>
        <v>20.867599999999999</v>
      </c>
      <c r="N29" s="5">
        <f>'2007'!N29</f>
        <v>1.0236000000000001</v>
      </c>
      <c r="O29" s="5">
        <f>'2007'!O29</f>
        <v>8.3199999999999996E-2</v>
      </c>
      <c r="P29" s="5">
        <f>'2007'!P29</f>
        <v>0.1376</v>
      </c>
      <c r="Q29" s="5">
        <f>'2007'!Q29</f>
        <v>2.9762</v>
      </c>
      <c r="R29" s="5">
        <f>'2007'!R29</f>
        <v>6.3932000000000002</v>
      </c>
      <c r="S29" s="5">
        <f>'2007'!S29</f>
        <v>1.5266999999999999</v>
      </c>
      <c r="T29" s="5">
        <f>'2007'!T29</f>
        <v>80.549499999999995</v>
      </c>
    </row>
    <row r="30" spans="1:21" x14ac:dyDescent="0.25">
      <c r="B30" s="10" t="s">
        <v>47</v>
      </c>
      <c r="C30" s="5">
        <f>'2007'!C30</f>
        <v>3.2260999999999997</v>
      </c>
      <c r="D30" s="5">
        <f>'2007'!D30</f>
        <v>1.3962999999999999</v>
      </c>
      <c r="E30" s="5">
        <f>'2007'!E30</f>
        <v>0.86799999999999999</v>
      </c>
      <c r="F30" s="5">
        <f>'2007'!F30</f>
        <v>3.9759000000000002</v>
      </c>
      <c r="G30" s="5">
        <f>'2007'!G30</f>
        <v>0.27950000000000003</v>
      </c>
      <c r="H30" s="5">
        <f>'2007'!H30</f>
        <v>0.27700000000000002</v>
      </c>
      <c r="I30" s="5">
        <f>'2007'!I30</f>
        <v>9.438699999999999</v>
      </c>
      <c r="J30" s="5">
        <f>'2007'!J30</f>
        <v>3.2511999999999999</v>
      </c>
      <c r="K30" s="5">
        <f>'2007'!K30</f>
        <v>5.4113999999999995</v>
      </c>
      <c r="L30" s="5">
        <f>'2007'!L30</f>
        <v>13.704700000000001</v>
      </c>
      <c r="M30" s="5">
        <f>'2007'!M30</f>
        <v>0.16950000000000001</v>
      </c>
      <c r="N30" s="5">
        <f>'2007'!N30</f>
        <v>0.96499999999999997</v>
      </c>
      <c r="O30" s="5">
        <f>'2007'!O30</f>
        <v>0.41770000000000002</v>
      </c>
      <c r="P30" s="5">
        <f>'2007'!P30</f>
        <v>0.1212</v>
      </c>
      <c r="Q30" s="5">
        <f>'2007'!Q30</f>
        <v>2.4809000000000001</v>
      </c>
      <c r="R30" s="5">
        <f>'2007'!R30</f>
        <v>2.0757999999999996</v>
      </c>
      <c r="S30" s="5">
        <f>'2007'!S30</f>
        <v>0.72260000000000002</v>
      </c>
      <c r="T30" s="5">
        <f>'2007'!T30</f>
        <v>48.781500000000001</v>
      </c>
    </row>
    <row r="31" spans="1:21" x14ac:dyDescent="0.25">
      <c r="B31" s="10" t="s">
        <v>48</v>
      </c>
      <c r="C31" s="5">
        <f>'2007'!C31</f>
        <v>0.31519999999999998</v>
      </c>
      <c r="D31" s="5">
        <f>'2007'!D31</f>
        <v>3.5905</v>
      </c>
      <c r="E31" s="5">
        <f>'2007'!E31</f>
        <v>1.643</v>
      </c>
      <c r="F31" s="5">
        <f>'2007'!F31</f>
        <v>0.84420000000000006</v>
      </c>
      <c r="G31" s="5">
        <f>'2007'!G31</f>
        <v>20.775700000000001</v>
      </c>
      <c r="H31" s="5">
        <f>'2007'!H31</f>
        <v>16.635000000000002</v>
      </c>
      <c r="I31" s="5">
        <f>'2007'!I31</f>
        <v>15.6395</v>
      </c>
      <c r="J31" s="5">
        <f>'2007'!J31</f>
        <v>15.5785</v>
      </c>
      <c r="K31" s="5">
        <f>'2007'!K31</f>
        <v>5.1692999999999998</v>
      </c>
      <c r="L31" s="5">
        <f>'2007'!L31</f>
        <v>2.1076000000000006</v>
      </c>
      <c r="M31" s="5">
        <f>'2007'!M31</f>
        <v>0.35110000000000002</v>
      </c>
      <c r="N31" s="5">
        <f>'2007'!N31</f>
        <v>5.3117999999999999</v>
      </c>
      <c r="O31" s="5">
        <f>'2007'!O31</f>
        <v>0.36530000000000001</v>
      </c>
      <c r="P31" s="5">
        <f>'2007'!P31</f>
        <v>0.52439999999999998</v>
      </c>
      <c r="Q31" s="5">
        <f>'2007'!Q31</f>
        <v>6.4423999999999992</v>
      </c>
      <c r="R31" s="5">
        <f>'2007'!R31</f>
        <v>3.1143999999999998</v>
      </c>
      <c r="S31" s="5">
        <f>'2007'!S31</f>
        <v>2.2338</v>
      </c>
      <c r="T31" s="5">
        <f>'2007'!T31</f>
        <v>100.64189999999999</v>
      </c>
    </row>
    <row r="32" spans="1:21" x14ac:dyDescent="0.25">
      <c r="B32" s="10" t="s">
        <v>49</v>
      </c>
      <c r="C32" s="5">
        <f>'2007'!C32</f>
        <v>0.22969999999999999</v>
      </c>
      <c r="D32" s="5">
        <f>'2007'!D32</f>
        <v>0.30599999999999999</v>
      </c>
      <c r="E32" s="5">
        <f>'2007'!E32</f>
        <v>0.17319999999999999</v>
      </c>
      <c r="F32" s="5">
        <f>'2007'!F32</f>
        <v>5.8400000000000001E-2</v>
      </c>
      <c r="G32" s="5">
        <f>'2007'!G32</f>
        <v>1.1464000000000001</v>
      </c>
      <c r="H32" s="5">
        <f>'2007'!H32</f>
        <v>27.627800000000001</v>
      </c>
      <c r="I32" s="5">
        <f>'2007'!I32</f>
        <v>1.2389000000000001</v>
      </c>
      <c r="J32" s="5">
        <f>'2007'!J32</f>
        <v>0.1336</v>
      </c>
      <c r="K32" s="5">
        <f>'2007'!K32</f>
        <v>4.6917999999999997</v>
      </c>
      <c r="L32" s="5">
        <f>'2007'!L32</f>
        <v>4.1284999999999998</v>
      </c>
      <c r="M32" s="5">
        <f>'2007'!M32</f>
        <v>3.3600000000000005E-2</v>
      </c>
      <c r="N32" s="5">
        <f>'2007'!N32</f>
        <v>0.24439999999999998</v>
      </c>
      <c r="O32" s="5">
        <f>'2007'!O32</f>
        <v>4.02E-2</v>
      </c>
      <c r="P32" s="5">
        <f>'2007'!P32</f>
        <v>1.6800000000000002E-2</v>
      </c>
      <c r="Q32" s="5">
        <f>'2007'!Q32</f>
        <v>0.9896999999999998</v>
      </c>
      <c r="R32" s="5">
        <f>'2007'!R32</f>
        <v>2.6075999999999993</v>
      </c>
      <c r="S32" s="5">
        <f>'2007'!S32</f>
        <v>0.3075</v>
      </c>
      <c r="T32" s="5">
        <f>'2007'!T32</f>
        <v>43.974400000000003</v>
      </c>
    </row>
    <row r="33" spans="1:21" x14ac:dyDescent="0.25">
      <c r="B33" s="10" t="s">
        <v>50</v>
      </c>
      <c r="C33" s="5">
        <f>'2007'!C33</f>
        <v>13.5044</v>
      </c>
      <c r="D33" s="5">
        <f>'2007'!D33</f>
        <v>9.5815000000000001</v>
      </c>
      <c r="E33" s="5">
        <f>'2007'!E33</f>
        <v>10.5899</v>
      </c>
      <c r="F33" s="5">
        <f>'2007'!F33</f>
        <v>3.5179</v>
      </c>
      <c r="G33" s="5">
        <f>'2007'!G33</f>
        <v>24.433799999999998</v>
      </c>
      <c r="H33" s="5">
        <f>'2007'!H33</f>
        <v>27.857000000000003</v>
      </c>
      <c r="I33" s="5">
        <f>'2007'!I33</f>
        <v>139.15079999999998</v>
      </c>
      <c r="J33" s="5">
        <f>'2007'!J33</f>
        <v>62.779800000000002</v>
      </c>
      <c r="K33" s="5">
        <f>'2007'!K33</f>
        <v>15.421299999999999</v>
      </c>
      <c r="L33" s="5">
        <f>'2007'!L33</f>
        <v>3.6273</v>
      </c>
      <c r="M33" s="5">
        <f>'2007'!M33</f>
        <v>1.4985999999999997</v>
      </c>
      <c r="N33" s="5">
        <f>'2007'!N33</f>
        <v>11.966500000000002</v>
      </c>
      <c r="O33" s="5">
        <f>'2007'!O33</f>
        <v>2.0373000000000001</v>
      </c>
      <c r="P33" s="5">
        <f>'2007'!P33</f>
        <v>2.214</v>
      </c>
      <c r="Q33" s="5">
        <f>'2007'!Q33</f>
        <v>13.644600000000001</v>
      </c>
      <c r="R33" s="5">
        <f>'2007'!R33</f>
        <v>18.5901</v>
      </c>
      <c r="S33" s="5">
        <f>'2007'!S33</f>
        <v>4.5118999999999998</v>
      </c>
      <c r="T33" s="5">
        <f>'2007'!T33</f>
        <v>364.92680000000001</v>
      </c>
    </row>
    <row r="34" spans="1:21" x14ac:dyDescent="0.25">
      <c r="B34" s="10" t="s">
        <v>51</v>
      </c>
      <c r="C34" s="5">
        <f>'2007'!C34</f>
        <v>0.34339999999999998</v>
      </c>
      <c r="D34" s="5">
        <f>'2007'!D34</f>
        <v>1.4750000000000001</v>
      </c>
      <c r="E34" s="5">
        <f>'2007'!E34</f>
        <v>0.1512</v>
      </c>
      <c r="F34" s="5">
        <f>'2007'!F34</f>
        <v>0.3337</v>
      </c>
      <c r="G34" s="5">
        <f>'2007'!G34</f>
        <v>0.68489999999999995</v>
      </c>
      <c r="H34" s="5">
        <f>'2007'!H34</f>
        <v>0.3357</v>
      </c>
      <c r="I34" s="5">
        <f>'2007'!I34</f>
        <v>0.88770000000000004</v>
      </c>
      <c r="J34" s="5">
        <f>'2007'!J34</f>
        <v>39.712400000000002</v>
      </c>
      <c r="K34" s="5">
        <f>'2007'!K34</f>
        <v>0.43860000000000005</v>
      </c>
      <c r="L34" s="5">
        <f>'2007'!L34</f>
        <v>0.46789999999999998</v>
      </c>
      <c r="M34" s="5">
        <f>'2007'!M34</f>
        <v>6.4200000000000007E-2</v>
      </c>
      <c r="N34" s="5">
        <f>'2007'!N34</f>
        <v>1.0747</v>
      </c>
      <c r="O34" s="5">
        <f>'2007'!O34</f>
        <v>1.2305999999999999</v>
      </c>
      <c r="P34" s="5">
        <f>'2007'!P34</f>
        <v>3.3940999999999999</v>
      </c>
      <c r="Q34" s="5">
        <f>'2007'!Q34</f>
        <v>2.2288000000000001</v>
      </c>
      <c r="R34" s="5">
        <f>'2007'!R34</f>
        <v>5.9714999999999998</v>
      </c>
      <c r="S34" s="5">
        <f>'2007'!S34</f>
        <v>1.1517999999999999</v>
      </c>
      <c r="T34" s="5">
        <f>'2007'!T34</f>
        <v>59.945500000000003</v>
      </c>
    </row>
    <row r="35" spans="1:21" x14ac:dyDescent="0.25">
      <c r="B35" s="10" t="s">
        <v>52</v>
      </c>
      <c r="C35" s="5">
        <f>'2007'!C35</f>
        <v>0.25109999999999999</v>
      </c>
      <c r="D35" s="5">
        <f>'2007'!D35</f>
        <v>0.54300000000000004</v>
      </c>
      <c r="E35" s="5">
        <f>'2007'!E35</f>
        <v>1.2954000000000001</v>
      </c>
      <c r="F35" s="5">
        <f>'2007'!F35</f>
        <v>0.44310000000000005</v>
      </c>
      <c r="G35" s="5">
        <f>'2007'!G35</f>
        <v>0.86029999999999995</v>
      </c>
      <c r="H35" s="5">
        <f>'2007'!H35</f>
        <v>1.0807</v>
      </c>
      <c r="I35" s="5">
        <f>'2007'!I35</f>
        <v>3.5796000000000001</v>
      </c>
      <c r="J35" s="5">
        <f>'2007'!J35</f>
        <v>1.0132999999999999</v>
      </c>
      <c r="K35" s="5">
        <f>'2007'!K35</f>
        <v>24.094999999999999</v>
      </c>
      <c r="L35" s="5">
        <f>'2007'!L35</f>
        <v>2.5983000000000001</v>
      </c>
      <c r="M35" s="5">
        <f>'2007'!M35</f>
        <v>0.26619999999999999</v>
      </c>
      <c r="N35" s="5">
        <f>'2007'!N35</f>
        <v>1.2104999999999999</v>
      </c>
      <c r="O35" s="5">
        <f>'2007'!O35</f>
        <v>0.192</v>
      </c>
      <c r="P35" s="5">
        <f>'2007'!P35</f>
        <v>0.28810000000000002</v>
      </c>
      <c r="Q35" s="5">
        <f>'2007'!Q35</f>
        <v>2.1909000000000001</v>
      </c>
      <c r="R35" s="5">
        <f>'2007'!R35</f>
        <v>0.73619999999999997</v>
      </c>
      <c r="S35" s="5">
        <f>'2007'!S35</f>
        <v>0.49879999999999997</v>
      </c>
      <c r="T35" s="5">
        <f>'2007'!T35</f>
        <v>41.142400000000002</v>
      </c>
    </row>
    <row r="36" spans="1:21" x14ac:dyDescent="0.25">
      <c r="B36" s="10" t="s">
        <v>53</v>
      </c>
      <c r="C36" s="5">
        <f>'2007'!C36</f>
        <v>7.7700000000000005E-2</v>
      </c>
      <c r="D36" s="5">
        <f>'2007'!D36</f>
        <v>1.0255999999999998</v>
      </c>
      <c r="E36" s="5">
        <f>'2007'!E36</f>
        <v>2.5514000000000001</v>
      </c>
      <c r="F36" s="5">
        <f>'2007'!F36</f>
        <v>0.91289999999999993</v>
      </c>
      <c r="G36" s="5">
        <f>'2007'!G36</f>
        <v>1.1328000000000003</v>
      </c>
      <c r="H36" s="5">
        <f>'2007'!H36</f>
        <v>1.1329</v>
      </c>
      <c r="I36" s="5">
        <f>'2007'!I36</f>
        <v>5.9430000000000005</v>
      </c>
      <c r="J36" s="5">
        <f>'2007'!J36</f>
        <v>2.5385999999999997</v>
      </c>
      <c r="K36" s="5">
        <f>'2007'!K36</f>
        <v>26.807400000000001</v>
      </c>
      <c r="L36" s="5">
        <f>'2007'!L36</f>
        <v>36.868400000000001</v>
      </c>
      <c r="M36" s="5">
        <f>'2007'!M36</f>
        <v>1.1790999999999998</v>
      </c>
      <c r="N36" s="5">
        <f>'2007'!N36</f>
        <v>4.0390999999999995</v>
      </c>
      <c r="O36" s="5">
        <f>'2007'!O36</f>
        <v>1.927</v>
      </c>
      <c r="P36" s="5">
        <f>'2007'!P36</f>
        <v>0.72</v>
      </c>
      <c r="Q36" s="5">
        <f>'2007'!Q36</f>
        <v>7.7597999999999994</v>
      </c>
      <c r="R36" s="5">
        <f>'2007'!R36</f>
        <v>7.1503999999999994</v>
      </c>
      <c r="S36" s="5">
        <f>'2007'!S36</f>
        <v>1.4898</v>
      </c>
      <c r="T36" s="5">
        <f>'2007'!T36</f>
        <v>103.2561</v>
      </c>
    </row>
    <row r="37" spans="1:21" x14ac:dyDescent="0.25">
      <c r="B37" s="10" t="s">
        <v>54</v>
      </c>
      <c r="C37" s="5">
        <f>'2007'!C37</f>
        <v>3.78E-2</v>
      </c>
      <c r="D37" s="5">
        <f>'2007'!D37</f>
        <v>0.28179999999999999</v>
      </c>
      <c r="E37" s="5">
        <f>'2007'!E37</f>
        <v>0.33860000000000001</v>
      </c>
      <c r="F37" s="5">
        <f>'2007'!F37</f>
        <v>9.69E-2</v>
      </c>
      <c r="G37" s="5">
        <f>'2007'!G37</f>
        <v>0.24980000000000002</v>
      </c>
      <c r="H37" s="5">
        <f>'2007'!H37</f>
        <v>0.24330000000000002</v>
      </c>
      <c r="I37" s="5">
        <f>'2007'!I37</f>
        <v>1.0266999999999997</v>
      </c>
      <c r="J37" s="5">
        <f>'2007'!J37</f>
        <v>0.3206</v>
      </c>
      <c r="K37" s="5">
        <f>'2007'!K37</f>
        <v>4.9301000000000004</v>
      </c>
      <c r="L37" s="5">
        <f>'2007'!L37</f>
        <v>1.208</v>
      </c>
      <c r="M37" s="5">
        <f>'2007'!M37</f>
        <v>1.7877000000000001</v>
      </c>
      <c r="N37" s="5">
        <f>'2007'!N37</f>
        <v>1.2241999999999997</v>
      </c>
      <c r="O37" s="5">
        <f>'2007'!O37</f>
        <v>0.79679999999999995</v>
      </c>
      <c r="P37" s="5">
        <f>'2007'!P37</f>
        <v>0.3901</v>
      </c>
      <c r="Q37" s="5">
        <f>'2007'!Q37</f>
        <v>3.7437999999999998</v>
      </c>
      <c r="R37" s="5">
        <f>'2007'!R37</f>
        <v>2.9036000000000004</v>
      </c>
      <c r="S37" s="5">
        <f>'2007'!S37</f>
        <v>0.6332000000000001</v>
      </c>
      <c r="T37" s="5">
        <f>'2007'!T37</f>
        <v>20.212900000000001</v>
      </c>
    </row>
    <row r="38" spans="1:21" x14ac:dyDescent="0.25">
      <c r="B38" s="10" t="s">
        <v>55</v>
      </c>
      <c r="C38" s="5">
        <f>'2007'!C38</f>
        <v>0.2049</v>
      </c>
      <c r="D38" s="5">
        <f>'2007'!D38</f>
        <v>1.0912999999999999</v>
      </c>
      <c r="E38" s="5">
        <f>'2007'!E38</f>
        <v>0.97970000000000002</v>
      </c>
      <c r="F38" s="5">
        <f>'2007'!F38</f>
        <v>0.33439999999999998</v>
      </c>
      <c r="G38" s="5">
        <f>'2007'!G38</f>
        <v>0.99350000000000005</v>
      </c>
      <c r="H38" s="5">
        <f>'2007'!H38</f>
        <v>0.57820000000000005</v>
      </c>
      <c r="I38" s="5">
        <f>'2007'!I38</f>
        <v>2.2028999999999996</v>
      </c>
      <c r="J38" s="5">
        <f>'2007'!J38</f>
        <v>1.6540999999999999</v>
      </c>
      <c r="K38" s="5">
        <f>'2007'!K38</f>
        <v>9.100200000000001</v>
      </c>
      <c r="L38" s="5">
        <f>'2007'!L38</f>
        <v>1.7478</v>
      </c>
      <c r="M38" s="5">
        <f>'2007'!M38</f>
        <v>0.7</v>
      </c>
      <c r="N38" s="5">
        <f>'2007'!N38</f>
        <v>23.720500000000001</v>
      </c>
      <c r="O38" s="5">
        <f>'2007'!O38</f>
        <v>13.2867</v>
      </c>
      <c r="P38" s="5">
        <f>'2007'!P38</f>
        <v>1.125</v>
      </c>
      <c r="Q38" s="5">
        <f>'2007'!Q38</f>
        <v>14.138599999999999</v>
      </c>
      <c r="R38" s="5">
        <f>'2007'!R38</f>
        <v>6.5442999999999998</v>
      </c>
      <c r="S38" s="5">
        <f>'2007'!S38</f>
        <v>2.4042000000000003</v>
      </c>
      <c r="T38" s="5">
        <f>'2007'!T38</f>
        <v>80.806299999999993</v>
      </c>
    </row>
    <row r="39" spans="1:21" x14ac:dyDescent="0.25">
      <c r="B39" s="10" t="s">
        <v>56</v>
      </c>
      <c r="C39" s="5">
        <f>'2007'!C39</f>
        <v>1.4279999999999999</v>
      </c>
      <c r="D39" s="5">
        <f>'2007'!D39</f>
        <v>1.407</v>
      </c>
      <c r="E39" s="5">
        <f>'2007'!E39</f>
        <v>2.8036999999999996</v>
      </c>
      <c r="F39" s="5">
        <f>'2007'!F39</f>
        <v>0.39900000000000002</v>
      </c>
      <c r="G39" s="5">
        <f>'2007'!G39</f>
        <v>0.99470000000000003</v>
      </c>
      <c r="H39" s="5">
        <f>'2007'!H39</f>
        <v>0.76770000000000005</v>
      </c>
      <c r="I39" s="5">
        <f>'2007'!I39</f>
        <v>3.7484999999999999</v>
      </c>
      <c r="J39" s="5">
        <f>'2007'!J39</f>
        <v>4.6029</v>
      </c>
      <c r="K39" s="5">
        <f>'2007'!K39</f>
        <v>12.6806</v>
      </c>
      <c r="L39" s="5">
        <f>'2007'!L39</f>
        <v>5.1951999999999998</v>
      </c>
      <c r="M39" s="5">
        <f>'2007'!M39</f>
        <v>1.2441</v>
      </c>
      <c r="N39" s="5">
        <f>'2007'!N39</f>
        <v>3.2530999999999999</v>
      </c>
      <c r="O39" s="5">
        <f>'2007'!O39</f>
        <v>64.395499999999998</v>
      </c>
      <c r="P39" s="5">
        <f>'2007'!P39</f>
        <v>5.7073</v>
      </c>
      <c r="Q39" s="5">
        <f>'2007'!Q39</f>
        <v>10.768900000000002</v>
      </c>
      <c r="R39" s="5">
        <f>'2007'!R39</f>
        <v>4.1278999999999995</v>
      </c>
      <c r="S39" s="5">
        <f>'2007'!S39</f>
        <v>1.8212999999999999</v>
      </c>
      <c r="T39" s="5">
        <f>'2007'!T39</f>
        <v>125.345</v>
      </c>
    </row>
    <row r="40" spans="1:21" x14ac:dyDescent="0.25">
      <c r="B40" s="10" t="s">
        <v>57</v>
      </c>
      <c r="C40" s="5">
        <f>'2007'!C40</f>
        <v>1.9100000000000002E-2</v>
      </c>
      <c r="D40" s="5">
        <f>'2007'!D40</f>
        <v>0.41110000000000002</v>
      </c>
      <c r="E40" s="5">
        <f>'2007'!E40</f>
        <v>0.73529999999999995</v>
      </c>
      <c r="F40" s="5">
        <f>'2007'!F40</f>
        <v>0.15940000000000001</v>
      </c>
      <c r="G40" s="5">
        <f>'2007'!G40</f>
        <v>0.41289999999999999</v>
      </c>
      <c r="H40" s="5">
        <f>'2007'!H40</f>
        <v>0.3821</v>
      </c>
      <c r="I40" s="5">
        <f>'2007'!I40</f>
        <v>2.3624999999999998</v>
      </c>
      <c r="J40" s="5">
        <f>'2007'!J40</f>
        <v>1.1282000000000001</v>
      </c>
      <c r="K40" s="5">
        <f>'2007'!K40</f>
        <v>16.6234</v>
      </c>
      <c r="L40" s="5">
        <f>'2007'!L40</f>
        <v>2.6046</v>
      </c>
      <c r="M40" s="5">
        <f>'2007'!M40</f>
        <v>1.6924999999999999</v>
      </c>
      <c r="N40" s="5">
        <f>'2007'!N40</f>
        <v>3.3561000000000001</v>
      </c>
      <c r="O40" s="5">
        <f>'2007'!O40</f>
        <v>5.7608999999999995</v>
      </c>
      <c r="P40" s="5">
        <f>'2007'!P40</f>
        <v>10.1953</v>
      </c>
      <c r="Q40" s="5">
        <f>'2007'!Q40</f>
        <v>13.342799999999999</v>
      </c>
      <c r="R40" s="5">
        <f>'2007'!R40</f>
        <v>4.2556000000000003</v>
      </c>
      <c r="S40" s="5">
        <f>'2007'!S40</f>
        <v>1.2234</v>
      </c>
      <c r="T40" s="5">
        <f>'2007'!T40</f>
        <v>64.664900000000003</v>
      </c>
    </row>
    <row r="41" spans="1:21" x14ac:dyDescent="0.25">
      <c r="B41" s="10" t="s">
        <v>58</v>
      </c>
      <c r="C41" s="5">
        <f>'2007'!C41</f>
        <v>2.5063</v>
      </c>
      <c r="D41" s="5">
        <f>'2007'!D41</f>
        <v>8.6871000000000009</v>
      </c>
      <c r="E41" s="5">
        <f>'2007'!E41</f>
        <v>13.411200000000001</v>
      </c>
      <c r="F41" s="5">
        <f>'2007'!F41</f>
        <v>2.0436999999999999</v>
      </c>
      <c r="G41" s="5">
        <f>'2007'!G41</f>
        <v>7.0373999999999999</v>
      </c>
      <c r="H41" s="5">
        <f>'2007'!H41</f>
        <v>7.5011999999999999</v>
      </c>
      <c r="I41" s="5">
        <f>'2007'!I41</f>
        <v>29.222700000000003</v>
      </c>
      <c r="J41" s="5">
        <f>'2007'!J41</f>
        <v>26.5825</v>
      </c>
      <c r="K41" s="5">
        <f>'2007'!K41</f>
        <v>41.366900000000001</v>
      </c>
      <c r="L41" s="5">
        <f>'2007'!L41</f>
        <v>15.865900000000002</v>
      </c>
      <c r="M41" s="5">
        <f>'2007'!M41</f>
        <v>4.6657999999999999</v>
      </c>
      <c r="N41" s="5">
        <f>'2007'!N41</f>
        <v>15.735799999999999</v>
      </c>
      <c r="O41" s="5">
        <f>'2007'!O41</f>
        <v>23.197299999999998</v>
      </c>
      <c r="P41" s="5">
        <f>'2007'!P41</f>
        <v>9.585799999999999</v>
      </c>
      <c r="Q41" s="5">
        <f>'2007'!Q41</f>
        <v>100.9221</v>
      </c>
      <c r="R41" s="5">
        <f>'2007'!R41</f>
        <v>28.341900000000003</v>
      </c>
      <c r="S41" s="5">
        <f>'2007'!S41</f>
        <v>7.6276999999999999</v>
      </c>
      <c r="T41" s="5">
        <f>'2007'!T41</f>
        <v>344.30190000000005</v>
      </c>
    </row>
    <row r="42" spans="1:21" x14ac:dyDescent="0.25">
      <c r="B42" s="10" t="s">
        <v>59</v>
      </c>
      <c r="C42" s="5">
        <f>'2007'!C42</f>
        <v>0.14599999999999999</v>
      </c>
      <c r="D42" s="5">
        <f>'2007'!D42</f>
        <v>0.59529999999999994</v>
      </c>
      <c r="E42" s="5">
        <f>'2007'!E42</f>
        <v>0.48360000000000003</v>
      </c>
      <c r="F42" s="5">
        <f>'2007'!F42</f>
        <v>0.15990000000000001</v>
      </c>
      <c r="G42" s="5">
        <f>'2007'!G42</f>
        <v>0.55179999999999996</v>
      </c>
      <c r="H42" s="5">
        <f>'2007'!H42</f>
        <v>0.73639999999999994</v>
      </c>
      <c r="I42" s="5">
        <f>'2007'!I42</f>
        <v>1.6386999999999998</v>
      </c>
      <c r="J42" s="5">
        <f>'2007'!J42</f>
        <v>0.71939999999999993</v>
      </c>
      <c r="K42" s="5">
        <f>'2007'!K42</f>
        <v>1.8794000000000002</v>
      </c>
      <c r="L42" s="5">
        <f>'2007'!L42</f>
        <v>2.0779999999999998</v>
      </c>
      <c r="M42" s="5">
        <f>'2007'!M42</f>
        <v>0.2107</v>
      </c>
      <c r="N42" s="5">
        <f>'2007'!N42</f>
        <v>1.1457999999999999</v>
      </c>
      <c r="O42" s="5">
        <f>'2007'!O42</f>
        <v>1.0009999999999999</v>
      </c>
      <c r="P42" s="5">
        <f>'2007'!P42</f>
        <v>0.10160000000000001</v>
      </c>
      <c r="Q42" s="5">
        <f>'2007'!Q42</f>
        <v>2.1345000000000001</v>
      </c>
      <c r="R42" s="5">
        <f>'2007'!R42</f>
        <v>4.5914000000000001</v>
      </c>
      <c r="S42" s="5">
        <f>'2007'!S42</f>
        <v>0.25789999999999996</v>
      </c>
      <c r="T42" s="5">
        <f>'2007'!T42</f>
        <v>18.4313</v>
      </c>
    </row>
    <row r="43" spans="1:21" x14ac:dyDescent="0.25">
      <c r="B43" s="10" t="s">
        <v>60</v>
      </c>
      <c r="C43" s="5">
        <f>'2007'!C43</f>
        <v>6.7799999999999999E-2</v>
      </c>
      <c r="D43" s="5">
        <f>'2007'!D43</f>
        <v>0.32319999999999999</v>
      </c>
      <c r="E43" s="5">
        <f>'2007'!E43</f>
        <v>0.75269999999999992</v>
      </c>
      <c r="F43" s="5">
        <f>'2007'!F43</f>
        <v>0.19109999999999999</v>
      </c>
      <c r="G43" s="5">
        <f>'2007'!G43</f>
        <v>0.42899999999999999</v>
      </c>
      <c r="H43" s="5">
        <f>'2007'!H43</f>
        <v>0.88279999999999992</v>
      </c>
      <c r="I43" s="5">
        <f>'2007'!I43</f>
        <v>1.3029999999999999</v>
      </c>
      <c r="J43" s="5">
        <f>'2007'!J43</f>
        <v>0.60529999999999995</v>
      </c>
      <c r="K43" s="5">
        <f>'2007'!K43</f>
        <v>2.1969000000000003</v>
      </c>
      <c r="L43" s="5">
        <f>'2007'!L43</f>
        <v>0.78959999999999986</v>
      </c>
      <c r="M43" s="5">
        <f>'2007'!M43</f>
        <v>0.52900000000000003</v>
      </c>
      <c r="N43" s="5">
        <f>'2007'!N43</f>
        <v>0.93519999999999992</v>
      </c>
      <c r="O43" s="5">
        <f>'2007'!O43</f>
        <v>0.59660000000000002</v>
      </c>
      <c r="P43" s="5">
        <f>'2007'!P43</f>
        <v>0.17839999999999998</v>
      </c>
      <c r="Q43" s="5">
        <f>'2007'!Q43</f>
        <v>2.379</v>
      </c>
      <c r="R43" s="5">
        <f>'2007'!R43</f>
        <v>0.93700000000000006</v>
      </c>
      <c r="S43" s="5">
        <f>'2007'!S43</f>
        <v>3.9455999999999998</v>
      </c>
      <c r="T43" s="5">
        <f>'2007'!T43</f>
        <v>17.042400000000001</v>
      </c>
    </row>
    <row r="44" spans="1:21" ht="13.5" customHeight="1" x14ac:dyDescent="0.25">
      <c r="B44" s="11" t="s">
        <v>61</v>
      </c>
      <c r="C44" s="5">
        <f>'2007'!C44</f>
        <v>46.297800000000002</v>
      </c>
      <c r="D44" s="5">
        <f>'2007'!D44</f>
        <v>89.671300000000002</v>
      </c>
      <c r="E44" s="5">
        <f>'2007'!E44</f>
        <v>105.0938</v>
      </c>
      <c r="F44" s="5">
        <f>'2007'!F44</f>
        <v>46.034500000000001</v>
      </c>
      <c r="G44" s="5">
        <f>'2007'!G44</f>
        <v>61.382800000000003</v>
      </c>
      <c r="H44" s="5">
        <f>'2007'!H44</f>
        <v>87.444000000000003</v>
      </c>
      <c r="I44" s="5">
        <f>'2007'!I44</f>
        <v>248.3142</v>
      </c>
      <c r="J44" s="5">
        <f>'2007'!J44</f>
        <v>165.13139999999999</v>
      </c>
      <c r="K44" s="5">
        <f>'2007'!K44</f>
        <v>177.49960000000002</v>
      </c>
      <c r="L44" s="5">
        <f>'2007'!L44</f>
        <v>95.326700000000002</v>
      </c>
      <c r="M44" s="5">
        <f>'2007'!M44</f>
        <v>38.143599999999999</v>
      </c>
      <c r="N44" s="5">
        <f>'2007'!N44</f>
        <v>78.519000000000005</v>
      </c>
      <c r="O44" s="5">
        <f>'2007'!O44</f>
        <v>116.0102</v>
      </c>
      <c r="P44" s="5">
        <f>'2007'!P44</f>
        <v>35.895099999999999</v>
      </c>
      <c r="Q44" s="5">
        <f>'2007'!Q44</f>
        <v>189.96929999999998</v>
      </c>
      <c r="R44" s="5">
        <f>'2007'!R44</f>
        <v>107.25710000000001</v>
      </c>
      <c r="S44" s="5">
        <f>'2007'!S44</f>
        <v>32.015999999999998</v>
      </c>
      <c r="T44" s="5">
        <f>'2007'!T44</f>
        <v>1720.0061000000001</v>
      </c>
    </row>
    <row r="46" spans="1:21" x14ac:dyDescent="0.25">
      <c r="B46" t="s">
        <v>62</v>
      </c>
      <c r="D46">
        <f t="shared" ref="D46:I46" si="4">SUM(D50:D54)</f>
        <v>15168.6</v>
      </c>
      <c r="E46">
        <f t="shared" si="4"/>
        <v>44538.400000000001</v>
      </c>
      <c r="F46">
        <f t="shared" si="4"/>
        <v>8491.7000000000007</v>
      </c>
      <c r="G46">
        <f t="shared" si="4"/>
        <v>46834.400000000001</v>
      </c>
      <c r="H46">
        <f t="shared" si="4"/>
        <v>72547.899999999994</v>
      </c>
      <c r="I46">
        <f t="shared" si="4"/>
        <v>169642.4</v>
      </c>
    </row>
    <row r="47" spans="1:21" x14ac:dyDescent="0.25">
      <c r="B47" s="1" t="s">
        <v>43</v>
      </c>
      <c r="C47" s="2" t="s">
        <v>44</v>
      </c>
      <c r="D47" s="3" t="s">
        <v>45</v>
      </c>
      <c r="E47" s="3" t="s">
        <v>46</v>
      </c>
      <c r="F47" s="3" t="s">
        <v>47</v>
      </c>
      <c r="G47" s="3" t="s">
        <v>48</v>
      </c>
      <c r="H47" s="3" t="s">
        <v>49</v>
      </c>
      <c r="I47" s="3" t="s">
        <v>50</v>
      </c>
      <c r="J47" s="3" t="s">
        <v>51</v>
      </c>
      <c r="K47" s="3" t="s">
        <v>52</v>
      </c>
      <c r="L47" s="3" t="s">
        <v>53</v>
      </c>
      <c r="M47" s="3" t="s">
        <v>54</v>
      </c>
      <c r="N47" s="3" t="s">
        <v>55</v>
      </c>
      <c r="O47" s="3" t="s">
        <v>56</v>
      </c>
      <c r="P47" s="3" t="s">
        <v>57</v>
      </c>
      <c r="Q47" s="3" t="s">
        <v>58</v>
      </c>
      <c r="R47" s="3" t="s">
        <v>59</v>
      </c>
      <c r="S47" s="3" t="s">
        <v>60</v>
      </c>
      <c r="T47" s="4" t="s">
        <v>61</v>
      </c>
    </row>
    <row r="48" spans="1:21" x14ac:dyDescent="0.25">
      <c r="A48" s="17">
        <f t="shared" ref="A48:A65" si="5">SUM(D48:I48)</f>
        <v>35954.400000000009</v>
      </c>
      <c r="B48" s="10" t="s">
        <v>44</v>
      </c>
      <c r="C48" s="5">
        <f t="shared" ref="C48:T62" si="6">C27*1000</f>
        <v>14852.4</v>
      </c>
      <c r="D48" s="5">
        <f t="shared" si="6"/>
        <v>14.4</v>
      </c>
      <c r="E48" s="5">
        <f t="shared" si="6"/>
        <v>32523.900000000005</v>
      </c>
      <c r="F48" s="5">
        <f t="shared" si="6"/>
        <v>0</v>
      </c>
      <c r="G48" s="5">
        <f t="shared" si="6"/>
        <v>1.5</v>
      </c>
      <c r="H48" s="5">
        <f t="shared" si="6"/>
        <v>0</v>
      </c>
      <c r="I48" s="5">
        <f t="shared" si="6"/>
        <v>3414.5999999999995</v>
      </c>
      <c r="J48" s="5">
        <f t="shared" si="6"/>
        <v>544.20000000000005</v>
      </c>
      <c r="K48" s="5">
        <f t="shared" si="6"/>
        <v>1.7</v>
      </c>
      <c r="L48" s="5">
        <f t="shared" si="6"/>
        <v>0</v>
      </c>
      <c r="M48" s="5">
        <f t="shared" si="6"/>
        <v>1562</v>
      </c>
      <c r="N48" s="5">
        <f t="shared" si="6"/>
        <v>16.3</v>
      </c>
      <c r="O48" s="5">
        <f t="shared" si="6"/>
        <v>1.8</v>
      </c>
      <c r="P48" s="5">
        <f t="shared" si="6"/>
        <v>0</v>
      </c>
      <c r="Q48" s="5">
        <f t="shared" si="6"/>
        <v>35.9</v>
      </c>
      <c r="R48" s="5">
        <f t="shared" si="6"/>
        <v>160.9</v>
      </c>
      <c r="S48" s="5">
        <f t="shared" si="6"/>
        <v>66.5</v>
      </c>
      <c r="T48" s="5">
        <f t="shared" si="6"/>
        <v>53196.2</v>
      </c>
      <c r="U48">
        <f t="shared" ref="U48:U65" si="7">SUM(K48:S48)</f>
        <v>1845.1000000000001</v>
      </c>
    </row>
    <row r="49" spans="1:21" x14ac:dyDescent="0.25">
      <c r="A49" s="17">
        <f t="shared" si="5"/>
        <v>121441.60000000001</v>
      </c>
      <c r="B49" s="10" t="s">
        <v>45</v>
      </c>
      <c r="C49" s="5">
        <f t="shared" si="6"/>
        <v>1344.3</v>
      </c>
      <c r="D49" s="5">
        <f t="shared" si="6"/>
        <v>58647.4</v>
      </c>
      <c r="E49" s="5">
        <f t="shared" si="6"/>
        <v>4528.3</v>
      </c>
      <c r="F49" s="5">
        <f t="shared" si="6"/>
        <v>32468.599999999995</v>
      </c>
      <c r="G49" s="5">
        <f t="shared" si="6"/>
        <v>1199.9000000000001</v>
      </c>
      <c r="H49" s="5">
        <f t="shared" si="6"/>
        <v>1254.8000000000002</v>
      </c>
      <c r="I49" s="5">
        <f t="shared" si="6"/>
        <v>23342.600000000002</v>
      </c>
      <c r="J49" s="5">
        <f t="shared" si="6"/>
        <v>3385</v>
      </c>
      <c r="K49" s="5">
        <f t="shared" si="6"/>
        <v>4305</v>
      </c>
      <c r="L49" s="5">
        <f t="shared" si="6"/>
        <v>1678.1999999999998</v>
      </c>
      <c r="M49" s="5">
        <f t="shared" si="6"/>
        <v>1321.6</v>
      </c>
      <c r="N49" s="5">
        <f t="shared" si="6"/>
        <v>3296.5</v>
      </c>
      <c r="O49" s="5">
        <f t="shared" si="6"/>
        <v>680.3</v>
      </c>
      <c r="P49" s="5">
        <f t="shared" si="6"/>
        <v>1195.5</v>
      </c>
      <c r="Q49" s="5">
        <f t="shared" si="6"/>
        <v>3790.1</v>
      </c>
      <c r="R49" s="5">
        <f t="shared" si="6"/>
        <v>8755.6999999999989</v>
      </c>
      <c r="S49" s="5">
        <f t="shared" si="6"/>
        <v>1593.1</v>
      </c>
      <c r="T49" s="5">
        <f t="shared" si="6"/>
        <v>152786.79999999999</v>
      </c>
      <c r="U49">
        <f t="shared" si="7"/>
        <v>26615.999999999996</v>
      </c>
    </row>
    <row r="50" spans="1:21" x14ac:dyDescent="0.25">
      <c r="A50" s="17">
        <f t="shared" si="5"/>
        <v>36178.5</v>
      </c>
      <c r="B50" s="10" t="s">
        <v>46</v>
      </c>
      <c r="C50" s="5">
        <f t="shared" si="6"/>
        <v>7743.3</v>
      </c>
      <c r="D50" s="5">
        <f t="shared" si="6"/>
        <v>294.3</v>
      </c>
      <c r="E50" s="5">
        <f t="shared" si="6"/>
        <v>31264.3</v>
      </c>
      <c r="F50" s="5">
        <f t="shared" si="6"/>
        <v>95.3</v>
      </c>
      <c r="G50" s="5">
        <f t="shared" si="6"/>
        <v>199</v>
      </c>
      <c r="H50" s="5">
        <f t="shared" si="6"/>
        <v>151.1</v>
      </c>
      <c r="I50" s="5">
        <f t="shared" si="6"/>
        <v>4174.5000000000009</v>
      </c>
      <c r="J50" s="5">
        <f t="shared" si="6"/>
        <v>582</v>
      </c>
      <c r="K50" s="5">
        <f t="shared" si="6"/>
        <v>2381</v>
      </c>
      <c r="L50" s="5">
        <f t="shared" si="6"/>
        <v>656.9</v>
      </c>
      <c r="M50" s="5">
        <f t="shared" si="6"/>
        <v>20867.599999999999</v>
      </c>
      <c r="N50" s="5">
        <f t="shared" si="6"/>
        <v>1023.6</v>
      </c>
      <c r="O50" s="5">
        <f t="shared" si="6"/>
        <v>83.2</v>
      </c>
      <c r="P50" s="5">
        <f t="shared" si="6"/>
        <v>137.6</v>
      </c>
      <c r="Q50" s="5">
        <f t="shared" si="6"/>
        <v>2976.2</v>
      </c>
      <c r="R50" s="5">
        <f t="shared" si="6"/>
        <v>6393.2</v>
      </c>
      <c r="S50" s="5">
        <f t="shared" si="6"/>
        <v>1526.7</v>
      </c>
      <c r="T50" s="5">
        <f t="shared" si="6"/>
        <v>80549.5</v>
      </c>
      <c r="U50">
        <f t="shared" si="7"/>
        <v>36045.999999999993</v>
      </c>
    </row>
    <row r="51" spans="1:21" x14ac:dyDescent="0.25">
      <c r="A51" s="17">
        <f t="shared" si="5"/>
        <v>16235.4</v>
      </c>
      <c r="B51" s="10" t="s">
        <v>47</v>
      </c>
      <c r="C51" s="5">
        <f t="shared" si="6"/>
        <v>3226.1</v>
      </c>
      <c r="D51" s="5">
        <f t="shared" si="6"/>
        <v>1396.3</v>
      </c>
      <c r="E51" s="5">
        <f t="shared" si="6"/>
        <v>868</v>
      </c>
      <c r="F51" s="5">
        <f t="shared" si="6"/>
        <v>3975.9</v>
      </c>
      <c r="G51" s="5">
        <f t="shared" si="6"/>
        <v>279.5</v>
      </c>
      <c r="H51" s="5">
        <f t="shared" si="6"/>
        <v>277</v>
      </c>
      <c r="I51" s="5">
        <f t="shared" si="6"/>
        <v>9438.6999999999989</v>
      </c>
      <c r="J51" s="5">
        <f t="shared" si="6"/>
        <v>3251.2</v>
      </c>
      <c r="K51" s="5">
        <f t="shared" si="6"/>
        <v>5411.4</v>
      </c>
      <c r="L51" s="5">
        <f t="shared" si="6"/>
        <v>13704.7</v>
      </c>
      <c r="M51" s="5">
        <f t="shared" si="6"/>
        <v>169.5</v>
      </c>
      <c r="N51" s="5">
        <f t="shared" si="6"/>
        <v>965</v>
      </c>
      <c r="O51" s="5">
        <f t="shared" si="6"/>
        <v>417.7</v>
      </c>
      <c r="P51" s="5">
        <f t="shared" si="6"/>
        <v>121.2</v>
      </c>
      <c r="Q51" s="5">
        <f t="shared" si="6"/>
        <v>2480.9</v>
      </c>
      <c r="R51" s="5">
        <f t="shared" si="6"/>
        <v>2075.7999999999997</v>
      </c>
      <c r="S51" s="5">
        <f t="shared" si="6"/>
        <v>722.6</v>
      </c>
      <c r="T51" s="5">
        <f t="shared" si="6"/>
        <v>48781.5</v>
      </c>
      <c r="U51">
        <f t="shared" si="7"/>
        <v>26068.799999999999</v>
      </c>
    </row>
    <row r="52" spans="1:21" x14ac:dyDescent="0.25">
      <c r="A52" s="17">
        <f t="shared" si="5"/>
        <v>59127.9</v>
      </c>
      <c r="B52" s="10" t="s">
        <v>48</v>
      </c>
      <c r="C52" s="5">
        <f t="shared" si="6"/>
        <v>315.2</v>
      </c>
      <c r="D52" s="5">
        <f t="shared" si="6"/>
        <v>3590.5</v>
      </c>
      <c r="E52" s="5">
        <f t="shared" si="6"/>
        <v>1643</v>
      </c>
      <c r="F52" s="5">
        <f t="shared" si="6"/>
        <v>844.2</v>
      </c>
      <c r="G52" s="5">
        <f t="shared" si="6"/>
        <v>20775.7</v>
      </c>
      <c r="H52" s="5">
        <f t="shared" si="6"/>
        <v>16635</v>
      </c>
      <c r="I52" s="5">
        <f t="shared" si="6"/>
        <v>15639.5</v>
      </c>
      <c r="J52" s="5">
        <f t="shared" si="6"/>
        <v>15578.5</v>
      </c>
      <c r="K52" s="5">
        <f t="shared" si="6"/>
        <v>5169.3</v>
      </c>
      <c r="L52" s="5">
        <f t="shared" si="6"/>
        <v>2107.6000000000004</v>
      </c>
      <c r="M52" s="5">
        <f t="shared" si="6"/>
        <v>351.1</v>
      </c>
      <c r="N52" s="5">
        <f t="shared" si="6"/>
        <v>5311.8</v>
      </c>
      <c r="O52" s="5">
        <f t="shared" si="6"/>
        <v>365.3</v>
      </c>
      <c r="P52" s="5">
        <f t="shared" si="6"/>
        <v>524.4</v>
      </c>
      <c r="Q52" s="5">
        <f t="shared" si="6"/>
        <v>6442.4</v>
      </c>
      <c r="R52" s="5">
        <f t="shared" si="6"/>
        <v>3114.3999999999996</v>
      </c>
      <c r="S52" s="5">
        <f t="shared" si="6"/>
        <v>2233.8000000000002</v>
      </c>
      <c r="T52" s="5">
        <f t="shared" si="6"/>
        <v>100641.9</v>
      </c>
      <c r="U52">
        <f t="shared" si="7"/>
        <v>25620.100000000002</v>
      </c>
    </row>
    <row r="53" spans="1:21" x14ac:dyDescent="0.25">
      <c r="A53" s="17">
        <f t="shared" si="5"/>
        <v>30550.7</v>
      </c>
      <c r="B53" s="10" t="s">
        <v>49</v>
      </c>
      <c r="C53" s="5">
        <f t="shared" si="6"/>
        <v>229.7</v>
      </c>
      <c r="D53" s="5">
        <f t="shared" si="6"/>
        <v>306</v>
      </c>
      <c r="E53" s="5">
        <f t="shared" si="6"/>
        <v>173.2</v>
      </c>
      <c r="F53" s="5">
        <f t="shared" si="6"/>
        <v>58.4</v>
      </c>
      <c r="G53" s="5">
        <f t="shared" si="6"/>
        <v>1146.4000000000001</v>
      </c>
      <c r="H53" s="5">
        <f t="shared" si="6"/>
        <v>27627.8</v>
      </c>
      <c r="I53" s="5">
        <f t="shared" si="6"/>
        <v>1238.9000000000001</v>
      </c>
      <c r="J53" s="5">
        <f t="shared" si="6"/>
        <v>133.6</v>
      </c>
      <c r="K53" s="5">
        <f t="shared" si="6"/>
        <v>4691.8</v>
      </c>
      <c r="L53" s="5">
        <f t="shared" si="6"/>
        <v>4128.5</v>
      </c>
      <c r="M53" s="5">
        <f t="shared" si="6"/>
        <v>33.6</v>
      </c>
      <c r="N53" s="5">
        <f t="shared" si="6"/>
        <v>244.39999999999998</v>
      </c>
      <c r="O53" s="5">
        <f t="shared" si="6"/>
        <v>40.200000000000003</v>
      </c>
      <c r="P53" s="5">
        <f t="shared" si="6"/>
        <v>16.8</v>
      </c>
      <c r="Q53" s="5">
        <f t="shared" si="6"/>
        <v>989.69999999999982</v>
      </c>
      <c r="R53" s="5">
        <f t="shared" si="6"/>
        <v>2607.5999999999995</v>
      </c>
      <c r="S53" s="5">
        <f t="shared" si="6"/>
        <v>307.5</v>
      </c>
      <c r="T53" s="5">
        <f t="shared" si="6"/>
        <v>43974.400000000001</v>
      </c>
      <c r="U53">
        <f t="shared" si="7"/>
        <v>13060.099999999999</v>
      </c>
    </row>
    <row r="54" spans="1:21" x14ac:dyDescent="0.25">
      <c r="A54" s="17">
        <f t="shared" si="5"/>
        <v>215130.9</v>
      </c>
      <c r="B54" s="10" t="s">
        <v>50</v>
      </c>
      <c r="C54" s="5">
        <f t="shared" si="6"/>
        <v>13504.4</v>
      </c>
      <c r="D54" s="5">
        <f t="shared" si="6"/>
        <v>9581.5</v>
      </c>
      <c r="E54" s="5">
        <f t="shared" si="6"/>
        <v>10589.9</v>
      </c>
      <c r="F54" s="5">
        <f t="shared" si="6"/>
        <v>3517.9</v>
      </c>
      <c r="G54" s="5">
        <f t="shared" si="6"/>
        <v>24433.8</v>
      </c>
      <c r="H54" s="5">
        <f t="shared" si="6"/>
        <v>27857.000000000004</v>
      </c>
      <c r="I54" s="5">
        <f t="shared" si="6"/>
        <v>139150.79999999999</v>
      </c>
      <c r="J54" s="5">
        <f t="shared" si="6"/>
        <v>62779.8</v>
      </c>
      <c r="K54" s="5">
        <f t="shared" si="6"/>
        <v>15421.3</v>
      </c>
      <c r="L54" s="5">
        <f t="shared" si="6"/>
        <v>3627.3</v>
      </c>
      <c r="M54" s="5">
        <f t="shared" si="6"/>
        <v>1498.5999999999997</v>
      </c>
      <c r="N54" s="5">
        <f t="shared" si="6"/>
        <v>11966.500000000002</v>
      </c>
      <c r="O54" s="5">
        <f t="shared" si="6"/>
        <v>2037.3000000000002</v>
      </c>
      <c r="P54" s="5">
        <f t="shared" si="6"/>
        <v>2214</v>
      </c>
      <c r="Q54" s="5">
        <f t="shared" si="6"/>
        <v>13644.6</v>
      </c>
      <c r="R54" s="5">
        <f t="shared" si="6"/>
        <v>18590.099999999999</v>
      </c>
      <c r="S54" s="5">
        <f t="shared" si="6"/>
        <v>4511.8999999999996</v>
      </c>
      <c r="T54" s="5">
        <f t="shared" si="6"/>
        <v>364926.8</v>
      </c>
      <c r="U54">
        <f t="shared" si="7"/>
        <v>73511.599999999991</v>
      </c>
    </row>
    <row r="55" spans="1:21" x14ac:dyDescent="0.25">
      <c r="A55" s="17">
        <f t="shared" si="5"/>
        <v>3868.2</v>
      </c>
      <c r="B55" s="10" t="s">
        <v>51</v>
      </c>
      <c r="C55" s="5">
        <f t="shared" si="6"/>
        <v>343.4</v>
      </c>
      <c r="D55" s="5">
        <f t="shared" si="6"/>
        <v>1475</v>
      </c>
      <c r="E55" s="5">
        <f t="shared" si="6"/>
        <v>151.19999999999999</v>
      </c>
      <c r="F55" s="5">
        <f t="shared" si="6"/>
        <v>333.7</v>
      </c>
      <c r="G55" s="5">
        <f t="shared" si="6"/>
        <v>684.9</v>
      </c>
      <c r="H55" s="5">
        <f t="shared" si="6"/>
        <v>335.7</v>
      </c>
      <c r="I55" s="5">
        <f t="shared" si="6"/>
        <v>887.7</v>
      </c>
      <c r="J55" s="5">
        <f t="shared" si="6"/>
        <v>39712.400000000001</v>
      </c>
      <c r="K55" s="5">
        <f t="shared" si="6"/>
        <v>438.6</v>
      </c>
      <c r="L55" s="5">
        <f t="shared" si="6"/>
        <v>467.9</v>
      </c>
      <c r="M55" s="5">
        <f t="shared" si="6"/>
        <v>64.2</v>
      </c>
      <c r="N55" s="5">
        <f t="shared" si="6"/>
        <v>1074.7</v>
      </c>
      <c r="O55" s="5">
        <f t="shared" si="6"/>
        <v>1230.5999999999999</v>
      </c>
      <c r="P55" s="5">
        <f t="shared" si="6"/>
        <v>3394.1</v>
      </c>
      <c r="Q55" s="5">
        <f t="shared" si="6"/>
        <v>2228.8000000000002</v>
      </c>
      <c r="R55" s="5">
        <f t="shared" si="6"/>
        <v>5971.5</v>
      </c>
      <c r="S55" s="5">
        <f t="shared" si="6"/>
        <v>1151.8</v>
      </c>
      <c r="T55" s="5">
        <f t="shared" si="6"/>
        <v>59945.5</v>
      </c>
      <c r="U55">
        <f t="shared" si="7"/>
        <v>16022.2</v>
      </c>
    </row>
    <row r="56" spans="1:21" x14ac:dyDescent="0.25">
      <c r="A56" s="17">
        <f t="shared" si="5"/>
        <v>7802.1</v>
      </c>
      <c r="B56" s="10" t="s">
        <v>52</v>
      </c>
      <c r="C56" s="5">
        <f t="shared" si="6"/>
        <v>251.1</v>
      </c>
      <c r="D56" s="5">
        <f t="shared" si="6"/>
        <v>543</v>
      </c>
      <c r="E56" s="5">
        <f t="shared" si="6"/>
        <v>1295.4000000000001</v>
      </c>
      <c r="F56" s="5">
        <f t="shared" si="6"/>
        <v>443.1</v>
      </c>
      <c r="G56" s="5">
        <f t="shared" si="6"/>
        <v>860.3</v>
      </c>
      <c r="H56" s="5">
        <f t="shared" si="6"/>
        <v>1080.7</v>
      </c>
      <c r="I56" s="5">
        <f t="shared" si="6"/>
        <v>3579.6</v>
      </c>
      <c r="J56" s="5">
        <f t="shared" si="6"/>
        <v>1013.2999999999998</v>
      </c>
      <c r="K56" s="5">
        <f t="shared" si="6"/>
        <v>24095</v>
      </c>
      <c r="L56" s="5">
        <f t="shared" si="6"/>
        <v>2598.3000000000002</v>
      </c>
      <c r="M56" s="5">
        <f t="shared" si="6"/>
        <v>266.2</v>
      </c>
      <c r="N56" s="5">
        <f t="shared" si="6"/>
        <v>1210.5</v>
      </c>
      <c r="O56" s="5">
        <f t="shared" si="6"/>
        <v>192</v>
      </c>
      <c r="P56" s="5">
        <f t="shared" si="6"/>
        <v>288.10000000000002</v>
      </c>
      <c r="Q56" s="5">
        <f t="shared" si="6"/>
        <v>2190.9</v>
      </c>
      <c r="R56" s="5">
        <f t="shared" si="6"/>
        <v>736.19999999999993</v>
      </c>
      <c r="S56" s="5">
        <f t="shared" si="6"/>
        <v>498.79999999999995</v>
      </c>
      <c r="T56" s="5">
        <f t="shared" si="6"/>
        <v>41142.400000000001</v>
      </c>
      <c r="U56">
        <f t="shared" si="7"/>
        <v>32076</v>
      </c>
    </row>
    <row r="57" spans="1:21" x14ac:dyDescent="0.25">
      <c r="A57" s="17">
        <f t="shared" si="5"/>
        <v>12698.600000000002</v>
      </c>
      <c r="B57" s="10" t="s">
        <v>53</v>
      </c>
      <c r="C57" s="5">
        <f t="shared" si="6"/>
        <v>77.7</v>
      </c>
      <c r="D57" s="5">
        <f t="shared" si="6"/>
        <v>1025.5999999999999</v>
      </c>
      <c r="E57" s="5">
        <f t="shared" si="6"/>
        <v>2551.4</v>
      </c>
      <c r="F57" s="5">
        <f t="shared" si="6"/>
        <v>912.9</v>
      </c>
      <c r="G57" s="5">
        <f t="shared" si="6"/>
        <v>1132.8000000000002</v>
      </c>
      <c r="H57" s="5">
        <f t="shared" si="6"/>
        <v>1132.9000000000001</v>
      </c>
      <c r="I57" s="5">
        <f t="shared" si="6"/>
        <v>5943.0000000000009</v>
      </c>
      <c r="J57" s="5">
        <f t="shared" si="6"/>
        <v>2538.6</v>
      </c>
      <c r="K57" s="5">
        <f t="shared" si="6"/>
        <v>26807.4</v>
      </c>
      <c r="L57" s="5">
        <f t="shared" si="6"/>
        <v>36868.400000000001</v>
      </c>
      <c r="M57" s="5">
        <f t="shared" si="6"/>
        <v>1179.0999999999999</v>
      </c>
      <c r="N57" s="5">
        <f t="shared" si="6"/>
        <v>4039.0999999999995</v>
      </c>
      <c r="O57" s="5">
        <f t="shared" si="6"/>
        <v>1927</v>
      </c>
      <c r="P57" s="5">
        <f t="shared" si="6"/>
        <v>720</v>
      </c>
      <c r="Q57" s="5">
        <f t="shared" si="6"/>
        <v>7759.7999999999993</v>
      </c>
      <c r="R57" s="5">
        <f t="shared" si="6"/>
        <v>7150.4</v>
      </c>
      <c r="S57" s="5">
        <f t="shared" si="6"/>
        <v>1489.8</v>
      </c>
      <c r="T57" s="5">
        <f t="shared" si="6"/>
        <v>103256.1</v>
      </c>
      <c r="U57">
        <f t="shared" si="7"/>
        <v>87941</v>
      </c>
    </row>
    <row r="58" spans="1:21" x14ac:dyDescent="0.25">
      <c r="A58" s="17">
        <f t="shared" si="5"/>
        <v>2237.1</v>
      </c>
      <c r="B58" s="10" t="s">
        <v>54</v>
      </c>
      <c r="C58" s="5">
        <f t="shared" si="6"/>
        <v>37.799999999999997</v>
      </c>
      <c r="D58" s="5">
        <f t="shared" si="6"/>
        <v>281.8</v>
      </c>
      <c r="E58" s="5">
        <f t="shared" si="6"/>
        <v>338.6</v>
      </c>
      <c r="F58" s="5">
        <f t="shared" si="6"/>
        <v>96.9</v>
      </c>
      <c r="G58" s="5">
        <f t="shared" si="6"/>
        <v>249.8</v>
      </c>
      <c r="H58" s="5">
        <f t="shared" si="6"/>
        <v>243.3</v>
      </c>
      <c r="I58" s="5">
        <f t="shared" si="6"/>
        <v>1026.6999999999998</v>
      </c>
      <c r="J58" s="5">
        <f t="shared" si="6"/>
        <v>320.60000000000002</v>
      </c>
      <c r="K58" s="5">
        <f t="shared" si="6"/>
        <v>4930.1000000000004</v>
      </c>
      <c r="L58" s="5">
        <f t="shared" si="6"/>
        <v>1208</v>
      </c>
      <c r="M58" s="5">
        <f t="shared" si="6"/>
        <v>1787.7</v>
      </c>
      <c r="N58" s="5">
        <f t="shared" si="6"/>
        <v>1224.1999999999998</v>
      </c>
      <c r="O58" s="5">
        <f t="shared" si="6"/>
        <v>796.8</v>
      </c>
      <c r="P58" s="5">
        <f t="shared" si="6"/>
        <v>390.1</v>
      </c>
      <c r="Q58" s="5">
        <f t="shared" si="6"/>
        <v>3743.7999999999997</v>
      </c>
      <c r="R58" s="5">
        <f t="shared" si="6"/>
        <v>2903.6000000000004</v>
      </c>
      <c r="S58" s="5">
        <f t="shared" si="6"/>
        <v>633.20000000000005</v>
      </c>
      <c r="T58" s="5">
        <f t="shared" si="6"/>
        <v>20212.900000000001</v>
      </c>
      <c r="U58">
        <f t="shared" si="7"/>
        <v>17617.5</v>
      </c>
    </row>
    <row r="59" spans="1:21" x14ac:dyDescent="0.25">
      <c r="A59" s="17">
        <f t="shared" si="5"/>
        <v>6180</v>
      </c>
      <c r="B59" s="10" t="s">
        <v>55</v>
      </c>
      <c r="C59" s="5">
        <f t="shared" si="6"/>
        <v>204.9</v>
      </c>
      <c r="D59" s="5">
        <f t="shared" si="6"/>
        <v>1091.3</v>
      </c>
      <c r="E59" s="5">
        <f t="shared" si="6"/>
        <v>979.7</v>
      </c>
      <c r="F59" s="5">
        <f t="shared" si="6"/>
        <v>334.4</v>
      </c>
      <c r="G59" s="5">
        <f t="shared" si="6"/>
        <v>993.5</v>
      </c>
      <c r="H59" s="5">
        <f t="shared" si="6"/>
        <v>578.20000000000005</v>
      </c>
      <c r="I59" s="5">
        <f t="shared" si="6"/>
        <v>2202.8999999999996</v>
      </c>
      <c r="J59" s="5">
        <f t="shared" si="6"/>
        <v>1654.1</v>
      </c>
      <c r="K59" s="5">
        <f t="shared" si="6"/>
        <v>9100.2000000000007</v>
      </c>
      <c r="L59" s="5">
        <f t="shared" si="6"/>
        <v>1747.8</v>
      </c>
      <c r="M59" s="5">
        <f t="shared" si="6"/>
        <v>700</v>
      </c>
      <c r="N59" s="5">
        <f t="shared" si="6"/>
        <v>23720.5</v>
      </c>
      <c r="O59" s="5">
        <f t="shared" si="6"/>
        <v>13286.699999999999</v>
      </c>
      <c r="P59" s="5">
        <f t="shared" si="6"/>
        <v>1125</v>
      </c>
      <c r="Q59" s="5">
        <f t="shared" si="6"/>
        <v>14138.599999999999</v>
      </c>
      <c r="R59" s="5">
        <f t="shared" si="6"/>
        <v>6544.3</v>
      </c>
      <c r="S59" s="5">
        <f t="shared" si="6"/>
        <v>2404.2000000000003</v>
      </c>
      <c r="T59" s="5">
        <f t="shared" si="6"/>
        <v>80806.299999999988</v>
      </c>
      <c r="U59">
        <f t="shared" si="7"/>
        <v>72767.299999999988</v>
      </c>
    </row>
    <row r="60" spans="1:21" x14ac:dyDescent="0.25">
      <c r="A60" s="17">
        <f t="shared" si="5"/>
        <v>10120.599999999999</v>
      </c>
      <c r="B60" s="10" t="s">
        <v>56</v>
      </c>
      <c r="C60" s="5">
        <f t="shared" si="6"/>
        <v>1428</v>
      </c>
      <c r="D60" s="5">
        <f t="shared" si="6"/>
        <v>1407</v>
      </c>
      <c r="E60" s="5">
        <f t="shared" si="6"/>
        <v>2803.7</v>
      </c>
      <c r="F60" s="5">
        <f t="shared" si="6"/>
        <v>399</v>
      </c>
      <c r="G60" s="5">
        <f t="shared" si="6"/>
        <v>994.7</v>
      </c>
      <c r="H60" s="5">
        <f t="shared" si="6"/>
        <v>767.7</v>
      </c>
      <c r="I60" s="5">
        <f t="shared" si="6"/>
        <v>3748.5</v>
      </c>
      <c r="J60" s="5">
        <f t="shared" si="6"/>
        <v>4602.8999999999996</v>
      </c>
      <c r="K60" s="5">
        <f t="shared" si="6"/>
        <v>12680.6</v>
      </c>
      <c r="L60" s="5">
        <f t="shared" si="6"/>
        <v>5195.2</v>
      </c>
      <c r="M60" s="5">
        <f t="shared" si="6"/>
        <v>1244.0999999999999</v>
      </c>
      <c r="N60" s="5">
        <f t="shared" si="6"/>
        <v>3253.1</v>
      </c>
      <c r="O60" s="5">
        <f t="shared" si="6"/>
        <v>64395.5</v>
      </c>
      <c r="P60" s="5">
        <f t="shared" si="6"/>
        <v>5707.3</v>
      </c>
      <c r="Q60" s="5">
        <f t="shared" si="6"/>
        <v>10768.900000000001</v>
      </c>
      <c r="R60" s="5">
        <f t="shared" si="6"/>
        <v>4127.8999999999996</v>
      </c>
      <c r="S60" s="5">
        <f t="shared" si="6"/>
        <v>1821.3</v>
      </c>
      <c r="T60" s="5">
        <f t="shared" si="6"/>
        <v>125345</v>
      </c>
      <c r="U60">
        <f t="shared" si="7"/>
        <v>109193.90000000001</v>
      </c>
    </row>
    <row r="61" spans="1:21" x14ac:dyDescent="0.25">
      <c r="A61" s="17">
        <f t="shared" si="5"/>
        <v>4463.3</v>
      </c>
      <c r="B61" s="10" t="s">
        <v>57</v>
      </c>
      <c r="C61" s="5">
        <f t="shared" si="6"/>
        <v>19.100000000000001</v>
      </c>
      <c r="D61" s="5">
        <f t="shared" si="6"/>
        <v>411.1</v>
      </c>
      <c r="E61" s="5">
        <f t="shared" si="6"/>
        <v>735.3</v>
      </c>
      <c r="F61" s="5">
        <f t="shared" si="6"/>
        <v>159.4</v>
      </c>
      <c r="G61" s="5">
        <f t="shared" si="6"/>
        <v>412.9</v>
      </c>
      <c r="H61" s="5">
        <f t="shared" si="6"/>
        <v>382.1</v>
      </c>
      <c r="I61" s="5">
        <f t="shared" si="6"/>
        <v>2362.5</v>
      </c>
      <c r="J61" s="5">
        <f t="shared" si="6"/>
        <v>1128.2</v>
      </c>
      <c r="K61" s="5">
        <f t="shared" si="6"/>
        <v>16623.400000000001</v>
      </c>
      <c r="L61" s="5">
        <f t="shared" si="6"/>
        <v>2604.6</v>
      </c>
      <c r="M61" s="5">
        <f t="shared" si="6"/>
        <v>1692.5</v>
      </c>
      <c r="N61" s="5">
        <f t="shared" si="6"/>
        <v>3356.1</v>
      </c>
      <c r="O61" s="5">
        <f t="shared" si="6"/>
        <v>5760.9</v>
      </c>
      <c r="P61" s="5">
        <f t="shared" si="6"/>
        <v>10195.299999999999</v>
      </c>
      <c r="Q61" s="5">
        <f t="shared" si="6"/>
        <v>13342.8</v>
      </c>
      <c r="R61" s="5">
        <f t="shared" si="6"/>
        <v>4255.6000000000004</v>
      </c>
      <c r="S61" s="5">
        <f t="shared" si="6"/>
        <v>1223.4000000000001</v>
      </c>
      <c r="T61" s="5">
        <f t="shared" si="6"/>
        <v>64664.9</v>
      </c>
      <c r="U61">
        <f t="shared" si="7"/>
        <v>59054.600000000006</v>
      </c>
    </row>
    <row r="62" spans="1:21" x14ac:dyDescent="0.25">
      <c r="A62" s="17">
        <f t="shared" si="5"/>
        <v>67903.3</v>
      </c>
      <c r="B62" s="10" t="s">
        <v>58</v>
      </c>
      <c r="C62" s="5">
        <f t="shared" si="6"/>
        <v>2506.3000000000002</v>
      </c>
      <c r="D62" s="5">
        <f t="shared" si="6"/>
        <v>8687.1</v>
      </c>
      <c r="E62" s="5">
        <f t="shared" si="6"/>
        <v>13411.2</v>
      </c>
      <c r="F62" s="5">
        <f t="shared" ref="F62:T62" si="8">F41*1000</f>
        <v>2043.6999999999998</v>
      </c>
      <c r="G62" s="5">
        <f t="shared" si="8"/>
        <v>7037.4</v>
      </c>
      <c r="H62" s="5">
        <f t="shared" si="8"/>
        <v>7501.2</v>
      </c>
      <c r="I62" s="5">
        <f t="shared" si="8"/>
        <v>29222.700000000004</v>
      </c>
      <c r="J62" s="5">
        <f t="shared" si="8"/>
        <v>26582.5</v>
      </c>
      <c r="K62" s="5">
        <f t="shared" si="8"/>
        <v>41366.9</v>
      </c>
      <c r="L62" s="5">
        <f t="shared" si="8"/>
        <v>15865.900000000001</v>
      </c>
      <c r="M62" s="5">
        <f t="shared" si="8"/>
        <v>4665.8</v>
      </c>
      <c r="N62" s="5">
        <f t="shared" si="8"/>
        <v>15735.8</v>
      </c>
      <c r="O62" s="5">
        <f t="shared" si="8"/>
        <v>23197.3</v>
      </c>
      <c r="P62" s="5">
        <f t="shared" si="8"/>
        <v>9585.7999999999993</v>
      </c>
      <c r="Q62" s="5">
        <f t="shared" si="8"/>
        <v>100922.1</v>
      </c>
      <c r="R62" s="5">
        <f t="shared" si="8"/>
        <v>28341.9</v>
      </c>
      <c r="S62" s="5">
        <f t="shared" si="8"/>
        <v>7627.7</v>
      </c>
      <c r="T62" s="5">
        <f t="shared" si="8"/>
        <v>344301.9</v>
      </c>
      <c r="U62">
        <f t="shared" si="7"/>
        <v>247309.20000000004</v>
      </c>
    </row>
    <row r="63" spans="1:21" x14ac:dyDescent="0.25">
      <c r="A63" s="17">
        <f t="shared" si="5"/>
        <v>4165.7</v>
      </c>
      <c r="B63" s="10" t="s">
        <v>59</v>
      </c>
      <c r="C63" s="5">
        <f t="shared" ref="C63:T65" si="9">C42*1000</f>
        <v>146</v>
      </c>
      <c r="D63" s="5">
        <f t="shared" si="9"/>
        <v>595.29999999999995</v>
      </c>
      <c r="E63" s="5">
        <f t="shared" si="9"/>
        <v>483.6</v>
      </c>
      <c r="F63" s="5">
        <f t="shared" si="9"/>
        <v>159.9</v>
      </c>
      <c r="G63" s="5">
        <f t="shared" si="9"/>
        <v>551.79999999999995</v>
      </c>
      <c r="H63" s="5">
        <f t="shared" si="9"/>
        <v>736.4</v>
      </c>
      <c r="I63" s="5">
        <f t="shared" si="9"/>
        <v>1638.6999999999998</v>
      </c>
      <c r="J63" s="5">
        <f t="shared" si="9"/>
        <v>719.4</v>
      </c>
      <c r="K63" s="5">
        <f t="shared" si="9"/>
        <v>1879.4</v>
      </c>
      <c r="L63" s="5">
        <f t="shared" si="9"/>
        <v>2078</v>
      </c>
      <c r="M63" s="5">
        <f t="shared" si="9"/>
        <v>210.7</v>
      </c>
      <c r="N63" s="5">
        <f t="shared" si="9"/>
        <v>1145.8</v>
      </c>
      <c r="O63" s="5">
        <f t="shared" si="9"/>
        <v>1000.9999999999999</v>
      </c>
      <c r="P63" s="5">
        <f t="shared" si="9"/>
        <v>101.60000000000001</v>
      </c>
      <c r="Q63" s="5">
        <f t="shared" si="9"/>
        <v>2134.5</v>
      </c>
      <c r="R63" s="5">
        <f t="shared" si="9"/>
        <v>4591.4000000000005</v>
      </c>
      <c r="S63" s="5">
        <f t="shared" si="9"/>
        <v>257.89999999999998</v>
      </c>
      <c r="T63" s="5">
        <f t="shared" si="9"/>
        <v>18431.3</v>
      </c>
      <c r="U63">
        <f t="shared" si="7"/>
        <v>13400.300000000001</v>
      </c>
    </row>
    <row r="64" spans="1:21" x14ac:dyDescent="0.25">
      <c r="A64" s="17">
        <f t="shared" si="5"/>
        <v>3881.7999999999997</v>
      </c>
      <c r="B64" s="10" t="s">
        <v>60</v>
      </c>
      <c r="C64" s="5">
        <f t="shared" si="9"/>
        <v>67.8</v>
      </c>
      <c r="D64" s="5">
        <f t="shared" si="9"/>
        <v>323.2</v>
      </c>
      <c r="E64" s="5">
        <f t="shared" si="9"/>
        <v>752.69999999999993</v>
      </c>
      <c r="F64" s="5">
        <f t="shared" si="9"/>
        <v>191.1</v>
      </c>
      <c r="G64" s="5">
        <f t="shared" si="9"/>
        <v>429</v>
      </c>
      <c r="H64" s="5">
        <f t="shared" si="9"/>
        <v>882.8</v>
      </c>
      <c r="I64" s="5">
        <f t="shared" si="9"/>
        <v>1303</v>
      </c>
      <c r="J64" s="5">
        <f t="shared" si="9"/>
        <v>605.29999999999995</v>
      </c>
      <c r="K64" s="5">
        <f t="shared" si="9"/>
        <v>2196.9</v>
      </c>
      <c r="L64" s="5">
        <f t="shared" si="9"/>
        <v>789.59999999999991</v>
      </c>
      <c r="M64" s="5">
        <f t="shared" si="9"/>
        <v>529</v>
      </c>
      <c r="N64" s="5">
        <f t="shared" si="9"/>
        <v>935.19999999999993</v>
      </c>
      <c r="O64" s="5">
        <f t="shared" si="9"/>
        <v>596.6</v>
      </c>
      <c r="P64" s="5">
        <f t="shared" si="9"/>
        <v>178.39999999999998</v>
      </c>
      <c r="Q64" s="5">
        <f t="shared" si="9"/>
        <v>2379</v>
      </c>
      <c r="R64" s="5">
        <f t="shared" si="9"/>
        <v>937</v>
      </c>
      <c r="S64" s="5">
        <f t="shared" si="9"/>
        <v>3945.6</v>
      </c>
      <c r="T64" s="5">
        <f t="shared" si="9"/>
        <v>17042.400000000001</v>
      </c>
      <c r="U64">
        <f t="shared" si="7"/>
        <v>12487.300000000001</v>
      </c>
    </row>
    <row r="65" spans="1:21" x14ac:dyDescent="0.25">
      <c r="A65" s="17">
        <f t="shared" si="5"/>
        <v>637940.60000000009</v>
      </c>
      <c r="B65" s="11" t="s">
        <v>61</v>
      </c>
      <c r="C65" s="5">
        <f t="shared" si="9"/>
        <v>46297.8</v>
      </c>
      <c r="D65" s="5">
        <f t="shared" si="9"/>
        <v>89671.3</v>
      </c>
      <c r="E65" s="5">
        <f t="shared" si="9"/>
        <v>105093.8</v>
      </c>
      <c r="F65" s="5">
        <f t="shared" si="9"/>
        <v>46034.5</v>
      </c>
      <c r="G65" s="5">
        <f t="shared" si="9"/>
        <v>61382.8</v>
      </c>
      <c r="H65" s="5">
        <f t="shared" si="9"/>
        <v>87444</v>
      </c>
      <c r="I65" s="5">
        <f t="shared" si="9"/>
        <v>248314.2</v>
      </c>
      <c r="J65" s="5">
        <f t="shared" si="9"/>
        <v>165131.4</v>
      </c>
      <c r="K65" s="5">
        <f t="shared" si="9"/>
        <v>177499.6</v>
      </c>
      <c r="L65" s="5">
        <f t="shared" si="9"/>
        <v>95326.7</v>
      </c>
      <c r="M65" s="5">
        <f t="shared" si="9"/>
        <v>38143.599999999999</v>
      </c>
      <c r="N65" s="5">
        <f t="shared" si="9"/>
        <v>78519</v>
      </c>
      <c r="O65" s="5">
        <f t="shared" si="9"/>
        <v>116010.2</v>
      </c>
      <c r="P65" s="5">
        <f t="shared" si="9"/>
        <v>35895.1</v>
      </c>
      <c r="Q65" s="5">
        <f t="shared" si="9"/>
        <v>189969.3</v>
      </c>
      <c r="R65" s="5">
        <f t="shared" si="9"/>
        <v>107257.1</v>
      </c>
      <c r="S65" s="5">
        <f t="shared" si="9"/>
        <v>32016</v>
      </c>
      <c r="T65" s="5">
        <f t="shared" si="9"/>
        <v>1720006.1</v>
      </c>
      <c r="U65">
        <f t="shared" si="7"/>
        <v>870636.6</v>
      </c>
    </row>
    <row r="67" spans="1:21" x14ac:dyDescent="0.25">
      <c r="B67" t="s">
        <v>62</v>
      </c>
    </row>
    <row r="68" spans="1:21" x14ac:dyDescent="0.25">
      <c r="B68" s="1" t="s">
        <v>43</v>
      </c>
      <c r="C68" s="2" t="s">
        <v>44</v>
      </c>
      <c r="D68" s="3" t="s">
        <v>45</v>
      </c>
      <c r="E68" s="3" t="s">
        <v>46</v>
      </c>
      <c r="F68" s="3" t="s">
        <v>47</v>
      </c>
      <c r="G68" s="3" t="s">
        <v>48</v>
      </c>
      <c r="H68" s="3" t="s">
        <v>49</v>
      </c>
      <c r="I68" s="3" t="s">
        <v>50</v>
      </c>
      <c r="J68" s="3" t="s">
        <v>51</v>
      </c>
      <c r="K68" s="3" t="s">
        <v>52</v>
      </c>
      <c r="L68" s="3" t="s">
        <v>53</v>
      </c>
      <c r="M68" s="3" t="s">
        <v>54</v>
      </c>
      <c r="N68" s="3" t="s">
        <v>55</v>
      </c>
      <c r="O68" s="3" t="s">
        <v>56</v>
      </c>
      <c r="P68" s="3" t="s">
        <v>57</v>
      </c>
      <c r="Q68" s="3" t="s">
        <v>58</v>
      </c>
      <c r="R68" s="3" t="s">
        <v>59</v>
      </c>
      <c r="S68" s="3" t="s">
        <v>60</v>
      </c>
      <c r="T68" s="4" t="s">
        <v>61</v>
      </c>
      <c r="U68" s="22" t="s">
        <v>84</v>
      </c>
    </row>
    <row r="69" spans="1:21" x14ac:dyDescent="0.25">
      <c r="B69" s="10" t="s">
        <v>44</v>
      </c>
      <c r="C69" s="5">
        <f t="shared" ref="C69:U82" si="10">C48/C6*100</f>
        <v>96.088374381829027</v>
      </c>
      <c r="D69" s="5">
        <f t="shared" si="10"/>
        <v>59.679739831838063</v>
      </c>
      <c r="E69" s="5">
        <f t="shared" si="10"/>
        <v>81.612361532952022</v>
      </c>
      <c r="F69" s="5" t="e">
        <f t="shared" si="10"/>
        <v>#DIV/0!</v>
      </c>
      <c r="G69" s="5">
        <f t="shared" si="10"/>
        <v>94.597948105800228</v>
      </c>
      <c r="H69" s="5" t="e">
        <f t="shared" si="10"/>
        <v>#DIV/0!</v>
      </c>
      <c r="I69" s="5">
        <f t="shared" si="10"/>
        <v>73.720701610343497</v>
      </c>
      <c r="J69" s="5">
        <f t="shared" si="10"/>
        <v>105.61137455698298</v>
      </c>
      <c r="K69" s="5">
        <f t="shared" si="10"/>
        <v>90.971697459541957</v>
      </c>
      <c r="L69" s="5" t="e">
        <f t="shared" si="10"/>
        <v>#DIV/0!</v>
      </c>
      <c r="M69" s="5">
        <f t="shared" si="10"/>
        <v>88.175712812625775</v>
      </c>
      <c r="N69" s="5">
        <f t="shared" si="10"/>
        <v>116.72595571202366</v>
      </c>
      <c r="O69" s="5">
        <f t="shared" si="10"/>
        <v>80.708516551315398</v>
      </c>
      <c r="P69" s="5" t="e">
        <f t="shared" si="10"/>
        <v>#DIV/0!</v>
      </c>
      <c r="Q69" s="5">
        <f t="shared" si="10"/>
        <v>77.550280336687692</v>
      </c>
      <c r="R69" s="5">
        <f t="shared" si="10"/>
        <v>85.639682774908096</v>
      </c>
      <c r="S69" s="5">
        <f t="shared" si="10"/>
        <v>82.653401597168397</v>
      </c>
      <c r="T69" s="5">
        <f t="shared" si="10"/>
        <v>84.997418282040101</v>
      </c>
      <c r="U69" s="5">
        <f t="shared" si="10"/>
        <v>87.688392575780597</v>
      </c>
    </row>
    <row r="70" spans="1:21" x14ac:dyDescent="0.25">
      <c r="B70" s="10" t="s">
        <v>45</v>
      </c>
      <c r="C70" s="5">
        <f t="shared" si="10"/>
        <v>80.372194035993445</v>
      </c>
      <c r="D70" s="5">
        <f t="shared" si="10"/>
        <v>87.513256438158422</v>
      </c>
      <c r="E70" s="5">
        <f t="shared" si="10"/>
        <v>74.083386881097141</v>
      </c>
      <c r="F70" s="5">
        <f t="shared" si="10"/>
        <v>68.434853706872573</v>
      </c>
      <c r="G70" s="5">
        <f t="shared" si="10"/>
        <v>79.267506395814337</v>
      </c>
      <c r="H70" s="5">
        <f t="shared" si="10"/>
        <v>75.766150914147474</v>
      </c>
      <c r="I70" s="5">
        <f t="shared" si="10"/>
        <v>83.061085778250003</v>
      </c>
      <c r="J70" s="5">
        <f t="shared" si="10"/>
        <v>87.43035446166077</v>
      </c>
      <c r="K70" s="5">
        <f t="shared" si="10"/>
        <v>89.520165644024615</v>
      </c>
      <c r="L70" s="5">
        <f t="shared" si="10"/>
        <v>87.778934007300066</v>
      </c>
      <c r="M70" s="5">
        <f t="shared" si="10"/>
        <v>74.380090222065505</v>
      </c>
      <c r="N70" s="5">
        <f t="shared" si="10"/>
        <v>92.767797475175016</v>
      </c>
      <c r="O70" s="5">
        <f t="shared" si="10"/>
        <v>87.805327123669144</v>
      </c>
      <c r="P70" s="5">
        <f t="shared" si="10"/>
        <v>71.344406900518351</v>
      </c>
      <c r="Q70" s="5">
        <f t="shared" si="10"/>
        <v>84.929519355560174</v>
      </c>
      <c r="R70" s="5">
        <f t="shared" si="10"/>
        <v>89.156027843141743</v>
      </c>
      <c r="S70" s="5">
        <f t="shared" si="10"/>
        <v>89.63658295938184</v>
      </c>
      <c r="T70" s="5">
        <f t="shared" si="10"/>
        <v>81.290479455678465</v>
      </c>
      <c r="U70" s="5">
        <f t="shared" si="10"/>
        <v>87.088055719159257</v>
      </c>
    </row>
    <row r="71" spans="1:21" x14ac:dyDescent="0.25">
      <c r="B71" s="10" t="s">
        <v>46</v>
      </c>
      <c r="C71" s="5">
        <f t="shared" si="10"/>
        <v>83.697473756413061</v>
      </c>
      <c r="D71" s="5">
        <f t="shared" si="10"/>
        <v>73.62121172739738</v>
      </c>
      <c r="E71" s="5">
        <f t="shared" si="10"/>
        <v>92.986739347793488</v>
      </c>
      <c r="F71" s="5">
        <f t="shared" si="10"/>
        <v>55.242974516854183</v>
      </c>
      <c r="G71" s="5">
        <f t="shared" si="10"/>
        <v>75.545132026340198</v>
      </c>
      <c r="H71" s="5">
        <f t="shared" si="10"/>
        <v>79.550783187808577</v>
      </c>
      <c r="I71" s="5">
        <f t="shared" si="10"/>
        <v>78.760763297297899</v>
      </c>
      <c r="J71" s="5">
        <f t="shared" si="10"/>
        <v>77.111466102711873</v>
      </c>
      <c r="K71" s="5">
        <f t="shared" si="10"/>
        <v>74.60581066443595</v>
      </c>
      <c r="L71" s="5">
        <f t="shared" si="10"/>
        <v>71.868209749246759</v>
      </c>
      <c r="M71" s="5">
        <f t="shared" si="10"/>
        <v>72.371712064290662</v>
      </c>
      <c r="N71" s="5">
        <f t="shared" si="10"/>
        <v>94.741736736340627</v>
      </c>
      <c r="O71" s="5">
        <f t="shared" si="10"/>
        <v>86.891758879735818</v>
      </c>
      <c r="P71" s="5">
        <f t="shared" si="10"/>
        <v>68.069814993344764</v>
      </c>
      <c r="Q71" s="5">
        <f t="shared" si="10"/>
        <v>75.016926861795227</v>
      </c>
      <c r="R71" s="5">
        <f t="shared" si="10"/>
        <v>77.066634474001219</v>
      </c>
      <c r="S71" s="5">
        <f t="shared" si="10"/>
        <v>75.779270886450078</v>
      </c>
      <c r="T71" s="5">
        <f t="shared" si="10"/>
        <v>81.734759798872119</v>
      </c>
      <c r="U71" s="5">
        <f t="shared" si="10"/>
        <v>74.175719804657916</v>
      </c>
    </row>
    <row r="72" spans="1:21" x14ac:dyDescent="0.25">
      <c r="B72" s="10" t="s">
        <v>47</v>
      </c>
      <c r="C72" s="5">
        <f t="shared" si="10"/>
        <v>73.861109838139882</v>
      </c>
      <c r="D72" s="5">
        <f t="shared" si="10"/>
        <v>63.848562734881462</v>
      </c>
      <c r="E72" s="5">
        <f t="shared" si="10"/>
        <v>65.107637073312276</v>
      </c>
      <c r="F72" s="5">
        <f t="shared" si="10"/>
        <v>73.078366786714042</v>
      </c>
      <c r="G72" s="5">
        <f t="shared" si="10"/>
        <v>67.097280548971597</v>
      </c>
      <c r="H72" s="5">
        <f t="shared" si="10"/>
        <v>66.413783701302251</v>
      </c>
      <c r="I72" s="5">
        <f t="shared" si="10"/>
        <v>77.561314903486505</v>
      </c>
      <c r="J72" s="5">
        <f t="shared" si="10"/>
        <v>81.115899303040081</v>
      </c>
      <c r="K72" s="5">
        <f t="shared" si="10"/>
        <v>74.025796663225492</v>
      </c>
      <c r="L72" s="5">
        <f t="shared" si="10"/>
        <v>77.382723109550938</v>
      </c>
      <c r="M72" s="5">
        <f t="shared" si="10"/>
        <v>66.624947681219993</v>
      </c>
      <c r="N72" s="5">
        <f t="shared" si="10"/>
        <v>73.580053353690204</v>
      </c>
      <c r="O72" s="5">
        <f t="shared" si="10"/>
        <v>73.210675708313104</v>
      </c>
      <c r="P72" s="5">
        <f t="shared" si="10"/>
        <v>58.637047363410403</v>
      </c>
      <c r="Q72" s="5">
        <f t="shared" si="10"/>
        <v>66.796045421890653</v>
      </c>
      <c r="R72" s="5">
        <f t="shared" si="10"/>
        <v>73.446673390403333</v>
      </c>
      <c r="S72" s="5">
        <f t="shared" si="10"/>
        <v>71.671791611739593</v>
      </c>
      <c r="T72" s="5">
        <f t="shared" si="10"/>
        <v>74.758930535032675</v>
      </c>
      <c r="U72" s="5">
        <f t="shared" si="10"/>
        <v>74.669595517943463</v>
      </c>
    </row>
    <row r="73" spans="1:21" x14ac:dyDescent="0.25">
      <c r="B73" s="10" t="s">
        <v>48</v>
      </c>
      <c r="C73" s="5">
        <f t="shared" si="10"/>
        <v>82.824142928476576</v>
      </c>
      <c r="D73" s="5">
        <f t="shared" si="10"/>
        <v>94.42901816140828</v>
      </c>
      <c r="E73" s="5">
        <f t="shared" si="10"/>
        <v>90.439171879965954</v>
      </c>
      <c r="F73" s="5">
        <f t="shared" si="10"/>
        <v>71.361734315899056</v>
      </c>
      <c r="G73" s="5">
        <f t="shared" si="10"/>
        <v>107.04651067579802</v>
      </c>
      <c r="H73" s="5">
        <f t="shared" si="10"/>
        <v>101.51536979631015</v>
      </c>
      <c r="I73" s="5">
        <f t="shared" si="10"/>
        <v>98.621540627942522</v>
      </c>
      <c r="J73" s="5">
        <f t="shared" si="10"/>
        <v>98.42439428242659</v>
      </c>
      <c r="K73" s="5">
        <f t="shared" si="10"/>
        <v>103.4389381836216</v>
      </c>
      <c r="L73" s="5">
        <f t="shared" si="10"/>
        <v>101.41970201101343</v>
      </c>
      <c r="M73" s="5">
        <f t="shared" si="10"/>
        <v>100.29570508229899</v>
      </c>
      <c r="N73" s="5">
        <f t="shared" si="10"/>
        <v>124.88890349059109</v>
      </c>
      <c r="O73" s="5">
        <f t="shared" si="10"/>
        <v>121.52539803156562</v>
      </c>
      <c r="P73" s="5">
        <f t="shared" si="10"/>
        <v>84.270768188574834</v>
      </c>
      <c r="Q73" s="5">
        <f t="shared" si="10"/>
        <v>107.00220213485703</v>
      </c>
      <c r="R73" s="5">
        <f t="shared" si="10"/>
        <v>114.35005724447467</v>
      </c>
      <c r="S73" s="5">
        <f t="shared" si="10"/>
        <v>112.61229770160253</v>
      </c>
      <c r="T73" s="5">
        <f t="shared" si="10"/>
        <v>102.70311524594395</v>
      </c>
      <c r="U73" s="5">
        <f t="shared" si="10"/>
        <v>109.81754770735117</v>
      </c>
    </row>
    <row r="74" spans="1:21" x14ac:dyDescent="0.25">
      <c r="B74" s="10" t="s">
        <v>49</v>
      </c>
      <c r="C74" s="5">
        <f t="shared" si="10"/>
        <v>84.054073246200488</v>
      </c>
      <c r="D74" s="5">
        <f t="shared" si="10"/>
        <v>116.2371621492952</v>
      </c>
      <c r="E74" s="5">
        <f t="shared" si="10"/>
        <v>102.71032632841761</v>
      </c>
      <c r="F74" s="5">
        <f t="shared" si="10"/>
        <v>110.600483425558</v>
      </c>
      <c r="G74" s="5">
        <f t="shared" si="10"/>
        <v>143.67981922956582</v>
      </c>
      <c r="H74" s="5">
        <f t="shared" si="10"/>
        <v>102.28805842999817</v>
      </c>
      <c r="I74" s="5">
        <f t="shared" si="10"/>
        <v>133.06411575003813</v>
      </c>
      <c r="J74" s="5">
        <f t="shared" si="10"/>
        <v>111.7589365062798</v>
      </c>
      <c r="K74" s="5">
        <f t="shared" si="10"/>
        <v>135.01143404436368</v>
      </c>
      <c r="L74" s="5">
        <f t="shared" si="10"/>
        <v>82.995242082192448</v>
      </c>
      <c r="M74" s="5">
        <f t="shared" si="10"/>
        <v>178.5046284937564</v>
      </c>
      <c r="N74" s="5">
        <f t="shared" si="10"/>
        <v>144.64920765061268</v>
      </c>
      <c r="O74" s="5">
        <f t="shared" si="10"/>
        <v>141.47084984841644</v>
      </c>
      <c r="P74" s="5">
        <f t="shared" si="10"/>
        <v>128.60589330765706</v>
      </c>
      <c r="Q74" s="5">
        <f t="shared" si="10"/>
        <v>119.25297739049101</v>
      </c>
      <c r="R74" s="5">
        <f t="shared" si="10"/>
        <v>107.03087048379949</v>
      </c>
      <c r="S74" s="5">
        <f t="shared" si="10"/>
        <v>146.61241781332842</v>
      </c>
      <c r="T74" s="5">
        <f t="shared" si="10"/>
        <v>105.27504409054143</v>
      </c>
      <c r="U74" s="5">
        <f t="shared" si="10"/>
        <v>107.4488240031601</v>
      </c>
    </row>
    <row r="75" spans="1:21" x14ac:dyDescent="0.25">
      <c r="B75" s="10" t="s">
        <v>50</v>
      </c>
      <c r="C75" s="5">
        <f t="shared" si="10"/>
        <v>83.557971505237035</v>
      </c>
      <c r="D75" s="5">
        <f t="shared" si="10"/>
        <v>88.657440482296707</v>
      </c>
      <c r="E75" s="5">
        <f t="shared" si="10"/>
        <v>90.067043166767121</v>
      </c>
      <c r="F75" s="5">
        <f t="shared" si="10"/>
        <v>66.262455254487591</v>
      </c>
      <c r="G75" s="5">
        <f t="shared" si="10"/>
        <v>97.628321163741944</v>
      </c>
      <c r="H75" s="5">
        <f t="shared" si="10"/>
        <v>93.63670974784732</v>
      </c>
      <c r="I75" s="5">
        <f t="shared" si="10"/>
        <v>96.880493000301399</v>
      </c>
      <c r="J75" s="5">
        <f t="shared" si="10"/>
        <v>94.596344732565342</v>
      </c>
      <c r="K75" s="5">
        <f t="shared" si="10"/>
        <v>95.856085201173528</v>
      </c>
      <c r="L75" s="5">
        <f t="shared" si="10"/>
        <v>92.56118906318612</v>
      </c>
      <c r="M75" s="5">
        <f t="shared" si="10"/>
        <v>92.280068451661123</v>
      </c>
      <c r="N75" s="5">
        <f t="shared" si="10"/>
        <v>100.70283665525584</v>
      </c>
      <c r="O75" s="5">
        <f t="shared" si="10"/>
        <v>96.446928986904595</v>
      </c>
      <c r="P75" s="5">
        <f t="shared" si="10"/>
        <v>80.3366401588044</v>
      </c>
      <c r="Q75" s="5">
        <f t="shared" si="10"/>
        <v>97.67735816301483</v>
      </c>
      <c r="R75" s="5">
        <f t="shared" si="10"/>
        <v>97.195029657495795</v>
      </c>
      <c r="S75" s="5">
        <f t="shared" si="10"/>
        <v>103.87617007700977</v>
      </c>
      <c r="T75" s="5">
        <f t="shared" si="10"/>
        <v>94.876897055684623</v>
      </c>
      <c r="U75" s="5">
        <f t="shared" si="10"/>
        <v>96.953916496780096</v>
      </c>
    </row>
    <row r="76" spans="1:21" x14ac:dyDescent="0.25">
      <c r="B76" s="10" t="s">
        <v>51</v>
      </c>
      <c r="C76" s="5">
        <f t="shared" si="10"/>
        <v>87.948741883742017</v>
      </c>
      <c r="D76" s="5">
        <f t="shared" si="10"/>
        <v>112.82381189574981</v>
      </c>
      <c r="E76" s="5">
        <f t="shared" si="10"/>
        <v>75.079999502085286</v>
      </c>
      <c r="F76" s="5">
        <f t="shared" si="10"/>
        <v>94.310385286338246</v>
      </c>
      <c r="G76" s="5">
        <f t="shared" si="10"/>
        <v>82.741036754240611</v>
      </c>
      <c r="H76" s="5">
        <f t="shared" si="10"/>
        <v>81.938352705458456</v>
      </c>
      <c r="I76" s="5">
        <f t="shared" si="10"/>
        <v>79.934755432177667</v>
      </c>
      <c r="J76" s="5">
        <f t="shared" si="10"/>
        <v>85.527518774657537</v>
      </c>
      <c r="K76" s="5">
        <f t="shared" si="10"/>
        <v>79.038795967781937</v>
      </c>
      <c r="L76" s="5">
        <f t="shared" si="10"/>
        <v>75.780937645112061</v>
      </c>
      <c r="M76" s="5">
        <f t="shared" si="10"/>
        <v>81.246274056470185</v>
      </c>
      <c r="N76" s="5">
        <f t="shared" si="10"/>
        <v>89.156719228262688</v>
      </c>
      <c r="O76" s="5">
        <f t="shared" si="10"/>
        <v>84.708449290822031</v>
      </c>
      <c r="P76" s="5">
        <f t="shared" si="10"/>
        <v>79.923587456150855</v>
      </c>
      <c r="Q76" s="5">
        <f t="shared" si="10"/>
        <v>82.330911608099427</v>
      </c>
      <c r="R76" s="5">
        <f t="shared" si="10"/>
        <v>85.883064508563848</v>
      </c>
      <c r="S76" s="5">
        <f t="shared" si="10"/>
        <v>87.270826943345583</v>
      </c>
      <c r="T76" s="5">
        <f t="shared" si="10"/>
        <v>85.429555001937899</v>
      </c>
      <c r="U76" s="5">
        <f t="shared" si="10"/>
        <v>83.72721649771934</v>
      </c>
    </row>
    <row r="77" spans="1:21" x14ac:dyDescent="0.25">
      <c r="B77" s="10" t="s">
        <v>52</v>
      </c>
      <c r="C77" s="5">
        <f t="shared" si="10"/>
        <v>80.726270248636311</v>
      </c>
      <c r="D77" s="5">
        <f t="shared" si="10"/>
        <v>121.36552599161672</v>
      </c>
      <c r="E77" s="5">
        <f t="shared" si="10"/>
        <v>115.3368870632731</v>
      </c>
      <c r="F77" s="5">
        <f t="shared" si="10"/>
        <v>60.023511754837124</v>
      </c>
      <c r="G77" s="5">
        <f t="shared" si="10"/>
        <v>127.73650552424722</v>
      </c>
      <c r="H77" s="5">
        <f t="shared" si="10"/>
        <v>124.17927177310062</v>
      </c>
      <c r="I77" s="5">
        <f t="shared" si="10"/>
        <v>129.32267198035811</v>
      </c>
      <c r="J77" s="5">
        <f t="shared" si="10"/>
        <v>124.38575582521354</v>
      </c>
      <c r="K77" s="5">
        <f t="shared" si="10"/>
        <v>105.10216987068431</v>
      </c>
      <c r="L77" s="5">
        <f t="shared" si="10"/>
        <v>95.656659800750532</v>
      </c>
      <c r="M77" s="5">
        <f t="shared" si="10"/>
        <v>118.84553099598708</v>
      </c>
      <c r="N77" s="5">
        <f t="shared" si="10"/>
        <v>120.2228773166164</v>
      </c>
      <c r="O77" s="5">
        <f t="shared" si="10"/>
        <v>96.492143547632196</v>
      </c>
      <c r="P77" s="5">
        <f t="shared" si="10"/>
        <v>118.04241495589361</v>
      </c>
      <c r="Q77" s="5">
        <f t="shared" si="10"/>
        <v>124.32921760188431</v>
      </c>
      <c r="R77" s="5">
        <f t="shared" si="10"/>
        <v>101.66929110378744</v>
      </c>
      <c r="S77" s="5">
        <f t="shared" si="10"/>
        <v>107.41513948555502</v>
      </c>
      <c r="T77" s="5">
        <f t="shared" si="10"/>
        <v>108.23431073269639</v>
      </c>
      <c r="U77" s="5">
        <f t="shared" si="10"/>
        <v>105.97975811930121</v>
      </c>
    </row>
    <row r="78" spans="1:21" x14ac:dyDescent="0.25">
      <c r="B78" s="10" t="s">
        <v>53</v>
      </c>
      <c r="C78" s="5">
        <f t="shared" si="10"/>
        <v>101.91959746395996</v>
      </c>
      <c r="D78" s="5">
        <f t="shared" si="10"/>
        <v>85.973863884790518</v>
      </c>
      <c r="E78" s="5">
        <f t="shared" si="10"/>
        <v>84.552871453105084</v>
      </c>
      <c r="F78" s="5">
        <f t="shared" si="10"/>
        <v>58.280531305015202</v>
      </c>
      <c r="G78" s="5">
        <f t="shared" si="10"/>
        <v>89.611850101063084</v>
      </c>
      <c r="H78" s="5">
        <f t="shared" si="10"/>
        <v>87.989771874385454</v>
      </c>
      <c r="I78" s="5">
        <f t="shared" si="10"/>
        <v>89.099393639901891</v>
      </c>
      <c r="J78" s="5">
        <f t="shared" si="10"/>
        <v>88.1490097265131</v>
      </c>
      <c r="K78" s="5">
        <f t="shared" si="10"/>
        <v>90.037262555385283</v>
      </c>
      <c r="L78" s="5">
        <f t="shared" si="10"/>
        <v>83.91905847178505</v>
      </c>
      <c r="M78" s="5">
        <f t="shared" si="10"/>
        <v>88.525413510963546</v>
      </c>
      <c r="N78" s="5">
        <f t="shared" si="10"/>
        <v>95.546083842384391</v>
      </c>
      <c r="O78" s="5">
        <f t="shared" si="10"/>
        <v>90.902631009635158</v>
      </c>
      <c r="P78" s="5">
        <f t="shared" si="10"/>
        <v>76.006959495673982</v>
      </c>
      <c r="Q78" s="5">
        <f t="shared" si="10"/>
        <v>88.596149845329307</v>
      </c>
      <c r="R78" s="5">
        <f t="shared" si="10"/>
        <v>87.310043362440624</v>
      </c>
      <c r="S78" s="5">
        <f t="shared" si="10"/>
        <v>89.794903000145069</v>
      </c>
      <c r="T78" s="5">
        <f t="shared" si="10"/>
        <v>86.846092382300341</v>
      </c>
      <c r="U78" s="5">
        <f t="shared" si="10"/>
        <v>87.1213550704299</v>
      </c>
    </row>
    <row r="79" spans="1:21" x14ac:dyDescent="0.25">
      <c r="B79" s="10" t="s">
        <v>54</v>
      </c>
      <c r="C79" s="5">
        <f t="shared" si="10"/>
        <v>83.473518830705373</v>
      </c>
      <c r="D79" s="5">
        <f t="shared" si="10"/>
        <v>84.497915915984152</v>
      </c>
      <c r="E79" s="5">
        <f t="shared" si="10"/>
        <v>81.728885551694518</v>
      </c>
      <c r="F79" s="5">
        <f t="shared" si="10"/>
        <v>46.461549356551885</v>
      </c>
      <c r="G79" s="5">
        <f t="shared" si="10"/>
        <v>86.082897391706069</v>
      </c>
      <c r="H79" s="5">
        <f t="shared" si="10"/>
        <v>84.195894582674782</v>
      </c>
      <c r="I79" s="5">
        <f t="shared" si="10"/>
        <v>85.926709698817476</v>
      </c>
      <c r="J79" s="5">
        <f t="shared" si="10"/>
        <v>84.446956415506307</v>
      </c>
      <c r="K79" s="5">
        <f t="shared" si="10"/>
        <v>85.431874473697562</v>
      </c>
      <c r="L79" s="5">
        <f t="shared" si="10"/>
        <v>83.156369754371084</v>
      </c>
      <c r="M79" s="5">
        <f t="shared" si="10"/>
        <v>85.002600701246465</v>
      </c>
      <c r="N79" s="5">
        <f t="shared" si="10"/>
        <v>88.988390979074168</v>
      </c>
      <c r="O79" s="5">
        <f t="shared" si="10"/>
        <v>82.834000377978441</v>
      </c>
      <c r="P79" s="5">
        <f t="shared" si="10"/>
        <v>72.181531584721299</v>
      </c>
      <c r="Q79" s="5">
        <f t="shared" si="10"/>
        <v>84.888612477614956</v>
      </c>
      <c r="R79" s="5">
        <f t="shared" si="10"/>
        <v>84.721670926511507</v>
      </c>
      <c r="S79" s="5">
        <f t="shared" si="10"/>
        <v>86.351813368208326</v>
      </c>
      <c r="T79" s="5">
        <f t="shared" si="10"/>
        <v>84.464331505385175</v>
      </c>
      <c r="U79" s="5">
        <f t="shared" si="10"/>
        <v>84.799821993741247</v>
      </c>
    </row>
    <row r="80" spans="1:21" x14ac:dyDescent="0.25">
      <c r="B80" s="10" t="s">
        <v>55</v>
      </c>
      <c r="C80" s="5">
        <f t="shared" si="10"/>
        <v>87.568595666811049</v>
      </c>
      <c r="D80" s="5">
        <f t="shared" si="10"/>
        <v>92.454987999871037</v>
      </c>
      <c r="E80" s="5">
        <f t="shared" si="10"/>
        <v>98.074322145449059</v>
      </c>
      <c r="F80" s="5">
        <f t="shared" si="10"/>
        <v>80.168947909344411</v>
      </c>
      <c r="G80" s="5">
        <f t="shared" si="10"/>
        <v>104.67469253853432</v>
      </c>
      <c r="H80" s="5">
        <f t="shared" si="10"/>
        <v>103.78276167838401</v>
      </c>
      <c r="I80" s="5">
        <f t="shared" si="10"/>
        <v>106.24906543618799</v>
      </c>
      <c r="J80" s="5">
        <f t="shared" si="10"/>
        <v>105.67754447087106</v>
      </c>
      <c r="K80" s="5">
        <f t="shared" si="10"/>
        <v>108.38204589371203</v>
      </c>
      <c r="L80" s="5">
        <f t="shared" si="10"/>
        <v>106.25639074185318</v>
      </c>
      <c r="M80" s="5">
        <f t="shared" si="10"/>
        <v>109.01724423299342</v>
      </c>
      <c r="N80" s="5">
        <f t="shared" si="10"/>
        <v>120.79367896235844</v>
      </c>
      <c r="O80" s="5">
        <f t="shared" si="10"/>
        <v>105.40148815636758</v>
      </c>
      <c r="P80" s="5">
        <f t="shared" si="10"/>
        <v>89.469587457052327</v>
      </c>
      <c r="Q80" s="5">
        <f t="shared" si="10"/>
        <v>102.11707404037665</v>
      </c>
      <c r="R80" s="5">
        <f t="shared" si="10"/>
        <v>104.6525178391516</v>
      </c>
      <c r="S80" s="5">
        <f t="shared" si="10"/>
        <v>102.26269162799993</v>
      </c>
      <c r="T80" s="5">
        <f t="shared" si="10"/>
        <v>108.30653800719602</v>
      </c>
      <c r="U80" s="5">
        <f t="shared" si="10"/>
        <v>109.20502119756944</v>
      </c>
    </row>
    <row r="81" spans="2:21" x14ac:dyDescent="0.25">
      <c r="B81" s="10" t="s">
        <v>56</v>
      </c>
      <c r="C81" s="5">
        <f t="shared" si="10"/>
        <v>70.776638998383646</v>
      </c>
      <c r="D81" s="5">
        <f t="shared" si="10"/>
        <v>71.037178290493699</v>
      </c>
      <c r="E81" s="5">
        <f t="shared" si="10"/>
        <v>82.884145483444001</v>
      </c>
      <c r="F81" s="5">
        <f t="shared" si="10"/>
        <v>58.187267750821484</v>
      </c>
      <c r="G81" s="5">
        <f t="shared" si="10"/>
        <v>92.258374389235115</v>
      </c>
      <c r="H81" s="5">
        <f t="shared" si="10"/>
        <v>85.331331015660979</v>
      </c>
      <c r="I81" s="5">
        <f t="shared" si="10"/>
        <v>86.111474735702643</v>
      </c>
      <c r="J81" s="5">
        <f t="shared" si="10"/>
        <v>89.121822196333895</v>
      </c>
      <c r="K81" s="5">
        <f t="shared" si="10"/>
        <v>89.335275879550053</v>
      </c>
      <c r="L81" s="5">
        <f t="shared" si="10"/>
        <v>82.670939110979347</v>
      </c>
      <c r="M81" s="5">
        <f t="shared" si="10"/>
        <v>75.29127163202638</v>
      </c>
      <c r="N81" s="5">
        <f t="shared" si="10"/>
        <v>103.95748449996786</v>
      </c>
      <c r="O81" s="5">
        <f t="shared" si="10"/>
        <v>88.757151647628774</v>
      </c>
      <c r="P81" s="5">
        <f t="shared" si="10"/>
        <v>23.695359495162499</v>
      </c>
      <c r="Q81" s="5">
        <f t="shared" si="10"/>
        <v>81.436600472781677</v>
      </c>
      <c r="R81" s="5">
        <f t="shared" si="10"/>
        <v>58.370196688652712</v>
      </c>
      <c r="S81" s="5">
        <f t="shared" si="10"/>
        <v>108.83138297562778</v>
      </c>
      <c r="T81" s="5">
        <f t="shared" si="10"/>
        <v>76.696331535576363</v>
      </c>
      <c r="U81" s="5">
        <f t="shared" si="10"/>
        <v>75.898703001244812</v>
      </c>
    </row>
    <row r="82" spans="2:21" x14ac:dyDescent="0.25">
      <c r="B82" s="10" t="s">
        <v>57</v>
      </c>
      <c r="C82" s="5">
        <f t="shared" si="10"/>
        <v>87.733425325102161</v>
      </c>
      <c r="D82" s="5">
        <f t="shared" si="10"/>
        <v>91.01724517738343</v>
      </c>
      <c r="E82" s="5">
        <f t="shared" si="10"/>
        <v>89.174990836272698</v>
      </c>
      <c r="F82" s="5">
        <f t="shared" si="10"/>
        <v>68.433248099201379</v>
      </c>
      <c r="G82" s="5">
        <f t="shared" si="10"/>
        <v>94.241372861534614</v>
      </c>
      <c r="H82" s="5">
        <f t="shared" si="10"/>
        <v>92.734547169429788</v>
      </c>
      <c r="I82" s="5">
        <f t="shared" si="10"/>
        <v>96.415278199306258</v>
      </c>
      <c r="J82" s="5">
        <f t="shared" si="10"/>
        <v>98.97618698075253</v>
      </c>
      <c r="K82" s="5">
        <f t="shared" ref="K82:U82" si="11">K61/K19*100</f>
        <v>94.723488523254559</v>
      </c>
      <c r="L82" s="5">
        <f t="shared" si="11"/>
        <v>92.290023087696099</v>
      </c>
      <c r="M82" s="5">
        <f t="shared" si="11"/>
        <v>93.933100298156361</v>
      </c>
      <c r="N82" s="5">
        <f t="shared" si="11"/>
        <v>100.67172774274783</v>
      </c>
      <c r="O82" s="5">
        <f t="shared" si="11"/>
        <v>91.52150787923118</v>
      </c>
      <c r="P82" s="5">
        <f t="shared" si="11"/>
        <v>87.915272195361069</v>
      </c>
      <c r="Q82" s="5">
        <f t="shared" si="11"/>
        <v>94.608453839505586</v>
      </c>
      <c r="R82" s="5">
        <f t="shared" si="11"/>
        <v>94.403130293629005</v>
      </c>
      <c r="S82" s="5">
        <f t="shared" si="11"/>
        <v>99.386165883057814</v>
      </c>
      <c r="T82" s="5">
        <f t="shared" si="11"/>
        <v>93.430499573333648</v>
      </c>
      <c r="U82" s="5">
        <f t="shared" si="11"/>
        <v>93.381036114917038</v>
      </c>
    </row>
    <row r="83" spans="2:21" x14ac:dyDescent="0.25">
      <c r="B83" s="10" t="s">
        <v>58</v>
      </c>
      <c r="C83" s="5">
        <f t="shared" ref="C83:U86" si="12">C62/C20*100</f>
        <v>94.443729231228616</v>
      </c>
      <c r="D83" s="5">
        <f t="shared" si="12"/>
        <v>89.588617167149778</v>
      </c>
      <c r="E83" s="5">
        <f t="shared" si="12"/>
        <v>92.011019843220993</v>
      </c>
      <c r="F83" s="5">
        <f t="shared" si="12"/>
        <v>64.070306628408972</v>
      </c>
      <c r="G83" s="5">
        <f t="shared" si="12"/>
        <v>93.99994884838938</v>
      </c>
      <c r="H83" s="5">
        <f t="shared" si="12"/>
        <v>94.983369941527656</v>
      </c>
      <c r="I83" s="5">
        <f t="shared" si="12"/>
        <v>95.658267193994334</v>
      </c>
      <c r="J83" s="5">
        <f t="shared" si="12"/>
        <v>93.751668077228558</v>
      </c>
      <c r="K83" s="5">
        <f t="shared" si="12"/>
        <v>94.429030834891776</v>
      </c>
      <c r="L83" s="5">
        <f t="shared" si="12"/>
        <v>91.243625514223936</v>
      </c>
      <c r="M83" s="5">
        <f t="shared" si="12"/>
        <v>94.221834948682186</v>
      </c>
      <c r="N83" s="5">
        <f t="shared" si="12"/>
        <v>101.10465531016037</v>
      </c>
      <c r="O83" s="5">
        <f t="shared" si="12"/>
        <v>91.63321158237386</v>
      </c>
      <c r="P83" s="5">
        <f t="shared" si="12"/>
        <v>78.90862470279572</v>
      </c>
      <c r="Q83" s="5">
        <f t="shared" si="12"/>
        <v>93.839668171233328</v>
      </c>
      <c r="R83" s="5">
        <f t="shared" si="12"/>
        <v>93.111889665294612</v>
      </c>
      <c r="S83" s="5">
        <f t="shared" si="12"/>
        <v>95.939643084602466</v>
      </c>
      <c r="T83" s="5">
        <f t="shared" si="12"/>
        <v>93.176823599589525</v>
      </c>
      <c r="U83" s="5">
        <f t="shared" si="12"/>
        <v>93.284977348368884</v>
      </c>
    </row>
    <row r="84" spans="2:21" x14ac:dyDescent="0.25">
      <c r="B84" s="10" t="s">
        <v>59</v>
      </c>
      <c r="C84" s="5">
        <f t="shared" si="12"/>
        <v>93.269027250107428</v>
      </c>
      <c r="D84" s="5">
        <f t="shared" si="12"/>
        <v>72.493603485959213</v>
      </c>
      <c r="E84" s="5">
        <f t="shared" si="12"/>
        <v>76.557625113608623</v>
      </c>
      <c r="F84" s="5">
        <f t="shared" si="12"/>
        <v>48.422123979185869</v>
      </c>
      <c r="G84" s="5">
        <f t="shared" si="12"/>
        <v>80.590612218225942</v>
      </c>
      <c r="H84" s="5">
        <f t="shared" si="12"/>
        <v>79.641916781747028</v>
      </c>
      <c r="I84" s="5">
        <f t="shared" si="12"/>
        <v>81.312417998685476</v>
      </c>
      <c r="J84" s="5">
        <f t="shared" si="12"/>
        <v>80.098588947826755</v>
      </c>
      <c r="K84" s="5">
        <f t="shared" si="12"/>
        <v>80.451627259173577</v>
      </c>
      <c r="L84" s="5">
        <f t="shared" si="12"/>
        <v>80.259815106446325</v>
      </c>
      <c r="M84" s="5">
        <f t="shared" si="12"/>
        <v>80.599605950710568</v>
      </c>
      <c r="N84" s="5">
        <f t="shared" si="12"/>
        <v>84.589589560961798</v>
      </c>
      <c r="O84" s="5">
        <f t="shared" si="12"/>
        <v>78.845679078579707</v>
      </c>
      <c r="P84" s="5">
        <f t="shared" si="12"/>
        <v>70.680538046314794</v>
      </c>
      <c r="Q84" s="5">
        <f t="shared" si="12"/>
        <v>80.3884400981201</v>
      </c>
      <c r="R84" s="5">
        <f t="shared" si="12"/>
        <v>82.638429981541222</v>
      </c>
      <c r="S84" s="5">
        <f t="shared" si="12"/>
        <v>82.29646453705935</v>
      </c>
      <c r="T84" s="5">
        <f t="shared" si="12"/>
        <v>80.340604465639416</v>
      </c>
      <c r="U84" s="5">
        <f t="shared" si="12"/>
        <v>81.317208147367808</v>
      </c>
    </row>
    <row r="85" spans="2:21" x14ac:dyDescent="0.25">
      <c r="B85" s="10" t="s">
        <v>60</v>
      </c>
      <c r="C85" s="5">
        <f t="shared" si="12"/>
        <v>95.696864630715993</v>
      </c>
      <c r="D85" s="5">
        <f t="shared" si="12"/>
        <v>92.546489276494952</v>
      </c>
      <c r="E85" s="5">
        <f t="shared" si="12"/>
        <v>95.397603869891796</v>
      </c>
      <c r="F85" s="5">
        <f t="shared" si="12"/>
        <v>62.39970334224121</v>
      </c>
      <c r="G85" s="5">
        <f t="shared" si="12"/>
        <v>100.78361624448044</v>
      </c>
      <c r="H85" s="5">
        <f t="shared" si="12"/>
        <v>99.891054885595523</v>
      </c>
      <c r="I85" s="5">
        <f t="shared" si="12"/>
        <v>100.12974234643079</v>
      </c>
      <c r="J85" s="5">
        <f t="shared" si="12"/>
        <v>94.437852077907877</v>
      </c>
      <c r="K85" s="5">
        <f t="shared" si="12"/>
        <v>103.54272694368947</v>
      </c>
      <c r="L85" s="5">
        <f t="shared" si="12"/>
        <v>97.644048308317494</v>
      </c>
      <c r="M85" s="5">
        <f t="shared" si="12"/>
        <v>108.70986629160697</v>
      </c>
      <c r="N85" s="5">
        <f t="shared" si="12"/>
        <v>104.56848983479188</v>
      </c>
      <c r="O85" s="5">
        <f t="shared" si="12"/>
        <v>96.345101334277558</v>
      </c>
      <c r="P85" s="5">
        <f t="shared" si="12"/>
        <v>88.359375022305784</v>
      </c>
      <c r="Q85" s="5">
        <f t="shared" si="12"/>
        <v>99.527457129379997</v>
      </c>
      <c r="R85" s="5">
        <f t="shared" si="12"/>
        <v>95.039718625957434</v>
      </c>
      <c r="S85" s="5">
        <f t="shared" si="12"/>
        <v>70.109308202690073</v>
      </c>
      <c r="T85" s="5">
        <f t="shared" si="12"/>
        <v>90.154766743979991</v>
      </c>
      <c r="U85" s="5">
        <f t="shared" si="12"/>
        <v>88.333996674997792</v>
      </c>
    </row>
    <row r="86" spans="2:21" x14ac:dyDescent="0.25">
      <c r="B86" s="11" t="s">
        <v>61</v>
      </c>
      <c r="C86" s="5">
        <f t="shared" si="12"/>
        <v>86.470012436958413</v>
      </c>
      <c r="D86" s="5">
        <f t="shared" si="12"/>
        <v>87.689474041915688</v>
      </c>
      <c r="E86" s="5">
        <f t="shared" si="12"/>
        <v>87.126856808967617</v>
      </c>
      <c r="F86" s="5">
        <f t="shared" si="12"/>
        <v>68.066675459416231</v>
      </c>
      <c r="G86" s="5">
        <f t="shared" si="12"/>
        <v>99.733843992382361</v>
      </c>
      <c r="H86" s="5">
        <f t="shared" si="12"/>
        <v>97.332137292142107</v>
      </c>
      <c r="I86" s="5">
        <f t="shared" si="12"/>
        <v>93.664341210507857</v>
      </c>
      <c r="J86" s="5">
        <f t="shared" si="12"/>
        <v>91.876061784611579</v>
      </c>
      <c r="K86" s="5">
        <f t="shared" si="12"/>
        <v>94.765995535043359</v>
      </c>
      <c r="L86" s="5">
        <f t="shared" si="12"/>
        <v>85.292345541068158</v>
      </c>
      <c r="M86" s="5">
        <f t="shared" si="12"/>
        <v>79.195611307916451</v>
      </c>
      <c r="N86" s="5">
        <f t="shared" si="12"/>
        <v>106.11706732045994</v>
      </c>
      <c r="O86" s="5">
        <f t="shared" si="12"/>
        <v>91.149093370185753</v>
      </c>
      <c r="P86" s="5">
        <f t="shared" si="12"/>
        <v>58.952521960348605</v>
      </c>
      <c r="Q86" s="5">
        <f t="shared" si="12"/>
        <v>92.933778091694677</v>
      </c>
      <c r="R86" s="5">
        <f t="shared" si="12"/>
        <v>89.736384921436724</v>
      </c>
      <c r="S86" s="5">
        <f t="shared" si="12"/>
        <v>92.155658321728481</v>
      </c>
      <c r="T86" s="5">
        <f t="shared" si="12"/>
        <v>90.256933922377385</v>
      </c>
      <c r="U86" s="5">
        <f t="shared" si="12"/>
        <v>89.935558705819105</v>
      </c>
    </row>
    <row r="88" spans="2:21" ht="14.25" customHeight="1" x14ac:dyDescent="0.25">
      <c r="B88" t="s">
        <v>66</v>
      </c>
    </row>
    <row r="89" spans="2:21" x14ac:dyDescent="0.25">
      <c r="B89" s="1" t="s">
        <v>43</v>
      </c>
      <c r="C89" s="2" t="s">
        <v>44</v>
      </c>
      <c r="D89" s="3" t="s">
        <v>45</v>
      </c>
      <c r="E89" s="3" t="s">
        <v>46</v>
      </c>
      <c r="F89" s="3" t="s">
        <v>47</v>
      </c>
      <c r="G89" s="3" t="s">
        <v>48</v>
      </c>
      <c r="H89" s="3" t="s">
        <v>49</v>
      </c>
      <c r="I89" s="3" t="s">
        <v>50</v>
      </c>
      <c r="J89" s="3" t="s">
        <v>51</v>
      </c>
      <c r="K89" s="3" t="s">
        <v>52</v>
      </c>
      <c r="L89" s="3" t="s">
        <v>53</v>
      </c>
      <c r="M89" s="3" t="s">
        <v>54</v>
      </c>
      <c r="N89" s="3" t="s">
        <v>55</v>
      </c>
      <c r="O89" s="3" t="s">
        <v>56</v>
      </c>
      <c r="P89" s="3" t="s">
        <v>57</v>
      </c>
      <c r="Q89" s="3" t="s">
        <v>58</v>
      </c>
      <c r="R89" s="3" t="s">
        <v>59</v>
      </c>
      <c r="S89" s="3" t="s">
        <v>60</v>
      </c>
      <c r="T89" s="4" t="s">
        <v>61</v>
      </c>
      <c r="U89" s="22" t="s">
        <v>82</v>
      </c>
    </row>
    <row r="90" spans="2:21" x14ac:dyDescent="0.25">
      <c r="B90" s="10" t="s">
        <v>44</v>
      </c>
      <c r="C90" s="12">
        <f>100*C69/'2000 (1)'!C69</f>
        <v>117.28411167701812</v>
      </c>
      <c r="D90" s="12">
        <f>100*D69/'2000 (1)'!D69</f>
        <v>141.88446063139079</v>
      </c>
      <c r="E90" s="12">
        <f>100*E69/'2000 (1)'!E69</f>
        <v>107.35731854583955</v>
      </c>
      <c r="F90" s="12" t="e">
        <f>100*F69/'2000 (1)'!F69</f>
        <v>#DIV/0!</v>
      </c>
      <c r="G90" s="12">
        <f>100*G69/'2000 (1)'!G69</f>
        <v>113.22639352419878</v>
      </c>
      <c r="H90" s="12" t="e">
        <f>100*H69/'2000 (1)'!H69</f>
        <v>#DIV/0!</v>
      </c>
      <c r="I90" s="12">
        <f>100*I69/'2000 (1)'!I69</f>
        <v>135.76588410533313</v>
      </c>
      <c r="J90" s="12">
        <f>100*J69/'2000 (1)'!J69</f>
        <v>135.63001649781947</v>
      </c>
      <c r="K90" s="12">
        <f>100*K69/'2000 (1)'!K69</f>
        <v>130.3624876115862</v>
      </c>
      <c r="L90" s="12" t="e">
        <f>100*L69/'2000 (1)'!L69</f>
        <v>#DIV/0!</v>
      </c>
      <c r="M90" s="12">
        <f>100*M69/'2000 (1)'!M69</f>
        <v>106.26939742604461</v>
      </c>
      <c r="N90" s="12">
        <f>100*N69/'2000 (1)'!N69</f>
        <v>104.40494802219237</v>
      </c>
      <c r="O90" s="12">
        <f>100*O69/'2000 (1)'!O69</f>
        <v>76.084963486145796</v>
      </c>
      <c r="P90" s="12" t="e">
        <f>100*P69/'2000 (1)'!P69</f>
        <v>#DIV/0!</v>
      </c>
      <c r="Q90" s="12">
        <f>100*Q69/'2000 (1)'!Q69</f>
        <v>101.581176261194</v>
      </c>
      <c r="R90" s="12">
        <f>100*R69/'2000 (1)'!R69</f>
        <v>145.76925465447789</v>
      </c>
      <c r="S90" s="12">
        <f>100*S69/'2000 (1)'!S69</f>
        <v>247.73585675076293</v>
      </c>
      <c r="T90" s="12">
        <f>100*T69/'2000 (1)'!T69</f>
        <v>112.40672590590525</v>
      </c>
      <c r="U90" s="12">
        <f>100*U69/'2000 (1)'!U69</f>
        <v>127.29958619183327</v>
      </c>
    </row>
    <row r="91" spans="2:21" x14ac:dyDescent="0.25">
      <c r="B91" s="10" t="s">
        <v>45</v>
      </c>
      <c r="C91" s="12">
        <f>100*C70/'2000 (1)'!C70</f>
        <v>114.51348588297022</v>
      </c>
      <c r="D91" s="12">
        <f>100*D70/'2000 (1)'!D70</f>
        <v>154.26489755298459</v>
      </c>
      <c r="E91" s="12">
        <f>100*E70/'2000 (1)'!E70</f>
        <v>131.0722834371422</v>
      </c>
      <c r="F91" s="12">
        <f>100*F70/'2000 (1)'!F70</f>
        <v>169.39760033582078</v>
      </c>
      <c r="G91" s="12">
        <f>100*G70/'2000 (1)'!G70</f>
        <v>115.6578007527269</v>
      </c>
      <c r="H91" s="12">
        <f>100*H70/'2000 (1)'!H70</f>
        <v>125.00027407374132</v>
      </c>
      <c r="I91" s="12">
        <f>100*I70/'2000 (1)'!I70</f>
        <v>133.84941157264726</v>
      </c>
      <c r="J91" s="12">
        <f>100*J70/'2000 (1)'!J70</f>
        <v>125.63281573228102</v>
      </c>
      <c r="K91" s="12">
        <f>100*K70/'2000 (1)'!K70</f>
        <v>108.65991448604885</v>
      </c>
      <c r="L91" s="12">
        <f>100*L70/'2000 (1)'!L70</f>
        <v>121.23785281895147</v>
      </c>
      <c r="M91" s="12">
        <f>100*M70/'2000 (1)'!M70</f>
        <v>109.05210661235698</v>
      </c>
      <c r="N91" s="12">
        <f>100*N70/'2000 (1)'!N70</f>
        <v>125.46261685472595</v>
      </c>
      <c r="O91" s="12">
        <f>100*O70/'2000 (1)'!O70</f>
        <v>91.244974006575887</v>
      </c>
      <c r="P91" s="12">
        <f>100*P70/'2000 (1)'!P70</f>
        <v>96.718103349734534</v>
      </c>
      <c r="Q91" s="12">
        <f>100*Q70/'2000 (1)'!Q70</f>
        <v>110.13394893309885</v>
      </c>
      <c r="R91" s="12">
        <f>100*R70/'2000 (1)'!R70</f>
        <v>114.3418883531115</v>
      </c>
      <c r="S91" s="12">
        <f>100*S70/'2000 (1)'!S70</f>
        <v>152.13388090398664</v>
      </c>
      <c r="T91" s="12">
        <f>100*T70/'2000 (1)'!T70</f>
        <v>147.17023875112397</v>
      </c>
      <c r="U91" s="12">
        <f>100*U70/'2000 (1)'!U70</f>
        <v>114.50868641744478</v>
      </c>
    </row>
    <row r="92" spans="2:21" x14ac:dyDescent="0.25">
      <c r="B92" s="10" t="s">
        <v>46</v>
      </c>
      <c r="C92" s="12">
        <f>100*C71/'2000 (1)'!C71</f>
        <v>126.04664611738258</v>
      </c>
      <c r="D92" s="12">
        <f>100*D71/'2000 (1)'!D71</f>
        <v>126.7124844877751</v>
      </c>
      <c r="E92" s="12">
        <f>100*E71/'2000 (1)'!E71</f>
        <v>121.73550453566995</v>
      </c>
      <c r="F92" s="12">
        <f>100*F71/'2000 (1)'!F71</f>
        <v>118.84264822975324</v>
      </c>
      <c r="G92" s="12">
        <f>100*G71/'2000 (1)'!G71</f>
        <v>111.8854761464369</v>
      </c>
      <c r="H92" s="12">
        <f>100*H71/'2000 (1)'!H71</f>
        <v>112.84094878176282</v>
      </c>
      <c r="I92" s="12">
        <f>100*I71/'2000 (1)'!I71</f>
        <v>116.7285877019843</v>
      </c>
      <c r="J92" s="12">
        <f>100*J71/'2000 (1)'!J71</f>
        <v>122.99730185787506</v>
      </c>
      <c r="K92" s="12">
        <f>100*K71/'2000 (1)'!K71</f>
        <v>113.98820612031581</v>
      </c>
      <c r="L92" s="12">
        <f>100*L71/'2000 (1)'!L71</f>
        <v>117.96865519537364</v>
      </c>
      <c r="M92" s="12">
        <f>100*M71/'2000 (1)'!M71</f>
        <v>111.96774722807737</v>
      </c>
      <c r="N92" s="12">
        <f>100*N71/'2000 (1)'!N71</f>
        <v>121.78925401251196</v>
      </c>
      <c r="O92" s="12">
        <f>100*O71/'2000 (1)'!O71</f>
        <v>91.092023740015222</v>
      </c>
      <c r="P92" s="12">
        <f>100*P71/'2000 (1)'!P71</f>
        <v>99.238860363461967</v>
      </c>
      <c r="Q92" s="12">
        <f>100*Q71/'2000 (1)'!Q71</f>
        <v>114.34968557109445</v>
      </c>
      <c r="R92" s="12">
        <f>100*R71/'2000 (1)'!R71</f>
        <v>119.80414275743169</v>
      </c>
      <c r="S92" s="12">
        <f>100*S71/'2000 (1)'!S71</f>
        <v>143.77118455143406</v>
      </c>
      <c r="T92" s="12">
        <f>100*T71/'2000 (1)'!T71</f>
        <v>118.11823619009445</v>
      </c>
      <c r="U92" s="12">
        <f>100*U71/'2000 (1)'!U71</f>
        <v>115.13550527913245</v>
      </c>
    </row>
    <row r="93" spans="2:21" x14ac:dyDescent="0.25">
      <c r="B93" s="10" t="s">
        <v>47</v>
      </c>
      <c r="C93" s="12">
        <f>100*C72/'2000 (1)'!C72</f>
        <v>149.4495699546199</v>
      </c>
      <c r="D93" s="12">
        <f>100*D72/'2000 (1)'!D72</f>
        <v>183.60433825949423</v>
      </c>
      <c r="E93" s="12">
        <f>100*E72/'2000 (1)'!E72</f>
        <v>140.8892535639624</v>
      </c>
      <c r="F93" s="12">
        <f>100*F72/'2000 (1)'!F72</f>
        <v>176.98334870252509</v>
      </c>
      <c r="G93" s="12">
        <f>100*G72/'2000 (1)'!G72</f>
        <v>146.53311593434657</v>
      </c>
      <c r="H93" s="12">
        <f>100*H72/'2000 (1)'!H72</f>
        <v>163.43258389207031</v>
      </c>
      <c r="I93" s="12">
        <f>100*I72/'2000 (1)'!I72</f>
        <v>155.57472106698614</v>
      </c>
      <c r="J93" s="12">
        <f>100*J72/'2000 (1)'!J72</f>
        <v>136.26473680771048</v>
      </c>
      <c r="K93" s="12">
        <f>100*K72/'2000 (1)'!K72</f>
        <v>129.5643756787976</v>
      </c>
      <c r="L93" s="12">
        <f>100*L72/'2000 (1)'!L72</f>
        <v>120.98591424371735</v>
      </c>
      <c r="M93" s="12">
        <f>100*M72/'2000 (1)'!M72</f>
        <v>128.98313412977961</v>
      </c>
      <c r="N93" s="12">
        <f>100*N72/'2000 (1)'!N72</f>
        <v>122.83692001535418</v>
      </c>
      <c r="O93" s="12">
        <f>100*O72/'2000 (1)'!O72</f>
        <v>98.768809606041657</v>
      </c>
      <c r="P93" s="12">
        <f>100*P72/'2000 (1)'!P72</f>
        <v>113.51184173406047</v>
      </c>
      <c r="Q93" s="12">
        <f>100*Q72/'2000 (1)'!Q72</f>
        <v>131.83533134209478</v>
      </c>
      <c r="R93" s="12">
        <f>100*R72/'2000 (1)'!R72</f>
        <v>121.51901039145206</v>
      </c>
      <c r="S93" s="12">
        <f>100*S72/'2000 (1)'!S72</f>
        <v>140.23620318155852</v>
      </c>
      <c r="T93" s="12">
        <f>100*T72/'2000 (1)'!T72</f>
        <v>138.88833632037569</v>
      </c>
      <c r="U93" s="12">
        <f>100*U72/'2000 (1)'!U72</f>
        <v>123.81237553174991</v>
      </c>
    </row>
    <row r="94" spans="2:21" x14ac:dyDescent="0.25">
      <c r="B94" s="10" t="s">
        <v>48</v>
      </c>
      <c r="C94" s="12">
        <f>100*C73/'2000 (1)'!C73</f>
        <v>132.86786131721209</v>
      </c>
      <c r="D94" s="12">
        <f>100*D73/'2000 (1)'!D73</f>
        <v>111.93350861501683</v>
      </c>
      <c r="E94" s="12">
        <f>100*E73/'2000 (1)'!E73</f>
        <v>102.95744989703761</v>
      </c>
      <c r="F94" s="12">
        <f>100*F73/'2000 (1)'!F73</f>
        <v>99.244627511796921</v>
      </c>
      <c r="G94" s="12">
        <f>100*G73/'2000 (1)'!G73</f>
        <v>85.865948729282209</v>
      </c>
      <c r="H94" s="12">
        <f>100*H73/'2000 (1)'!H73</f>
        <v>97.846446886422953</v>
      </c>
      <c r="I94" s="12">
        <f>100*I73/'2000 (1)'!I73</f>
        <v>97.186709997519245</v>
      </c>
      <c r="J94" s="12">
        <f>100*J73/'2000 (1)'!J73</f>
        <v>108.7596657748617</v>
      </c>
      <c r="K94" s="12">
        <f>100*K73/'2000 (1)'!K73</f>
        <v>90.766012215481311</v>
      </c>
      <c r="L94" s="12">
        <f>100*L73/'2000 (1)'!L73</f>
        <v>100.686908043025</v>
      </c>
      <c r="M94" s="12">
        <f>100*M73/'2000 (1)'!M73</f>
        <v>92.900010835520618</v>
      </c>
      <c r="N94" s="12">
        <f>100*N73/'2000 (1)'!N73</f>
        <v>86.481831825991563</v>
      </c>
      <c r="O94" s="12">
        <f>100*O73/'2000 (1)'!O73</f>
        <v>51.69464189493312</v>
      </c>
      <c r="P94" s="12">
        <f>100*P73/'2000 (1)'!P73</f>
        <v>75.108782450947274</v>
      </c>
      <c r="Q94" s="12">
        <f>100*Q73/'2000 (1)'!Q73</f>
        <v>81.607325997372101</v>
      </c>
      <c r="R94" s="12">
        <f>100*R73/'2000 (1)'!R73</f>
        <v>88.57673735312045</v>
      </c>
      <c r="S94" s="12">
        <f>100*S73/'2000 (1)'!S73</f>
        <v>93.405068542450792</v>
      </c>
      <c r="T94" s="12">
        <f>100*T73/'2000 (1)'!T73</f>
        <v>93.326220966026071</v>
      </c>
      <c r="U94" s="12">
        <f>100*U73/'2000 (1)'!U73</f>
        <v>87.545818494022001</v>
      </c>
    </row>
    <row r="95" spans="2:21" x14ac:dyDescent="0.25">
      <c r="B95" s="10" t="s">
        <v>49</v>
      </c>
      <c r="C95" s="12">
        <f>100*C74/'2000 (1)'!C74</f>
        <v>120.6931235016278</v>
      </c>
      <c r="D95" s="12">
        <f>100*D74/'2000 (1)'!D74</f>
        <v>107.01492251176008</v>
      </c>
      <c r="E95" s="12">
        <f>100*E74/'2000 (1)'!E74</f>
        <v>101.05685573043172</v>
      </c>
      <c r="F95" s="12">
        <f>100*F74/'2000 (1)'!F74</f>
        <v>88.169707045434421</v>
      </c>
      <c r="G95" s="12">
        <f>100*G74/'2000 (1)'!G74</f>
        <v>90.291729649688662</v>
      </c>
      <c r="H95" s="12">
        <f>100*H74/'2000 (1)'!H74</f>
        <v>103.48259745515132</v>
      </c>
      <c r="I95" s="12">
        <f>100*I74/'2000 (1)'!I74</f>
        <v>96.801562654355308</v>
      </c>
      <c r="J95" s="12">
        <f>100*J74/'2000 (1)'!J74</f>
        <v>100.09611865239292</v>
      </c>
      <c r="K95" s="12">
        <f>100*K74/'2000 (1)'!K74</f>
        <v>89.250909750852045</v>
      </c>
      <c r="L95" s="12">
        <f>100*L74/'2000 (1)'!L74</f>
        <v>90.519007616236152</v>
      </c>
      <c r="M95" s="12">
        <f>100*M74/'2000 (1)'!M74</f>
        <v>96.799599295214193</v>
      </c>
      <c r="N95" s="12">
        <f>100*N74/'2000 (1)'!N74</f>
        <v>96.610014853833007</v>
      </c>
      <c r="O95" s="12">
        <f>100*O74/'2000 (1)'!O74</f>
        <v>67.426419225714156</v>
      </c>
      <c r="P95" s="12">
        <f>100*P74/'2000 (1)'!P74</f>
        <v>74.403358515188884</v>
      </c>
      <c r="Q95" s="12">
        <f>100*Q74/'2000 (1)'!Q74</f>
        <v>91.170140959719546</v>
      </c>
      <c r="R95" s="12">
        <f>100*R74/'2000 (1)'!R74</f>
        <v>98.164072708282319</v>
      </c>
      <c r="S95" s="12">
        <f>100*S74/'2000 (1)'!S74</f>
        <v>101.22130907200066</v>
      </c>
      <c r="T95" s="12">
        <f>100*T74/'2000 (1)'!T74</f>
        <v>100.64732490779154</v>
      </c>
      <c r="U95" s="12">
        <f>100*U74/'2000 (1)'!U74</f>
        <v>94.793148477011272</v>
      </c>
    </row>
    <row r="96" spans="2:21" x14ac:dyDescent="0.25">
      <c r="B96" s="10" t="s">
        <v>50</v>
      </c>
      <c r="C96" s="12">
        <f>100*C75/'2000 (1)'!C75</f>
        <v>122.38684141265283</v>
      </c>
      <c r="D96" s="12">
        <f>100*D75/'2000 (1)'!D75</f>
        <v>137.36407575803028</v>
      </c>
      <c r="E96" s="12">
        <f>100*E75/'2000 (1)'!E75</f>
        <v>105.37091125203636</v>
      </c>
      <c r="F96" s="12">
        <f>100*F75/'2000 (1)'!F75</f>
        <v>125.29967926080866</v>
      </c>
      <c r="G96" s="12">
        <f>100*G75/'2000 (1)'!G75</f>
        <v>110.55505009668593</v>
      </c>
      <c r="H96" s="12">
        <f>100*H75/'2000 (1)'!H75</f>
        <v>110.03293059767658</v>
      </c>
      <c r="I96" s="12">
        <f>100*I75/'2000 (1)'!I75</f>
        <v>112.91893632026586</v>
      </c>
      <c r="J96" s="12">
        <f>100*J75/'2000 (1)'!J75</f>
        <v>117.99070836782349</v>
      </c>
      <c r="K96" s="12">
        <f>100*K75/'2000 (1)'!K75</f>
        <v>97.766850892271336</v>
      </c>
      <c r="L96" s="12">
        <f>100*L75/'2000 (1)'!L75</f>
        <v>100.4761714811182</v>
      </c>
      <c r="M96" s="12">
        <f>100*M75/'2000 (1)'!M75</f>
        <v>100.73774097422196</v>
      </c>
      <c r="N96" s="12">
        <f>100*N75/'2000 (1)'!N75</f>
        <v>102.93057425011453</v>
      </c>
      <c r="O96" s="12">
        <f>100*O75/'2000 (1)'!O75</f>
        <v>82.477584199130234</v>
      </c>
      <c r="P96" s="12">
        <f>100*P75/'2000 (1)'!P75</f>
        <v>85.622217790157862</v>
      </c>
      <c r="Q96" s="12">
        <f>100*Q75/'2000 (1)'!Q75</f>
        <v>97.250723646639216</v>
      </c>
      <c r="R96" s="12">
        <f>100*R75/'2000 (1)'!R75</f>
        <v>93.675348196424835</v>
      </c>
      <c r="S96" s="12">
        <f>100*S75/'2000 (1)'!S75</f>
        <v>115.9472865675291</v>
      </c>
      <c r="T96" s="12">
        <f>100*T75/'2000 (1)'!T75</f>
        <v>111.08564488240687</v>
      </c>
      <c r="U96" s="12">
        <f>100*U75/'2000 (1)'!U75</f>
        <v>97.781650485034348</v>
      </c>
    </row>
    <row r="97" spans="2:21" x14ac:dyDescent="0.25">
      <c r="B97" s="10" t="s">
        <v>51</v>
      </c>
      <c r="C97" s="12">
        <f>100*C76/'2000 (1)'!C76</f>
        <v>124.1155577337325</v>
      </c>
      <c r="D97" s="12">
        <f>100*D76/'2000 (1)'!D76</f>
        <v>146.36806901320361</v>
      </c>
      <c r="E97" s="12">
        <f>100*E76/'2000 (1)'!E76</f>
        <v>118.33183362812969</v>
      </c>
      <c r="F97" s="12">
        <f>100*F76/'2000 (1)'!F76</f>
        <v>121.17708815162774</v>
      </c>
      <c r="G97" s="12">
        <f>100*G76/'2000 (1)'!G76</f>
        <v>108.20258418799952</v>
      </c>
      <c r="H97" s="12">
        <f>100*H76/'2000 (1)'!H76</f>
        <v>112.35756072233723</v>
      </c>
      <c r="I97" s="12">
        <f>100*I76/'2000 (1)'!I76</f>
        <v>114.22005534130912</v>
      </c>
      <c r="J97" s="12">
        <f>100*J76/'2000 (1)'!J76</f>
        <v>134.76984306039398</v>
      </c>
      <c r="K97" s="12">
        <f>100*K76/'2000 (1)'!K76</f>
        <v>115.58366566393708</v>
      </c>
      <c r="L97" s="12">
        <f>100*L76/'2000 (1)'!L76</f>
        <v>120.95719679853765</v>
      </c>
      <c r="M97" s="12">
        <f>100*M76/'2000 (1)'!M76</f>
        <v>111.91861559970053</v>
      </c>
      <c r="N97" s="12">
        <f>100*N76/'2000 (1)'!N76</f>
        <v>122.722500102748</v>
      </c>
      <c r="O97" s="12">
        <f>100*O76/'2000 (1)'!O76</f>
        <v>99.722608733772546</v>
      </c>
      <c r="P97" s="12">
        <f>100*P76/'2000 (1)'!P76</f>
        <v>95.599222061465426</v>
      </c>
      <c r="Q97" s="12">
        <f>100*Q76/'2000 (1)'!Q76</f>
        <v>122.52637266606567</v>
      </c>
      <c r="R97" s="12">
        <f>100*R76/'2000 (1)'!R76</f>
        <v>125.50148158528783</v>
      </c>
      <c r="S97" s="12">
        <f>100*S76/'2000 (1)'!S76</f>
        <v>132.83118426992422</v>
      </c>
      <c r="T97" s="12">
        <f>100*T76/'2000 (1)'!T76</f>
        <v>127.31453273856545</v>
      </c>
      <c r="U97" s="12">
        <f>100*U76/'2000 (1)'!U76</f>
        <v>115.72529620419022</v>
      </c>
    </row>
    <row r="98" spans="2:21" x14ac:dyDescent="0.25">
      <c r="B98" s="10" t="s">
        <v>52</v>
      </c>
      <c r="C98" s="12">
        <f>100*C77/'2000 (1)'!C77</f>
        <v>123.14499625569194</v>
      </c>
      <c r="D98" s="12">
        <f>100*D77/'2000 (1)'!D77</f>
        <v>140.38368383808503</v>
      </c>
      <c r="E98" s="12">
        <f>100*E77/'2000 (1)'!E77</f>
        <v>131.96049263995249</v>
      </c>
      <c r="F98" s="12">
        <f>100*F77/'2000 (1)'!F77</f>
        <v>123.78487998806823</v>
      </c>
      <c r="G98" s="12">
        <f>100*G77/'2000 (1)'!G77</f>
        <v>122.66564940566354</v>
      </c>
      <c r="H98" s="12">
        <f>100*H77/'2000 (1)'!H77</f>
        <v>127.36828627255255</v>
      </c>
      <c r="I98" s="12">
        <f>100*I77/'2000 (1)'!I77</f>
        <v>128.34400105109015</v>
      </c>
      <c r="J98" s="12">
        <f>100*J77/'2000 (1)'!J77</f>
        <v>127.77936034146697</v>
      </c>
      <c r="K98" s="12">
        <f>100*K77/'2000 (1)'!K77</f>
        <v>127.26359463697827</v>
      </c>
      <c r="L98" s="12">
        <f>100*L77/'2000 (1)'!L77</f>
        <v>120.05537342476696</v>
      </c>
      <c r="M98" s="12">
        <f>100*M77/'2000 (1)'!M77</f>
        <v>121.07474157726075</v>
      </c>
      <c r="N98" s="12">
        <f>100*N77/'2000 (1)'!N77</f>
        <v>125.78143496812858</v>
      </c>
      <c r="O98" s="12">
        <f>100*O77/'2000 (1)'!O77</f>
        <v>111.73032977633267</v>
      </c>
      <c r="P98" s="12">
        <f>100*P77/'2000 (1)'!P77</f>
        <v>89.583108352016083</v>
      </c>
      <c r="Q98" s="12">
        <f>100*Q77/'2000 (1)'!Q77</f>
        <v>122.79397174379423</v>
      </c>
      <c r="R98" s="12">
        <f>100*R77/'2000 (1)'!R77</f>
        <v>142.48105279723052</v>
      </c>
      <c r="S98" s="12">
        <f>100*S77/'2000 (1)'!S77</f>
        <v>141.76762371579935</v>
      </c>
      <c r="T98" s="12">
        <f>100*T77/'2000 (1)'!T77</f>
        <v>126.5304167377995</v>
      </c>
      <c r="U98" s="12">
        <f>100*U77/'2000 (1)'!U77</f>
        <v>126.34579575482229</v>
      </c>
    </row>
    <row r="99" spans="2:21" x14ac:dyDescent="0.25">
      <c r="B99" s="10" t="s">
        <v>53</v>
      </c>
      <c r="C99" s="12">
        <f>100*C78/'2000 (1)'!C78</f>
        <v>111.80848977871864</v>
      </c>
      <c r="D99" s="12">
        <f>100*D78/'2000 (1)'!D78</f>
        <v>126.2122620300524</v>
      </c>
      <c r="E99" s="12">
        <f>100*E78/'2000 (1)'!E78</f>
        <v>122.03490598320727</v>
      </c>
      <c r="F99" s="12">
        <f>100*F78/'2000 (1)'!F78</f>
        <v>115.60402598558666</v>
      </c>
      <c r="G99" s="12">
        <f>100*G78/'2000 (1)'!G78</f>
        <v>110.68170187739349</v>
      </c>
      <c r="H99" s="12">
        <f>100*H78/'2000 (1)'!H78</f>
        <v>117.27031158681883</v>
      </c>
      <c r="I99" s="12">
        <f>100*I78/'2000 (1)'!I78</f>
        <v>116.48847240696222</v>
      </c>
      <c r="J99" s="12">
        <f>100*J78/'2000 (1)'!J78</f>
        <v>122.29769979844981</v>
      </c>
      <c r="K99" s="12">
        <f>100*K78/'2000 (1)'!K78</f>
        <v>116.28773997739484</v>
      </c>
      <c r="L99" s="12">
        <f>100*L78/'2000 (1)'!L78</f>
        <v>117.77233380565916</v>
      </c>
      <c r="M99" s="12">
        <f>100*M78/'2000 (1)'!M78</f>
        <v>112.96884717417349</v>
      </c>
      <c r="N99" s="12">
        <f>100*N78/'2000 (1)'!N78</f>
        <v>117.01561486817955</v>
      </c>
      <c r="O99" s="12">
        <f>100*O78/'2000 (1)'!O78</f>
        <v>81.333424393337694</v>
      </c>
      <c r="P99" s="12">
        <f>100*P78/'2000 (1)'!P78</f>
        <v>92.678489788355179</v>
      </c>
      <c r="Q99" s="12">
        <f>100*Q78/'2000 (1)'!Q78</f>
        <v>110.27875062502001</v>
      </c>
      <c r="R99" s="12">
        <f>100*R78/'2000 (1)'!R78</f>
        <v>114.10755149562108</v>
      </c>
      <c r="S99" s="12">
        <f>100*S78/'2000 (1)'!S78</f>
        <v>120.65222875912002</v>
      </c>
      <c r="T99" s="12">
        <f>100*T78/'2000 (1)'!T78</f>
        <v>115.70185933205767</v>
      </c>
      <c r="U99" s="12">
        <f>100*U78/'2000 (1)'!U78</f>
        <v>115.25709474640858</v>
      </c>
    </row>
    <row r="100" spans="2:21" x14ac:dyDescent="0.25">
      <c r="B100" s="10" t="s">
        <v>54</v>
      </c>
      <c r="C100" s="12">
        <f>100*C79/'2000 (1)'!C79</f>
        <v>121.47383911010299</v>
      </c>
      <c r="D100" s="12">
        <f>100*D79/'2000 (1)'!D79</f>
        <v>129.86606390828391</v>
      </c>
      <c r="E100" s="12">
        <f>100*E79/'2000 (1)'!E79</f>
        <v>122.99968458650265</v>
      </c>
      <c r="F100" s="12">
        <f>100*F79/'2000 (1)'!F79</f>
        <v>117.05802928061068</v>
      </c>
      <c r="G100" s="12">
        <f>100*G79/'2000 (1)'!G79</f>
        <v>111.89084730262529</v>
      </c>
      <c r="H100" s="12">
        <f>100*H79/'2000 (1)'!H79</f>
        <v>117.05238602592952</v>
      </c>
      <c r="I100" s="12">
        <f>100*I79/'2000 (1)'!I79</f>
        <v>119.20152067205152</v>
      </c>
      <c r="J100" s="12">
        <f>100*J79/'2000 (1)'!J79</f>
        <v>121.45876510149905</v>
      </c>
      <c r="K100" s="12">
        <f>100*K79/'2000 (1)'!K79</f>
        <v>115.81218947449273</v>
      </c>
      <c r="L100" s="12">
        <f>100*L79/'2000 (1)'!L79</f>
        <v>116.4951735766398</v>
      </c>
      <c r="M100" s="12">
        <f>100*M79/'2000 (1)'!M79</f>
        <v>110.86161836088651</v>
      </c>
      <c r="N100" s="12">
        <f>100*N79/'2000 (1)'!N79</f>
        <v>119.096511804405</v>
      </c>
      <c r="O100" s="12">
        <f>100*O79/'2000 (1)'!O79</f>
        <v>90.132312529960601</v>
      </c>
      <c r="P100" s="12">
        <f>100*P79/'2000 (1)'!P79</f>
        <v>98.969575683592765</v>
      </c>
      <c r="Q100" s="12">
        <f>100*Q79/'2000 (1)'!Q79</f>
        <v>113.76735661163748</v>
      </c>
      <c r="R100" s="12">
        <f>100*R79/'2000 (1)'!R79</f>
        <v>127.29434652467802</v>
      </c>
      <c r="S100" s="12">
        <f>100*S79/'2000 (1)'!S79</f>
        <v>131.92405634624296</v>
      </c>
      <c r="T100" s="12">
        <f>100*T79/'2000 (1)'!T79</f>
        <v>116.88357202805948</v>
      </c>
      <c r="U100" s="12">
        <f>100*U79/'2000 (1)'!U79</f>
        <v>116.11975353719291</v>
      </c>
    </row>
    <row r="101" spans="2:21" x14ac:dyDescent="0.25">
      <c r="B101" s="10" t="s">
        <v>55</v>
      </c>
      <c r="C101" s="12">
        <f>100*C80/'2000 (1)'!C80</f>
        <v>116.67156483865466</v>
      </c>
      <c r="D101" s="12">
        <f>100*D80/'2000 (1)'!D80</f>
        <v>117.01649147071635</v>
      </c>
      <c r="E101" s="12">
        <f>100*E80/'2000 (1)'!E80</f>
        <v>106.36159528996426</v>
      </c>
      <c r="F101" s="12">
        <f>100*F80/'2000 (1)'!F80</f>
        <v>104.22670706820304</v>
      </c>
      <c r="G101" s="12">
        <f>100*G80/'2000 (1)'!G80</f>
        <v>98.134807471875661</v>
      </c>
      <c r="H101" s="12">
        <f>100*H80/'2000 (1)'!H80</f>
        <v>101.67567503265977</v>
      </c>
      <c r="I101" s="12">
        <f>100*I80/'2000 (1)'!I80</f>
        <v>103.22195764705792</v>
      </c>
      <c r="J101" s="12">
        <f>100*J80/'2000 (1)'!J80</f>
        <v>109.26450542890061</v>
      </c>
      <c r="K101" s="12">
        <f>100*K80/'2000 (1)'!K80</f>
        <v>96.455857263330245</v>
      </c>
      <c r="L101" s="12">
        <f>100*L80/'2000 (1)'!L80</f>
        <v>105.98066950315301</v>
      </c>
      <c r="M101" s="12">
        <f>100*M80/'2000 (1)'!M80</f>
        <v>93.847407489460679</v>
      </c>
      <c r="N101" s="12">
        <f>100*N80/'2000 (1)'!N80</f>
        <v>101.70309516399504</v>
      </c>
      <c r="O101" s="12">
        <f>100*O80/'2000 (1)'!O80</f>
        <v>71.471128304531874</v>
      </c>
      <c r="P101" s="12">
        <f>100*P80/'2000 (1)'!P80</f>
        <v>84.800841966180556</v>
      </c>
      <c r="Q101" s="12">
        <f>100*Q80/'2000 (1)'!Q80</f>
        <v>98.221993244316423</v>
      </c>
      <c r="R101" s="12">
        <f>100*R80/'2000 (1)'!R80</f>
        <v>107.60830003440769</v>
      </c>
      <c r="S101" s="12">
        <f>100*S80/'2000 (1)'!S80</f>
        <v>118.39780923083532</v>
      </c>
      <c r="T101" s="12">
        <f>100*T80/'2000 (1)'!T80</f>
        <v>96.34181997177312</v>
      </c>
      <c r="U101" s="12">
        <f>100*U80/'2000 (1)'!U80</f>
        <v>95.019424429032398</v>
      </c>
    </row>
    <row r="102" spans="2:21" x14ac:dyDescent="0.25">
      <c r="B102" s="10" t="s">
        <v>56</v>
      </c>
      <c r="C102" s="12">
        <f>100*C81/'2000 (1)'!C81</f>
        <v>61.4843694764701</v>
      </c>
      <c r="D102" s="12">
        <f>100*D81/'2000 (1)'!D81</f>
        <v>91.039400807616644</v>
      </c>
      <c r="E102" s="12">
        <f>100*E81/'2000 (1)'!E81</f>
        <v>112.65710134044724</v>
      </c>
      <c r="F102" s="12">
        <f>100*F81/'2000 (1)'!F81</f>
        <v>113.16748303067908</v>
      </c>
      <c r="G102" s="12">
        <f>100*G81/'2000 (1)'!G81</f>
        <v>92.796511473300399</v>
      </c>
      <c r="H102" s="12">
        <f>100*H81/'2000 (1)'!H81</f>
        <v>94.395792334230052</v>
      </c>
      <c r="I102" s="12">
        <f>100*I81/'2000 (1)'!I81</f>
        <v>95.916901654765752</v>
      </c>
      <c r="J102" s="12">
        <f>100*J81/'2000 (1)'!J81</f>
        <v>103.63689938902372</v>
      </c>
      <c r="K102" s="12">
        <f>100*K81/'2000 (1)'!K81</f>
        <v>100.94718728318064</v>
      </c>
      <c r="L102" s="12">
        <f>100*L81/'2000 (1)'!L81</f>
        <v>82.4792814886884</v>
      </c>
      <c r="M102" s="12">
        <f>100*M81/'2000 (1)'!M81</f>
        <v>79.809880080406145</v>
      </c>
      <c r="N102" s="12">
        <f>100*N81/'2000 (1)'!N81</f>
        <v>115.73066870772841</v>
      </c>
      <c r="O102" s="12">
        <f>100*O81/'2000 (1)'!O81</f>
        <v>99.847793718516158</v>
      </c>
      <c r="P102" s="12">
        <f>100*P81/'2000 (1)'!P81</f>
        <v>50.547156189027753</v>
      </c>
      <c r="Q102" s="12">
        <f>100*Q81/'2000 (1)'!Q81</f>
        <v>83.75371914416877</v>
      </c>
      <c r="R102" s="12">
        <f>100*R81/'2000 (1)'!R81</f>
        <v>73.482124873274444</v>
      </c>
      <c r="S102" s="12">
        <f>100*S81/'2000 (1)'!S81</f>
        <v>69.268856838840236</v>
      </c>
      <c r="T102" s="12">
        <f>100*T81/'2000 (1)'!T81</f>
        <v>94.154283185264475</v>
      </c>
      <c r="U102" s="12">
        <f>100*U81/'2000 (1)'!U81</f>
        <v>94.037677926951361</v>
      </c>
    </row>
    <row r="103" spans="2:21" x14ac:dyDescent="0.25">
      <c r="B103" s="10" t="s">
        <v>57</v>
      </c>
      <c r="C103" s="12">
        <f>100*C82/'2000 (1)'!C82</f>
        <v>117.88507394302214</v>
      </c>
      <c r="D103" s="12">
        <f>100*D82/'2000 (1)'!D82</f>
        <v>138.9265971818366</v>
      </c>
      <c r="E103" s="12">
        <f>100*E82/'2000 (1)'!E82</f>
        <v>131.70508773154668</v>
      </c>
      <c r="F103" s="12">
        <f>100*F82/'2000 (1)'!F82</f>
        <v>126.06049890238602</v>
      </c>
      <c r="G103" s="12">
        <f>100*G82/'2000 (1)'!G82</f>
        <v>122.75731143603788</v>
      </c>
      <c r="H103" s="12">
        <f>100*H82/'2000 (1)'!H82</f>
        <v>126.79846376222191</v>
      </c>
      <c r="I103" s="12">
        <f>100*I82/'2000 (1)'!I82</f>
        <v>129.7407512017833</v>
      </c>
      <c r="J103" s="12">
        <f>100*J82/'2000 (1)'!J82</f>
        <v>135.03055832251232</v>
      </c>
      <c r="K103" s="12">
        <f>100*K82/'2000 (1)'!K82</f>
        <v>126.37157539908164</v>
      </c>
      <c r="L103" s="12">
        <f>100*L82/'2000 (1)'!L82</f>
        <v>127.94900394366086</v>
      </c>
      <c r="M103" s="12">
        <f>100*M82/'2000 (1)'!M82</f>
        <v>121.1242945413935</v>
      </c>
      <c r="N103" s="12">
        <f>100*N82/'2000 (1)'!N82</f>
        <v>129.26039483358332</v>
      </c>
      <c r="O103" s="12">
        <f>100*O82/'2000 (1)'!O82</f>
        <v>93.47088718684644</v>
      </c>
      <c r="P103" s="12">
        <f>100*P82/'2000 (1)'!P82</f>
        <v>115.19182206225413</v>
      </c>
      <c r="Q103" s="12">
        <f>100*Q82/'2000 (1)'!Q82</f>
        <v>124.01432016340495</v>
      </c>
      <c r="R103" s="12">
        <f>100*R82/'2000 (1)'!R82</f>
        <v>129.67977197195555</v>
      </c>
      <c r="S103" s="12">
        <f>100*S82/'2000 (1)'!S82</f>
        <v>139.85988909582622</v>
      </c>
      <c r="T103" s="12">
        <f>100*T82/'2000 (1)'!T82</f>
        <v>121.39196377484006</v>
      </c>
      <c r="U103" s="12">
        <f>100*U82/'2000 (1)'!U82</f>
        <v>120.34885544374737</v>
      </c>
    </row>
    <row r="104" spans="2:21" x14ac:dyDescent="0.25">
      <c r="B104" s="10" t="s">
        <v>58</v>
      </c>
      <c r="C104" s="12">
        <f>100*C83/'2000 (1)'!C83</f>
        <v>124.17747675556394</v>
      </c>
      <c r="D104" s="12">
        <f>100*D83/'2000 (1)'!D83</f>
        <v>133.63648725347048</v>
      </c>
      <c r="E104" s="12">
        <f>100*E83/'2000 (1)'!E83</f>
        <v>120.00279238649448</v>
      </c>
      <c r="F104" s="12">
        <f>100*F83/'2000 (1)'!F83</f>
        <v>117.18583501028218</v>
      </c>
      <c r="G104" s="12">
        <f>100*G83/'2000 (1)'!G83</f>
        <v>117.84844199515385</v>
      </c>
      <c r="H104" s="12">
        <f>100*H83/'2000 (1)'!H83</f>
        <v>118.31140810541636</v>
      </c>
      <c r="I104" s="12">
        <f>100*I83/'2000 (1)'!I83</f>
        <v>120.78484085368342</v>
      </c>
      <c r="J104" s="12">
        <f>100*J83/'2000 (1)'!J83</f>
        <v>127.75866403810655</v>
      </c>
      <c r="K104" s="12">
        <f>100*K83/'2000 (1)'!K83</f>
        <v>117.92295345583354</v>
      </c>
      <c r="L104" s="12">
        <f>100*L83/'2000 (1)'!L83</f>
        <v>117.95177331180319</v>
      </c>
      <c r="M104" s="12">
        <f>100*M83/'2000 (1)'!M83</f>
        <v>115.77292666027932</v>
      </c>
      <c r="N104" s="12">
        <f>100*N83/'2000 (1)'!N83</f>
        <v>119.60363067023935</v>
      </c>
      <c r="O104" s="12">
        <f>100*O83/'2000 (1)'!O83</f>
        <v>90.225458236250802</v>
      </c>
      <c r="P104" s="12">
        <f>100*P83/'2000 (1)'!P83</f>
        <v>104.47785626494596</v>
      </c>
      <c r="Q104" s="12">
        <f>100*Q83/'2000 (1)'!Q83</f>
        <v>116.32863436930872</v>
      </c>
      <c r="R104" s="12">
        <f>100*R83/'2000 (1)'!R83</f>
        <v>119.27166701815401</v>
      </c>
      <c r="S104" s="12">
        <f>100*S83/'2000 (1)'!S83</f>
        <v>130.78111508258016</v>
      </c>
      <c r="T104" s="12">
        <f>100*T83/'2000 (1)'!T83</f>
        <v>116.95071084740215</v>
      </c>
      <c r="U104" s="12">
        <f>100*U83/'2000 (1)'!U83</f>
        <v>114.36850735255918</v>
      </c>
    </row>
    <row r="105" spans="2:21" x14ac:dyDescent="0.25">
      <c r="B105" s="10" t="s">
        <v>59</v>
      </c>
      <c r="C105" s="12">
        <f>100*C84/'2000 (1)'!C84</f>
        <v>108.99349140936221</v>
      </c>
      <c r="D105" s="12">
        <f>100*D84/'2000 (1)'!D84</f>
        <v>140.62174758111848</v>
      </c>
      <c r="E105" s="12">
        <f>100*E84/'2000 (1)'!E84</f>
        <v>128.16057892088654</v>
      </c>
      <c r="F105" s="12">
        <f>100*F84/'2000 (1)'!F84</f>
        <v>120.42271275865174</v>
      </c>
      <c r="G105" s="12">
        <f>100*G84/'2000 (1)'!G84</f>
        <v>123.46969708961741</v>
      </c>
      <c r="H105" s="12">
        <f>100*H84/'2000 (1)'!H84</f>
        <v>125.47805150183795</v>
      </c>
      <c r="I105" s="12">
        <f>100*I84/'2000 (1)'!I84</f>
        <v>125.99715438405917</v>
      </c>
      <c r="J105" s="12">
        <f>100*J84/'2000 (1)'!J84</f>
        <v>128.0749544069219</v>
      </c>
      <c r="K105" s="12">
        <f>100*K84/'2000 (1)'!K84</f>
        <v>216.10391793466283</v>
      </c>
      <c r="L105" s="12">
        <f>100*L84/'2000 (1)'!L84</f>
        <v>124.21685728219954</v>
      </c>
      <c r="M105" s="12">
        <f>100*M84/'2000 (1)'!M84</f>
        <v>109.90210524506283</v>
      </c>
      <c r="N105" s="12">
        <f>100*N84/'2000 (1)'!N84</f>
        <v>122.81416946877188</v>
      </c>
      <c r="O105" s="12">
        <f>100*O84/'2000 (1)'!O84</f>
        <v>112.11535422364703</v>
      </c>
      <c r="P105" s="12">
        <f>100*P84/'2000 (1)'!P84</f>
        <v>106.27829772628903</v>
      </c>
      <c r="Q105" s="12">
        <f>100*Q84/'2000 (1)'!Q84</f>
        <v>120.27623945172104</v>
      </c>
      <c r="R105" s="12">
        <f>100*R84/'2000 (1)'!R84</f>
        <v>107.47592969157165</v>
      </c>
      <c r="S105" s="12">
        <f>100*S84/'2000 (1)'!S84</f>
        <v>117.18452162960881</v>
      </c>
      <c r="T105" s="12">
        <f>100*T84/'2000 (1)'!T84</f>
        <v>126.00747404533415</v>
      </c>
      <c r="U105" s="12">
        <f>100*U84/'2000 (1)'!U84</f>
        <v>125.43329402225481</v>
      </c>
    </row>
    <row r="106" spans="2:21" x14ac:dyDescent="0.25">
      <c r="B106" s="10" t="s">
        <v>60</v>
      </c>
      <c r="C106" s="12">
        <f>100*C85/'2000 (1)'!C85</f>
        <v>110.49001700924605</v>
      </c>
      <c r="D106" s="12">
        <f>100*D85/'2000 (1)'!D85</f>
        <v>124.01674583268289</v>
      </c>
      <c r="E106" s="12">
        <f>100*E85/'2000 (1)'!E85</f>
        <v>111.1453782433375</v>
      </c>
      <c r="F106" s="12">
        <f>100*F85/'2000 (1)'!F85</f>
        <v>113.65409793260582</v>
      </c>
      <c r="G106" s="12">
        <f>100*G85/'2000 (1)'!G85</f>
        <v>99.106593283310033</v>
      </c>
      <c r="H106" s="12">
        <f>100*H85/'2000 (1)'!H85</f>
        <v>108.58693293488571</v>
      </c>
      <c r="I106" s="12">
        <f>100*I85/'2000 (1)'!I85</f>
        <v>104.54690129618251</v>
      </c>
      <c r="J106" s="12">
        <f>100*J85/'2000 (1)'!J85</f>
        <v>113.86963021848018</v>
      </c>
      <c r="K106" s="12">
        <f>100*K85/'2000 (1)'!K85</f>
        <v>102.81711072772164</v>
      </c>
      <c r="L106" s="12">
        <f>100*L85/'2000 (1)'!L85</f>
        <v>102.74634479674548</v>
      </c>
      <c r="M106" s="12">
        <f>100*M85/'2000 (1)'!M85</f>
        <v>99.949208058186073</v>
      </c>
      <c r="N106" s="12">
        <f>100*N85/'2000 (1)'!N85</f>
        <v>109.97370947543112</v>
      </c>
      <c r="O106" s="12">
        <f>100*O85/'2000 (1)'!O85</f>
        <v>133.17484404850134</v>
      </c>
      <c r="P106" s="12">
        <f>100*P85/'2000 (1)'!P85</f>
        <v>95.151523546716589</v>
      </c>
      <c r="Q106" s="12">
        <f>100*Q85/'2000 (1)'!Q85</f>
        <v>103.01166941969841</v>
      </c>
      <c r="R106" s="12">
        <f>100*R85/'2000 (1)'!R85</f>
        <v>108.97048076048117</v>
      </c>
      <c r="S106" s="12">
        <f>100*S85/'2000 (1)'!S85</f>
        <v>124.65467869485146</v>
      </c>
      <c r="T106" s="12">
        <f>100*T85/'2000 (1)'!T85</f>
        <v>108.95795581582865</v>
      </c>
      <c r="U106" s="12">
        <f>100*U85/'2000 (1)'!U85</f>
        <v>110.60002895505178</v>
      </c>
    </row>
    <row r="107" spans="2:21" x14ac:dyDescent="0.25">
      <c r="B107" s="11" t="s">
        <v>61</v>
      </c>
      <c r="C107" s="12">
        <f>100*C86/'2000 (1)'!C86</f>
        <v>120.55077739963166</v>
      </c>
      <c r="D107" s="12">
        <f>100*D86/'2000 (1)'!D86</f>
        <v>142.45356422580343</v>
      </c>
      <c r="E107" s="12">
        <f>100*E86/'2000 (1)'!E86</f>
        <v>114.92990456814786</v>
      </c>
      <c r="F107" s="12">
        <f>100*F86/'2000 (1)'!F86</f>
        <v>157.96637446041072</v>
      </c>
      <c r="G107" s="12">
        <f>100*G86/'2000 (1)'!G86</f>
        <v>99.35027373498464</v>
      </c>
      <c r="H107" s="12">
        <f>100*H86/'2000 (1)'!H86</f>
        <v>107.06335374107054</v>
      </c>
      <c r="I107" s="12">
        <f>100*I86/'2000 (1)'!I86</f>
        <v>116.63752428711069</v>
      </c>
      <c r="J107" s="12">
        <f>100*J86/'2000 (1)'!J86</f>
        <v>122.03810600961708</v>
      </c>
      <c r="K107" s="12">
        <f>100*K86/'2000 (1)'!K86</f>
        <v>114.2533995025077</v>
      </c>
      <c r="L107" s="12">
        <f>100*L86/'2000 (1)'!L86</f>
        <v>114.15254988887516</v>
      </c>
      <c r="M107" s="12">
        <f>100*M86/'2000 (1)'!M86</f>
        <v>110.95773521201959</v>
      </c>
      <c r="N107" s="12">
        <f>100*N86/'2000 (1)'!N86</f>
        <v>109.56991403765011</v>
      </c>
      <c r="O107" s="12">
        <f>100*O86/'2000 (1)'!O86</f>
        <v>92.563059344753526</v>
      </c>
      <c r="P107" s="12">
        <f>100*P86/'2000 (1)'!P86</f>
        <v>90.037017640389195</v>
      </c>
      <c r="Q107" s="12">
        <f>100*Q86/'2000 (1)'!Q86</f>
        <v>110.23294024089566</v>
      </c>
      <c r="R107" s="12">
        <f>100*R86/'2000 (1)'!R86</f>
        <v>110.85609719233621</v>
      </c>
      <c r="S107" s="12">
        <f>100*S86/'2000 (1)'!S86</f>
        <v>120.08498682926815</v>
      </c>
      <c r="T107" s="12">
        <f>100*T86/'2000 (1)'!T86</f>
        <v>113.14447881976113</v>
      </c>
      <c r="U107" s="12">
        <f>100*U86/'2000 (1)'!U86</f>
        <v>108.96632480475273</v>
      </c>
    </row>
    <row r="108" spans="2:21" x14ac:dyDescent="0.25">
      <c r="B108" s="15" t="s">
        <v>63</v>
      </c>
      <c r="C108">
        <v>126.4311207236444</v>
      </c>
      <c r="D108">
        <v>164.65155923741429</v>
      </c>
      <c r="E108">
        <v>118.98837554546013</v>
      </c>
      <c r="F108">
        <v>370.83456092741568</v>
      </c>
      <c r="G108">
        <v>92.928694546347728</v>
      </c>
      <c r="H108">
        <v>110.5038667027125</v>
      </c>
      <c r="I108">
        <v>124.14365952265456</v>
      </c>
      <c r="J108">
        <v>139.02972482442618</v>
      </c>
      <c r="K108">
        <v>124.62590587124204</v>
      </c>
      <c r="L108">
        <v>159.10734724542871</v>
      </c>
      <c r="M108">
        <v>130.60708160461368</v>
      </c>
      <c r="N108">
        <v>107.97745455583733</v>
      </c>
      <c r="O108">
        <v>90.791594113002731</v>
      </c>
      <c r="P108">
        <v>143.11035370576928</v>
      </c>
      <c r="Q108">
        <v>125.17029452588105</v>
      </c>
      <c r="R108">
        <v>115.77094915017345</v>
      </c>
      <c r="S108">
        <v>126.34710177715374</v>
      </c>
      <c r="T108">
        <v>125.22430130943407</v>
      </c>
    </row>
    <row r="109" spans="2:21" ht="29.25" customHeight="1" thickBot="1" x14ac:dyDescent="0.4">
      <c r="D109" s="168" t="s">
        <v>114</v>
      </c>
    </row>
    <row r="110" spans="2:21" ht="29.25" customHeight="1" x14ac:dyDescent="0.5">
      <c r="D110" s="80" t="s">
        <v>96</v>
      </c>
      <c r="E110" s="90" t="s">
        <v>69</v>
      </c>
      <c r="F110" s="87" t="s">
        <v>103</v>
      </c>
      <c r="G110" s="87" t="s">
        <v>100</v>
      </c>
      <c r="H110" s="87" t="s">
        <v>98</v>
      </c>
      <c r="I110" s="87" t="s">
        <v>104</v>
      </c>
      <c r="J110" s="87" t="s">
        <v>65</v>
      </c>
      <c r="K110" s="87" t="s">
        <v>83</v>
      </c>
      <c r="L110" s="88" t="s">
        <v>64</v>
      </c>
      <c r="N110" s="16" t="s">
        <v>69</v>
      </c>
      <c r="O110" s="52" t="s">
        <v>67</v>
      </c>
      <c r="P110" s="16" t="s">
        <v>71</v>
      </c>
      <c r="Q110" s="16" t="s">
        <v>70</v>
      </c>
      <c r="R110" s="16" t="s">
        <v>72</v>
      </c>
      <c r="S110" s="16" t="s">
        <v>65</v>
      </c>
      <c r="T110" s="16" t="s">
        <v>81</v>
      </c>
    </row>
    <row r="111" spans="2:21" ht="80.099999999999994" customHeight="1" thickBot="1" x14ac:dyDescent="0.55000000000000004">
      <c r="D111" s="81" t="s">
        <v>97</v>
      </c>
      <c r="E111" s="134"/>
      <c r="F111" s="135" t="s">
        <v>102</v>
      </c>
      <c r="G111" s="135" t="s">
        <v>101</v>
      </c>
      <c r="H111" s="135" t="s">
        <v>99</v>
      </c>
      <c r="I111" s="135" t="s">
        <v>105</v>
      </c>
      <c r="J111" s="135"/>
      <c r="K111" s="135"/>
      <c r="L111" s="136"/>
      <c r="N111" s="16"/>
      <c r="O111" s="54"/>
      <c r="P111" s="16"/>
      <c r="Q111" s="16"/>
      <c r="R111" s="16"/>
      <c r="S111" s="16"/>
      <c r="T111" s="16"/>
    </row>
    <row r="112" spans="2:21" ht="80.099999999999994" customHeight="1" x14ac:dyDescent="0.6">
      <c r="D112" s="82" t="s">
        <v>86</v>
      </c>
      <c r="E112" s="98">
        <f>(E90-100)/100</f>
        <v>7.3573185458395474E-2</v>
      </c>
      <c r="F112" s="56" t="s">
        <v>85</v>
      </c>
      <c r="G112" s="56">
        <f>(G90-100)/100</f>
        <v>0.13226393524198785</v>
      </c>
      <c r="H112" s="56" t="s">
        <v>85</v>
      </c>
      <c r="I112" s="56">
        <f>(I90-100)/100</f>
        <v>0.35765884105333129</v>
      </c>
      <c r="J112" s="57">
        <f>((A48/'2000 (1)'!A48)/(A6/'2000 (1)'!A6)*100-100)/100</f>
        <v>9.5949654351798863E-2</v>
      </c>
      <c r="K112" s="57">
        <f>(U90-100)/100</f>
        <v>0.27299586191833269</v>
      </c>
      <c r="L112" s="58">
        <f>(T90-100)/100</f>
        <v>0.12406725905905247</v>
      </c>
      <c r="M112" t="str">
        <f t="shared" ref="M112:S117" si="13">D113</f>
        <v>énergie</v>
      </c>
      <c r="N112" s="19">
        <f t="shared" si="13"/>
        <v>0.31072283437142206</v>
      </c>
      <c r="O112" s="19">
        <f t="shared" si="13"/>
        <v>0.69397600335820786</v>
      </c>
      <c r="P112" s="19">
        <f t="shared" si="13"/>
        <v>0.156578007527269</v>
      </c>
      <c r="Q112" s="19">
        <f t="shared" si="13"/>
        <v>0.25000274073741324</v>
      </c>
      <c r="R112" s="19">
        <f t="shared" si="13"/>
        <v>0.33849411572647253</v>
      </c>
      <c r="S112" s="19">
        <f t="shared" si="13"/>
        <v>0.57870052628877033</v>
      </c>
      <c r="T112" s="19">
        <f t="shared" ref="T112:T117" si="14">L113</f>
        <v>0.47170238751123977</v>
      </c>
    </row>
    <row r="113" spans="4:24" ht="80.099999999999994" customHeight="1" x14ac:dyDescent="0.6">
      <c r="D113" s="82" t="s">
        <v>73</v>
      </c>
      <c r="E113" s="119">
        <f t="shared" ref="E113:I118" si="15">(E91-100)/100</f>
        <v>0.31072283437142206</v>
      </c>
      <c r="F113" s="60">
        <f t="shared" si="15"/>
        <v>0.69397600335820786</v>
      </c>
      <c r="G113" s="66">
        <f t="shared" si="15"/>
        <v>0.156578007527269</v>
      </c>
      <c r="H113" s="66">
        <f t="shared" si="15"/>
        <v>0.25000274073741324</v>
      </c>
      <c r="I113" s="66">
        <f t="shared" si="15"/>
        <v>0.33849411572647253</v>
      </c>
      <c r="J113" s="61">
        <f>((A49/'2000 (1)'!A49)/(A7/'2000 (1)'!A7)*100-100)/100</f>
        <v>0.57870052628877033</v>
      </c>
      <c r="K113" s="61">
        <f t="shared" ref="K113:K118" si="16">(U91-100)/100</f>
        <v>0.14508686417444777</v>
      </c>
      <c r="L113" s="62">
        <f t="shared" ref="L113:L118" si="17">(T91-100)/100</f>
        <v>0.47170238751123977</v>
      </c>
      <c r="M113" t="str">
        <f t="shared" si="13"/>
        <v>IAA</v>
      </c>
      <c r="N113" s="19">
        <f t="shared" si="13"/>
        <v>0.21735504535669947</v>
      </c>
      <c r="O113" s="19">
        <f t="shared" si="13"/>
        <v>0.18842648229753237</v>
      </c>
      <c r="P113" s="19">
        <f t="shared" si="13"/>
        <v>0.118854761464369</v>
      </c>
      <c r="Q113" s="19">
        <f t="shared" si="13"/>
        <v>0.12840948781762818</v>
      </c>
      <c r="R113" s="19">
        <f t="shared" si="13"/>
        <v>0.16728587701984296</v>
      </c>
      <c r="S113" s="19">
        <f t="shared" si="13"/>
        <v>0.20970374054237412</v>
      </c>
      <c r="T113" s="19">
        <f t="shared" si="14"/>
        <v>0.1811823619009445</v>
      </c>
    </row>
    <row r="114" spans="4:24" ht="80.099999999999994" customHeight="1" x14ac:dyDescent="0.6">
      <c r="D114" s="82" t="s">
        <v>69</v>
      </c>
      <c r="E114" s="59">
        <f t="shared" si="15"/>
        <v>0.21735504535669947</v>
      </c>
      <c r="F114" s="60">
        <f t="shared" si="15"/>
        <v>0.18842648229753237</v>
      </c>
      <c r="G114" s="56">
        <f t="shared" si="15"/>
        <v>0.118854761464369</v>
      </c>
      <c r="H114" s="56">
        <f t="shared" si="15"/>
        <v>0.12840948781762818</v>
      </c>
      <c r="I114" s="66">
        <f t="shared" si="15"/>
        <v>0.16728587701984296</v>
      </c>
      <c r="J114" s="144">
        <f>((A50/'2000 (1)'!A50)/(A8/'2000 (1)'!A8)*100-100)/100</f>
        <v>0.20970374054237412</v>
      </c>
      <c r="K114" s="144">
        <f t="shared" si="16"/>
        <v>0.15135505279132444</v>
      </c>
      <c r="L114" s="148">
        <f t="shared" si="17"/>
        <v>0.1811823619009445</v>
      </c>
      <c r="M114" s="16" t="s">
        <v>67</v>
      </c>
      <c r="N114" s="19">
        <f t="shared" si="13"/>
        <v>0.40889253563962397</v>
      </c>
      <c r="O114" s="19">
        <f t="shared" si="13"/>
        <v>0.7698334870252509</v>
      </c>
      <c r="P114" s="19">
        <f t="shared" si="13"/>
        <v>0.46533115934346569</v>
      </c>
      <c r="Q114" s="19">
        <f t="shared" si="13"/>
        <v>0.63432583892070316</v>
      </c>
      <c r="R114" s="19">
        <f t="shared" si="13"/>
        <v>0.55574721066986144</v>
      </c>
      <c r="S114" s="19">
        <f t="shared" si="13"/>
        <v>0.61287840283857231</v>
      </c>
      <c r="T114" s="19">
        <f t="shared" si="14"/>
        <v>0.38888336320375688</v>
      </c>
    </row>
    <row r="115" spans="4:24" ht="80.099999999999994" customHeight="1" x14ac:dyDescent="0.6">
      <c r="D115" s="82" t="s">
        <v>91</v>
      </c>
      <c r="E115" s="119">
        <f t="shared" si="15"/>
        <v>0.40889253563962397</v>
      </c>
      <c r="F115" s="60">
        <f t="shared" si="15"/>
        <v>0.7698334870252509</v>
      </c>
      <c r="G115" s="66">
        <f t="shared" si="15"/>
        <v>0.46533115934346569</v>
      </c>
      <c r="H115" s="60">
        <f t="shared" si="15"/>
        <v>0.63432583892070316</v>
      </c>
      <c r="I115" s="60">
        <f t="shared" si="15"/>
        <v>0.55574721066986144</v>
      </c>
      <c r="J115" s="61">
        <f>((A51/'2000 (1)'!A51)/(A9/'2000 (1)'!A9)*100-100)/100</f>
        <v>0.61287840283857231</v>
      </c>
      <c r="K115" s="61">
        <f t="shared" si="16"/>
        <v>0.23812375531749908</v>
      </c>
      <c r="L115" s="62">
        <f t="shared" si="17"/>
        <v>0.38888336320375688</v>
      </c>
      <c r="M115" t="str">
        <f>D116</f>
        <v>biens électriques</v>
      </c>
      <c r="N115" s="19">
        <f t="shared" si="13"/>
        <v>2.9574498970376055E-2</v>
      </c>
      <c r="O115" s="19">
        <f t="shared" si="13"/>
        <v>-7.5537248820307925E-3</v>
      </c>
      <c r="P115" s="19">
        <f t="shared" si="13"/>
        <v>-0.1413405127071779</v>
      </c>
      <c r="Q115" s="19">
        <f t="shared" si="13"/>
        <v>-2.1535531135770468E-2</v>
      </c>
      <c r="R115" s="19">
        <f t="shared" si="13"/>
        <v>-2.8132900024807554E-2</v>
      </c>
      <c r="S115" s="19">
        <f t="shared" si="13"/>
        <v>-8.1767086401594039E-2</v>
      </c>
      <c r="T115" s="19">
        <f t="shared" si="14"/>
        <v>-6.6737790339739297E-2</v>
      </c>
    </row>
    <row r="116" spans="4:24" ht="80.099999999999994" customHeight="1" x14ac:dyDescent="0.6">
      <c r="D116" s="82" t="s">
        <v>87</v>
      </c>
      <c r="E116" s="59">
        <f t="shared" si="15"/>
        <v>2.9574498970376055E-2</v>
      </c>
      <c r="F116" s="60">
        <f t="shared" si="15"/>
        <v>-7.5537248820307925E-3</v>
      </c>
      <c r="G116" s="56">
        <f t="shared" si="15"/>
        <v>-0.1413405127071779</v>
      </c>
      <c r="H116" s="60">
        <f t="shared" si="15"/>
        <v>-2.1535531135770468E-2</v>
      </c>
      <c r="I116" s="60">
        <f t="shared" si="15"/>
        <v>-2.8132900024807554E-2</v>
      </c>
      <c r="J116" s="144">
        <f>((A52/'2000 (1)'!A52)/(A10/'2000 (1)'!A10)*100-100)/100</f>
        <v>-8.1767086401594039E-2</v>
      </c>
      <c r="K116" s="144">
        <f t="shared" si="16"/>
        <v>-0.12454181505977999</v>
      </c>
      <c r="L116" s="148">
        <f t="shared" si="17"/>
        <v>-6.6737790339739297E-2</v>
      </c>
      <c r="M116" t="str">
        <f>D117</f>
        <v>mat. de transport</v>
      </c>
      <c r="N116" s="19">
        <f t="shared" si="13"/>
        <v>1.056855730431721E-2</v>
      </c>
      <c r="O116" s="19">
        <f t="shared" si="13"/>
        <v>-0.11830292954565579</v>
      </c>
      <c r="P116" s="19">
        <f t="shared" si="13"/>
        <v>-9.7082703503113377E-2</v>
      </c>
      <c r="Q116" s="19">
        <f t="shared" si="13"/>
        <v>3.4825974551513213E-2</v>
      </c>
      <c r="R116" s="19">
        <f t="shared" si="13"/>
        <v>-3.1984373456446918E-2</v>
      </c>
      <c r="S116" s="19">
        <f t="shared" si="13"/>
        <v>2.6647782325762249E-2</v>
      </c>
      <c r="T116" s="19">
        <f t="shared" si="14"/>
        <v>6.4732490779154262E-3</v>
      </c>
    </row>
    <row r="117" spans="4:24" ht="80.099999999999994" customHeight="1" x14ac:dyDescent="0.6">
      <c r="D117" s="82" t="s">
        <v>89</v>
      </c>
      <c r="E117" s="55">
        <f t="shared" si="15"/>
        <v>1.056855730431721E-2</v>
      </c>
      <c r="F117" s="56">
        <f t="shared" si="15"/>
        <v>-0.11830292954565579</v>
      </c>
      <c r="G117" s="56">
        <f t="shared" si="15"/>
        <v>-9.7082703503113377E-2</v>
      </c>
      <c r="H117" s="157">
        <f t="shared" si="15"/>
        <v>3.4825974551513213E-2</v>
      </c>
      <c r="I117" s="56">
        <f t="shared" si="15"/>
        <v>-3.1984373456446918E-2</v>
      </c>
      <c r="J117" s="152">
        <f>((A53/'2000 (1)'!A53)/(A11/'2000 (1)'!A11)*100-100)/100</f>
        <v>2.6647782325762249E-2</v>
      </c>
      <c r="K117" s="144">
        <f t="shared" si="16"/>
        <v>-5.2068515229887286E-2</v>
      </c>
      <c r="L117" s="148">
        <f t="shared" si="17"/>
        <v>6.4732490779154262E-3</v>
      </c>
      <c r="M117" t="str">
        <f>D118</f>
        <v>autres produits ind.</v>
      </c>
      <c r="N117" s="19">
        <f t="shared" si="13"/>
        <v>5.3709112520363644E-2</v>
      </c>
      <c r="O117" s="19">
        <f t="shared" si="13"/>
        <v>0.25299679260808661</v>
      </c>
      <c r="P117" s="19">
        <f t="shared" si="13"/>
        <v>0.10555050096685932</v>
      </c>
      <c r="Q117" s="19">
        <f t="shared" si="13"/>
        <v>0.10032930597676583</v>
      </c>
      <c r="R117" s="19">
        <f t="shared" si="13"/>
        <v>0.12918936320265856</v>
      </c>
      <c r="S117" s="19">
        <f t="shared" si="13"/>
        <v>0.12668601520606843</v>
      </c>
      <c r="T117" s="19">
        <f t="shared" si="14"/>
        <v>0.11085644882406868</v>
      </c>
    </row>
    <row r="118" spans="4:24" ht="80.099999999999994" customHeight="1" thickBot="1" x14ac:dyDescent="0.65">
      <c r="D118" s="83" t="s">
        <v>88</v>
      </c>
      <c r="E118" s="138">
        <f t="shared" si="15"/>
        <v>5.3709112520363644E-2</v>
      </c>
      <c r="F118" s="139">
        <f t="shared" si="15"/>
        <v>0.25299679260808661</v>
      </c>
      <c r="G118" s="139">
        <f t="shared" si="15"/>
        <v>0.10555050096685932</v>
      </c>
      <c r="H118" s="139">
        <f t="shared" si="15"/>
        <v>0.10032930597676583</v>
      </c>
      <c r="I118" s="139">
        <f t="shared" si="15"/>
        <v>0.12918936320265856</v>
      </c>
      <c r="J118" s="140">
        <f>((A54/'2000 (1)'!A54)/(A12/'2000 (1)'!A12)*100-100)/100</f>
        <v>0.12668601520606843</v>
      </c>
      <c r="K118" s="140">
        <f t="shared" si="16"/>
        <v>-2.2183495149656521E-2</v>
      </c>
      <c r="L118" s="141">
        <f t="shared" si="17"/>
        <v>0.11085644882406868</v>
      </c>
      <c r="M118" t="str">
        <f t="shared" ref="M118:S118" si="18">D122</f>
        <v>Information et comm;</v>
      </c>
      <c r="N118" s="19">
        <f t="shared" si="18"/>
        <v>6.3615952899642558E-2</v>
      </c>
      <c r="O118" s="19">
        <f t="shared" si="18"/>
        <v>4.2267070682030408E-2</v>
      </c>
      <c r="P118" s="19">
        <f t="shared" si="18"/>
        <v>-1.8651925281243393E-2</v>
      </c>
      <c r="Q118" s="19">
        <f t="shared" si="18"/>
        <v>1.6756750326597684E-2</v>
      </c>
      <c r="R118" s="19">
        <f t="shared" si="18"/>
        <v>3.22195764705792E-2</v>
      </c>
      <c r="S118" s="19">
        <f t="shared" si="18"/>
        <v>4.1072612791823102E-2</v>
      </c>
      <c r="T118" s="19">
        <f>L122</f>
        <v>-3.6581800282268803E-2</v>
      </c>
    </row>
    <row r="119" spans="4:24" ht="80.099999999999994" customHeight="1" x14ac:dyDescent="0.6">
      <c r="D119" s="153" t="s">
        <v>75</v>
      </c>
      <c r="E119" s="142">
        <f t="shared" ref="E119:I128" si="19">(E98-100)/100</f>
        <v>0.31960492639952492</v>
      </c>
      <c r="F119" s="143">
        <f t="shared" si="19"/>
        <v>0.23784879988068228</v>
      </c>
      <c r="G119" s="143">
        <f t="shared" si="19"/>
        <v>0.22665649405663543</v>
      </c>
      <c r="H119" s="143">
        <f t="shared" si="19"/>
        <v>0.2736828627255255</v>
      </c>
      <c r="I119" s="143">
        <f t="shared" si="19"/>
        <v>0.28344001051090145</v>
      </c>
      <c r="J119" s="144">
        <f>((A56/'2000 (1)'!A56)/(A14/'2000 (1)'!A14)*100-100)/100</f>
        <v>0.28686040098212173</v>
      </c>
      <c r="K119" s="144">
        <f t="shared" ref="K119:K128" si="20">(U98-100)/100</f>
        <v>0.26345795754822293</v>
      </c>
      <c r="L119" s="145">
        <f t="shared" ref="L119:L128" si="21">(T98-100)/100</f>
        <v>0.265304167377995</v>
      </c>
      <c r="M119" t="str">
        <f t="shared" ref="M119:S120" si="22">D124</f>
        <v>Activités immobilières</v>
      </c>
      <c r="N119" s="19">
        <f t="shared" si="22"/>
        <v>0.31705087731546683</v>
      </c>
      <c r="O119" s="19">
        <f t="shared" si="22"/>
        <v>0.26060498902386015</v>
      </c>
      <c r="P119" s="19">
        <f t="shared" si="22"/>
        <v>0.2275731143603788</v>
      </c>
      <c r="Q119" s="19">
        <f t="shared" si="22"/>
        <v>0.26798463762221914</v>
      </c>
      <c r="R119" s="19">
        <f t="shared" si="22"/>
        <v>0.297407512017833</v>
      </c>
      <c r="S119" s="19">
        <f t="shared" si="22"/>
        <v>0.30378485709631209</v>
      </c>
      <c r="T119" s="19">
        <f>L124</f>
        <v>0.21391963774840064</v>
      </c>
    </row>
    <row r="120" spans="4:24" ht="80.099999999999994" customHeight="1" x14ac:dyDescent="0.6">
      <c r="D120" s="84" t="s">
        <v>76</v>
      </c>
      <c r="E120" s="68">
        <f t="shared" si="19"/>
        <v>0.22034905983207267</v>
      </c>
      <c r="F120" s="56">
        <f t="shared" si="19"/>
        <v>0.15604025985586659</v>
      </c>
      <c r="G120" s="56">
        <f t="shared" si="19"/>
        <v>0.10681701877393493</v>
      </c>
      <c r="H120" s="56">
        <f t="shared" si="19"/>
        <v>0.17270311586818834</v>
      </c>
      <c r="I120" s="56">
        <f t="shared" si="19"/>
        <v>0.16488472406962218</v>
      </c>
      <c r="J120" s="57">
        <f>((A57/'2000 (1)'!A57)/(A15/'2000 (1)'!A15)*100-100)/100</f>
        <v>0.1697150102182205</v>
      </c>
      <c r="K120" s="57">
        <f t="shared" si="20"/>
        <v>0.15257094746408584</v>
      </c>
      <c r="L120" s="69">
        <f t="shared" si="21"/>
        <v>0.15701859332057666</v>
      </c>
      <c r="M120" t="str">
        <f t="shared" si="22"/>
        <v>SRE</v>
      </c>
      <c r="N120" s="19">
        <f t="shared" si="22"/>
        <v>0.20002792386494478</v>
      </c>
      <c r="O120" s="19">
        <f t="shared" si="22"/>
        <v>0.17185835010282177</v>
      </c>
      <c r="P120" s="19">
        <f t="shared" si="22"/>
        <v>0.17848441995153849</v>
      </c>
      <c r="Q120" s="19">
        <f t="shared" si="22"/>
        <v>0.18311408105416363</v>
      </c>
      <c r="R120" s="19">
        <f t="shared" si="22"/>
        <v>0.2078484085368342</v>
      </c>
      <c r="S120" s="19">
        <f t="shared" si="22"/>
        <v>0.21101762654971951</v>
      </c>
      <c r="T120" s="19">
        <f>L125</f>
        <v>0.16950710847402151</v>
      </c>
    </row>
    <row r="121" spans="4:24" ht="80.099999999999994" customHeight="1" x14ac:dyDescent="0.6">
      <c r="D121" s="84" t="s">
        <v>77</v>
      </c>
      <c r="E121" s="65">
        <f t="shared" si="19"/>
        <v>0.22999684586502653</v>
      </c>
      <c r="F121" s="60">
        <f t="shared" si="19"/>
        <v>0.17058029280610681</v>
      </c>
      <c r="G121" s="56">
        <f t="shared" si="19"/>
        <v>0.11890847302625289</v>
      </c>
      <c r="H121" s="60">
        <f t="shared" si="19"/>
        <v>0.17052386025929522</v>
      </c>
      <c r="I121" s="60">
        <f t="shared" si="19"/>
        <v>0.19201520672051514</v>
      </c>
      <c r="J121" s="61">
        <f>((A58/'2000 (1)'!A58)/(A16/'2000 (1)'!A16)*100-100)/100</f>
        <v>0.20884212335988481</v>
      </c>
      <c r="K121" s="61">
        <f t="shared" si="20"/>
        <v>0.16119753537192907</v>
      </c>
      <c r="L121" s="67">
        <f t="shared" si="21"/>
        <v>0.16883572028059476</v>
      </c>
      <c r="M121" t="s">
        <v>80</v>
      </c>
      <c r="N121" s="19">
        <f t="shared" ref="N121:T121" si="23">E128</f>
        <v>0.14929904568147861</v>
      </c>
      <c r="O121" s="19">
        <f t="shared" si="23"/>
        <v>0.57966374460410719</v>
      </c>
      <c r="P121" s="19">
        <f t="shared" si="23"/>
        <v>-6.4972626501536013E-3</v>
      </c>
      <c r="Q121" s="19">
        <f t="shared" si="23"/>
        <v>7.0633537410705424E-2</v>
      </c>
      <c r="R121" s="19">
        <f t="shared" si="23"/>
        <v>0.16637524287110694</v>
      </c>
      <c r="S121" s="19">
        <f t="shared" si="23"/>
        <v>0.17563791992631181</v>
      </c>
      <c r="T121" s="19">
        <f t="shared" si="23"/>
        <v>8.9663248047527302E-2</v>
      </c>
    </row>
    <row r="122" spans="4:24" ht="80.099999999999994" customHeight="1" x14ac:dyDescent="0.6">
      <c r="D122" s="84" t="s">
        <v>94</v>
      </c>
      <c r="E122" s="65">
        <f t="shared" si="19"/>
        <v>6.3615952899642558E-2</v>
      </c>
      <c r="F122" s="60">
        <f t="shared" si="19"/>
        <v>4.2267070682030408E-2</v>
      </c>
      <c r="G122" s="56">
        <f t="shared" si="19"/>
        <v>-1.8651925281243393E-2</v>
      </c>
      <c r="H122" s="60">
        <f t="shared" si="19"/>
        <v>1.6756750326597684E-2</v>
      </c>
      <c r="I122" s="60">
        <f t="shared" si="19"/>
        <v>3.22195764705792E-2</v>
      </c>
      <c r="J122" s="61">
        <f>((A59/'2000 (1)'!A59)/(A17/'2000 (1)'!A17)*100-100)/100</f>
        <v>4.1072612791823102E-2</v>
      </c>
      <c r="K122" s="61">
        <f t="shared" si="20"/>
        <v>-4.980575570967602E-2</v>
      </c>
      <c r="L122" s="67">
        <f t="shared" si="21"/>
        <v>-3.6581800282268803E-2</v>
      </c>
    </row>
    <row r="123" spans="4:24" ht="80.099999999999994" customHeight="1" x14ac:dyDescent="0.6">
      <c r="D123" s="84" t="s">
        <v>78</v>
      </c>
      <c r="E123" s="65">
        <f t="shared" si="19"/>
        <v>0.12657101340447241</v>
      </c>
      <c r="F123" s="60">
        <f t="shared" si="19"/>
        <v>0.13167483030679081</v>
      </c>
      <c r="G123" s="56">
        <f t="shared" si="19"/>
        <v>-7.2034885266996015E-2</v>
      </c>
      <c r="H123" s="60">
        <f t="shared" si="19"/>
        <v>-5.6042076657699481E-2</v>
      </c>
      <c r="I123" s="56">
        <f t="shared" si="19"/>
        <v>-4.0830983452342477E-2</v>
      </c>
      <c r="J123" s="61">
        <f>((A60/'2000 (1)'!A60)/(A18/'2000 (1)'!A18)*100-100)/100</f>
        <v>-2.4859511642011966E-3</v>
      </c>
      <c r="K123" s="61">
        <f t="shared" si="20"/>
        <v>-5.9623220730486398E-2</v>
      </c>
      <c r="L123" s="67">
        <f t="shared" si="21"/>
        <v>-5.845716814735525E-2</v>
      </c>
    </row>
    <row r="124" spans="4:24" ht="80.099999999999994" customHeight="1" x14ac:dyDescent="0.6">
      <c r="D124" s="84" t="s">
        <v>68</v>
      </c>
      <c r="E124" s="65">
        <f t="shared" si="19"/>
        <v>0.31705087731546683</v>
      </c>
      <c r="F124" s="60">
        <f t="shared" si="19"/>
        <v>0.26060498902386015</v>
      </c>
      <c r="G124" s="56">
        <f t="shared" si="19"/>
        <v>0.2275731143603788</v>
      </c>
      <c r="H124" s="66">
        <f t="shared" si="19"/>
        <v>0.26798463762221914</v>
      </c>
      <c r="I124" s="66">
        <f t="shared" si="19"/>
        <v>0.297407512017833</v>
      </c>
      <c r="J124" s="106">
        <f>((A61/'2000 (1)'!A61)/(A19/'2000 (1)'!A19)*100-100)/100</f>
        <v>0.30378485709631209</v>
      </c>
      <c r="K124" s="106">
        <f t="shared" si="20"/>
        <v>0.20348855443747368</v>
      </c>
      <c r="L124" s="154">
        <f t="shared" si="21"/>
        <v>0.21391963774840064</v>
      </c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</row>
    <row r="125" spans="4:24" ht="80.099999999999994" customHeight="1" x14ac:dyDescent="0.6">
      <c r="D125" s="84" t="s">
        <v>79</v>
      </c>
      <c r="E125" s="65">
        <f t="shared" si="19"/>
        <v>0.20002792386494478</v>
      </c>
      <c r="F125" s="60">
        <f t="shared" si="19"/>
        <v>0.17185835010282177</v>
      </c>
      <c r="G125" s="56">
        <f t="shared" si="19"/>
        <v>0.17848441995153849</v>
      </c>
      <c r="H125" s="66">
        <f t="shared" si="19"/>
        <v>0.18311408105416363</v>
      </c>
      <c r="I125" s="66">
        <f t="shared" si="19"/>
        <v>0.2078484085368342</v>
      </c>
      <c r="J125" s="106">
        <f>((A62/'2000 (1)'!A62)/(A20/'2000 (1)'!A20)*100-100)/100</f>
        <v>0.21101762654971951</v>
      </c>
      <c r="K125" s="106">
        <f t="shared" si="20"/>
        <v>0.14368507352559179</v>
      </c>
      <c r="L125" s="154">
        <f t="shared" si="21"/>
        <v>0.16950710847402151</v>
      </c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</row>
    <row r="126" spans="4:24" ht="80.099999999999994" customHeight="1" x14ac:dyDescent="0.6">
      <c r="D126" s="84" t="s">
        <v>93</v>
      </c>
      <c r="E126" s="65">
        <f t="shared" si="19"/>
        <v>0.28160578920886536</v>
      </c>
      <c r="F126" s="60">
        <f t="shared" si="19"/>
        <v>0.2042271275865174</v>
      </c>
      <c r="G126" s="56">
        <f t="shared" si="19"/>
        <v>0.23469697089617411</v>
      </c>
      <c r="H126" s="66">
        <f t="shared" si="19"/>
        <v>0.25478051501837951</v>
      </c>
      <c r="I126" s="66">
        <f t="shared" si="19"/>
        <v>0.25997154384059173</v>
      </c>
      <c r="J126" s="106">
        <f>((A63/'2000 (1)'!A63)/(A21/'2000 (1)'!A21)*100-100)/100</f>
        <v>0.27663311864357082</v>
      </c>
      <c r="K126" s="106">
        <f t="shared" si="20"/>
        <v>0.25433294022254815</v>
      </c>
      <c r="L126" s="154">
        <f t="shared" si="21"/>
        <v>0.2600747404533415</v>
      </c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</row>
    <row r="127" spans="4:24" ht="80.099999999999994" customHeight="1" x14ac:dyDescent="0.6">
      <c r="D127" s="84" t="s">
        <v>92</v>
      </c>
      <c r="E127" s="68">
        <f t="shared" si="19"/>
        <v>0.11145378243337505</v>
      </c>
      <c r="F127" s="56">
        <f t="shared" si="19"/>
        <v>0.13654097932605821</v>
      </c>
      <c r="G127" s="56">
        <f t="shared" si="19"/>
        <v>-8.9340671668996664E-3</v>
      </c>
      <c r="H127" s="56">
        <f t="shared" si="19"/>
        <v>8.586932934885709E-2</v>
      </c>
      <c r="I127" s="56">
        <f t="shared" si="19"/>
        <v>4.5469012961825116E-2</v>
      </c>
      <c r="J127" s="57">
        <f>((A64/'2000 (1)'!A64)/(A22/'2000 (1)'!A22)*100-100)/100</f>
        <v>5.0257810242120088E-2</v>
      </c>
      <c r="K127" s="57">
        <f t="shared" si="20"/>
        <v>0.10600028955051784</v>
      </c>
      <c r="L127" s="69">
        <f t="shared" si="21"/>
        <v>8.957955815828654E-2</v>
      </c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</row>
    <row r="128" spans="4:24" ht="80.099999999999994" customHeight="1" thickBot="1" x14ac:dyDescent="0.65">
      <c r="D128" s="137" t="s">
        <v>64</v>
      </c>
      <c r="E128" s="70">
        <f t="shared" si="19"/>
        <v>0.14929904568147861</v>
      </c>
      <c r="F128" s="71">
        <f t="shared" si="19"/>
        <v>0.57966374460410719</v>
      </c>
      <c r="G128" s="72">
        <f t="shared" si="19"/>
        <v>-6.4972626501536013E-3</v>
      </c>
      <c r="H128" s="72">
        <f t="shared" si="19"/>
        <v>7.0633537410705424E-2</v>
      </c>
      <c r="I128" s="71">
        <f t="shared" si="19"/>
        <v>0.16637524287110694</v>
      </c>
      <c r="J128" s="73">
        <f>((A65/'2000 (1)'!A65)/(A23/'2000 (1)'!A23)*100-100)/100</f>
        <v>0.17563791992631181</v>
      </c>
      <c r="K128" s="73">
        <f t="shared" si="20"/>
        <v>8.9663248047527302E-2</v>
      </c>
      <c r="L128" s="74">
        <f t="shared" si="21"/>
        <v>0.13144478819761132</v>
      </c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</row>
    <row r="129" spans="4:24" ht="13.8" thickTop="1" x14ac:dyDescent="0.25"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</row>
    <row r="130" spans="4:24" x14ac:dyDescent="0.25">
      <c r="E130" s="18"/>
      <c r="F130" s="18"/>
      <c r="G130" s="18"/>
      <c r="H130" s="18"/>
      <c r="I130" s="18"/>
      <c r="J130" s="18"/>
      <c r="K130" s="18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1"/>
      <c r="W130" s="19"/>
      <c r="X130" s="19"/>
    </row>
    <row r="131" spans="4:24" x14ac:dyDescent="0.25">
      <c r="D131" s="16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</row>
    <row r="132" spans="4:24" x14ac:dyDescent="0.25">
      <c r="D132" s="16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</row>
    <row r="133" spans="4:24" x14ac:dyDescent="0.25">
      <c r="D133" s="16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</row>
    <row r="134" spans="4:24" x14ac:dyDescent="0.25">
      <c r="D134" s="16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</row>
    <row r="135" spans="4:24" x14ac:dyDescent="0.25">
      <c r="D135" s="16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</row>
    <row r="136" spans="4:24" x14ac:dyDescent="0.25">
      <c r="D136" s="16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</row>
    <row r="137" spans="4:24" x14ac:dyDescent="0.25">
      <c r="D137" s="16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</row>
  </sheetData>
  <sheetProtection selectLockedCells="1" selectUnlockedCells="1"/>
  <phoneticPr fontId="9" type="noConversion"/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 alignWithMargins="0">
    <oddHeader>&amp;C&amp;A</oddHeader>
    <oddFooter>&amp;CPage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</vt:i4>
      </vt:variant>
    </vt:vector>
  </HeadingPairs>
  <TitlesOfParts>
    <vt:vector size="16" baseType="lpstr">
      <vt:lpstr>lisez moi</vt:lpstr>
      <vt:lpstr>1995</vt:lpstr>
      <vt:lpstr>1995 (1)</vt:lpstr>
      <vt:lpstr>2000</vt:lpstr>
      <vt:lpstr>2000 (1)</vt:lpstr>
      <vt:lpstr>2000 (2)</vt:lpstr>
      <vt:lpstr>2007</vt:lpstr>
      <vt:lpstr>2007 (1)</vt:lpstr>
      <vt:lpstr>2007 (2)</vt:lpstr>
      <vt:lpstr>2010</vt:lpstr>
      <vt:lpstr>2010 (1)</vt:lpstr>
      <vt:lpstr>2010 (2)</vt:lpstr>
      <vt:lpstr>2010 (3)</vt:lpstr>
      <vt:lpstr>2017</vt:lpstr>
      <vt:lpstr>2017 (1)</vt:lpstr>
      <vt:lpstr>2017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Jeremy Schilliger</cp:lastModifiedBy>
  <dcterms:created xsi:type="dcterms:W3CDTF">2019-05-20T15:26:41Z</dcterms:created>
  <dcterms:modified xsi:type="dcterms:W3CDTF">2019-09-24T19:29:23Z</dcterms:modified>
</cp:coreProperties>
</file>