
<file path=[Content_Types].xml><?xml version="1.0" encoding="utf-8"?>
<Types xmlns="http://schemas.openxmlformats.org/package/2006/content-types"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10" yWindow="555" windowWidth="14370" windowHeight="5505" firstSheet="9" activeTab="13"/>
  </bookViews>
  <sheets>
    <sheet name="Sommaire" sheetId="1" r:id="rId1"/>
    <sheet name="Structure" sheetId="2" r:id="rId2"/>
    <sheet name="crédit services Bdp intra UE" sheetId="3" r:id="rId3"/>
    <sheet name="crédit services Bdp extra UE" sheetId="4" r:id="rId4"/>
    <sheet name="crédit services Bdp RdM" sheetId="5" r:id="rId5"/>
    <sheet name="crédit BdP eurostat publié" sheetId="12" r:id="rId6"/>
    <sheet name="débit services Bdp intra UE" sheetId="6" r:id="rId7"/>
    <sheet name="débit service Bdp extra Ue" sheetId="7" r:id="rId8"/>
    <sheet name="débit services RDM " sheetId="8" r:id="rId9"/>
    <sheet name="débit service RDM publié" sheetId="13" r:id="rId10"/>
    <sheet name="solde services intra UE" sheetId="9" r:id="rId11"/>
    <sheet name="solde services extra UE" sheetId="10" r:id="rId12"/>
    <sheet name="solde service RDM" sheetId="11" r:id="rId13"/>
    <sheet name="solde servie RDM publié" sheetId="14" r:id="rId14"/>
  </sheets>
  <externalReferences>
    <externalReference r:id="rId15"/>
  </externalReferences>
  <calcPr calcId="124519"/>
</workbook>
</file>

<file path=xl/calcChain.xml><?xml version="1.0" encoding="utf-8"?>
<calcChain xmlns="http://schemas.openxmlformats.org/spreadsheetml/2006/main">
  <c r="D24" i="12"/>
  <c r="E24"/>
  <c r="F24"/>
  <c r="G24"/>
  <c r="C24"/>
  <c r="D25" i="13"/>
  <c r="E25"/>
  <c r="F25"/>
  <c r="G25"/>
  <c r="D26"/>
  <c r="E26"/>
  <c r="F26"/>
  <c r="G26"/>
  <c r="D27"/>
  <c r="E27"/>
  <c r="F27"/>
  <c r="G27"/>
  <c r="C27"/>
  <c r="C26"/>
  <c r="C25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D24" s="1"/>
  <c r="D23" i="14" s="1"/>
  <c r="E23" i="13"/>
  <c r="F23"/>
  <c r="G23"/>
  <c r="C14"/>
  <c r="C15"/>
  <c r="C16"/>
  <c r="C17"/>
  <c r="C18"/>
  <c r="C19"/>
  <c r="C20"/>
  <c r="C21"/>
  <c r="C22"/>
  <c r="C23"/>
  <c r="C13"/>
  <c r="G10"/>
  <c r="F10"/>
  <c r="E10"/>
  <c r="D10"/>
  <c r="C10"/>
  <c r="G27" i="12"/>
  <c r="G26" i="14" s="1"/>
  <c r="F27" i="12"/>
  <c r="E27"/>
  <c r="E26" i="14" s="1"/>
  <c r="D27" i="12"/>
  <c r="G26"/>
  <c r="G25" i="14" s="1"/>
  <c r="F26" i="12"/>
  <c r="E26"/>
  <c r="E25" i="14" s="1"/>
  <c r="D26" i="12"/>
  <c r="G25"/>
  <c r="G24" i="14" s="1"/>
  <c r="F25" i="12"/>
  <c r="E25"/>
  <c r="E24" i="14" s="1"/>
  <c r="D25" i="12"/>
  <c r="G23"/>
  <c r="F23"/>
  <c r="E23"/>
  <c r="D23"/>
  <c r="G22"/>
  <c r="F22"/>
  <c r="E22"/>
  <c r="D22"/>
  <c r="G21"/>
  <c r="F21"/>
  <c r="E21"/>
  <c r="D21"/>
  <c r="G20"/>
  <c r="F20"/>
  <c r="E20"/>
  <c r="D20"/>
  <c r="G19"/>
  <c r="F19"/>
  <c r="E19"/>
  <c r="D19"/>
  <c r="G18"/>
  <c r="F18"/>
  <c r="E18"/>
  <c r="D18"/>
  <c r="G17"/>
  <c r="F17"/>
  <c r="E17"/>
  <c r="D17"/>
  <c r="G16"/>
  <c r="F16"/>
  <c r="E16"/>
  <c r="D16"/>
  <c r="G15"/>
  <c r="F15"/>
  <c r="E15"/>
  <c r="D15"/>
  <c r="G14"/>
  <c r="G30" s="1"/>
  <c r="F14"/>
  <c r="F30" s="1"/>
  <c r="E14"/>
  <c r="E30" s="1"/>
  <c r="D14"/>
  <c r="D30" s="1"/>
  <c r="G13"/>
  <c r="F13"/>
  <c r="E13"/>
  <c r="D13"/>
  <c r="C27"/>
  <c r="C25"/>
  <c r="C26"/>
  <c r="C25" i="14" s="1"/>
  <c r="C14" i="12"/>
  <c r="C15"/>
  <c r="C16"/>
  <c r="C17"/>
  <c r="C18"/>
  <c r="C19"/>
  <c r="C20"/>
  <c r="C21"/>
  <c r="C22"/>
  <c r="C23"/>
  <c r="C13"/>
  <c r="G10"/>
  <c r="F10"/>
  <c r="E10"/>
  <c r="D10"/>
  <c r="C10"/>
  <c r="F31" i="8"/>
  <c r="E31"/>
  <c r="D31"/>
  <c r="C31"/>
  <c r="B31"/>
  <c r="C12" i="14" l="1"/>
  <c r="C21"/>
  <c r="C19"/>
  <c r="C17"/>
  <c r="C15"/>
  <c r="C13"/>
  <c r="D12"/>
  <c r="F12"/>
  <c r="D14"/>
  <c r="F14"/>
  <c r="D15"/>
  <c r="F15"/>
  <c r="D16"/>
  <c r="F16"/>
  <c r="D17"/>
  <c r="F17"/>
  <c r="D18"/>
  <c r="F18"/>
  <c r="D19"/>
  <c r="F19"/>
  <c r="D20"/>
  <c r="F20"/>
  <c r="D21"/>
  <c r="F22"/>
  <c r="D22"/>
  <c r="F21"/>
  <c r="C24"/>
  <c r="F26"/>
  <c r="D26"/>
  <c r="F25"/>
  <c r="D25"/>
  <c r="F24"/>
  <c r="D24"/>
  <c r="C22"/>
  <c r="C20"/>
  <c r="C18"/>
  <c r="C16"/>
  <c r="C14"/>
  <c r="C26"/>
  <c r="E12"/>
  <c r="G12"/>
  <c r="E14"/>
  <c r="G14"/>
  <c r="E15"/>
  <c r="G15"/>
  <c r="E16"/>
  <c r="G16"/>
  <c r="E17"/>
  <c r="G17"/>
  <c r="E18"/>
  <c r="G18"/>
  <c r="E19"/>
  <c r="G19"/>
  <c r="E20"/>
  <c r="G20"/>
  <c r="E21"/>
  <c r="G21"/>
  <c r="E22"/>
  <c r="G22"/>
  <c r="F13"/>
  <c r="D13"/>
  <c r="E30" i="13"/>
  <c r="G13" i="14"/>
  <c r="E13"/>
  <c r="C30" i="12"/>
  <c r="F30" i="13"/>
  <c r="C30"/>
  <c r="G30"/>
  <c r="D30"/>
  <c r="G29" i="14" l="1"/>
  <c r="F29"/>
  <c r="D29"/>
  <c r="E29"/>
  <c r="C29"/>
</calcChain>
</file>

<file path=xl/sharedStrings.xml><?xml version="1.0" encoding="utf-8"?>
<sst xmlns="http://schemas.openxmlformats.org/spreadsheetml/2006/main" count="1000" uniqueCount="94">
  <si>
    <t>Commerce international de services (à partir de 2010) (BPM6) [BOP_ITS6_DET__custom_7150260]</t>
  </si>
  <si>
    <t>Ouvrir la page produit</t>
  </si>
  <si>
    <t>Ouvrir dans le Data Browser</t>
  </si>
  <si>
    <t>Description:</t>
  </si>
  <si>
    <t>-</t>
  </si>
  <si>
    <t>Dernière mise à jour des données:</t>
  </si>
  <si>
    <t>22/06/2023 11:00</t>
  </si>
  <si>
    <t>Dernière modification de la structure de données:</t>
  </si>
  <si>
    <t>Source(s) institutionnelle(s)</t>
  </si>
  <si>
    <t>Eurostat</t>
  </si>
  <si>
    <t>Contenus</t>
  </si>
  <si>
    <t>Fréquence (relative au temps)</t>
  </si>
  <si>
    <t>Monnaie</t>
  </si>
  <si>
    <t>Stock ou flux</t>
  </si>
  <si>
    <t>Entité géopolitique (partenaire)</t>
  </si>
  <si>
    <t>Temps</t>
  </si>
  <si>
    <t>Feuille 1</t>
  </si>
  <si>
    <t>Annuel</t>
  </si>
  <si>
    <t>Millions d'euros</t>
  </si>
  <si>
    <t>Crédit</t>
  </si>
  <si>
    <t>Union européenne - 27 pays (à partir de 2020)</t>
  </si>
  <si>
    <t>2022</t>
  </si>
  <si>
    <t>Feuille 2</t>
  </si>
  <si>
    <t>Extra-UE27 (à partir de 2020)</t>
  </si>
  <si>
    <t>Feuille 3</t>
  </si>
  <si>
    <t>Reste du monde</t>
  </si>
  <si>
    <t>Feuille 4</t>
  </si>
  <si>
    <t>Débit</t>
  </si>
  <si>
    <t>Feuille 5</t>
  </si>
  <si>
    <t>Feuille 6</t>
  </si>
  <si>
    <t>Feuille 7</t>
  </si>
  <si>
    <t>Solde</t>
  </si>
  <si>
    <t>Feuille 8</t>
  </si>
  <si>
    <t>Feuille 9</t>
  </si>
  <si>
    <t>Structure</t>
  </si>
  <si>
    <t>Dimension</t>
  </si>
  <si>
    <t>Position</t>
  </si>
  <si>
    <t>Libellé</t>
  </si>
  <si>
    <t>BDP_poste</t>
  </si>
  <si>
    <t>Services</t>
  </si>
  <si>
    <t>Services de production manufacturière utilisant des intrants physiques appartenant à des tiers</t>
  </si>
  <si>
    <t>Services: Les biens pour transformation dans l'économie déclarante - Biens retournées, biens reçues</t>
  </si>
  <si>
    <t>Services: Les biens pour transformation à l'étranger - Biens retournées, biens reçues</t>
  </si>
  <si>
    <t>Services d'entretien et de réparation non compris ailleurs</t>
  </si>
  <si>
    <t>Services: Transports</t>
  </si>
  <si>
    <t>Services: Voyages</t>
  </si>
  <si>
    <t>Services: Bâtiment et travaux publics</t>
  </si>
  <si>
    <t>Services: Services d'assurance et de fonds de pension</t>
  </si>
  <si>
    <t>Services: Services financiers</t>
  </si>
  <si>
    <t>Services: Rémunération pour usage de la propriété intellectuelle n.c.a.</t>
  </si>
  <si>
    <t>Services: Services de télécommunications, services informatiques et services d'information</t>
  </si>
  <si>
    <t>Services: Autres services aux entreprises</t>
  </si>
  <si>
    <t>Services: Services de recherche et développement</t>
  </si>
  <si>
    <t>Services: Vente de droits de propriété découlant de la R&amp;D</t>
  </si>
  <si>
    <t>Services: Brevets</t>
  </si>
  <si>
    <t>Services: Services personnels, culturels et relatifs aux loisirs</t>
  </si>
  <si>
    <t>Services: Biens et services des administrations publiques n.c.a.</t>
  </si>
  <si>
    <t>Services: Services commerciaux</t>
  </si>
  <si>
    <t>Services: Services non alloués</t>
  </si>
  <si>
    <t>Entité géopolitique (déclarante)</t>
  </si>
  <si>
    <t>Allemagne</t>
  </si>
  <si>
    <t>Irlande</t>
  </si>
  <si>
    <t>France</t>
  </si>
  <si>
    <t>Luxembourg</t>
  </si>
  <si>
    <t>Pays-Bas</t>
  </si>
  <si>
    <t>Données extraites le13/08/2023 12:09:19 depuis [ESTAT]</t>
  </si>
  <si>
    <t xml:space="preserve">Dataset: </t>
  </si>
  <si>
    <t>Dernière mise à jour:</t>
  </si>
  <si>
    <t>GEO (Libellés)</t>
  </si>
  <si>
    <t>BOP_ITEM (Libellés)</t>
  </si>
  <si>
    <t/>
  </si>
  <si>
    <t>:</t>
  </si>
  <si>
    <t>Valeur spéciale</t>
  </si>
  <si>
    <t>Non disponible</t>
  </si>
  <si>
    <t>Données extraites le13/08/2023 12:02:06 depuis [ESTAT]</t>
  </si>
  <si>
    <t>Commerce international de services (à partir de 2010) (BPM6) [BOP_ITS6_DET__custom_7150232]</t>
  </si>
  <si>
    <t>2019</t>
  </si>
  <si>
    <t xml:space="preserve">Services de production manufacturière </t>
  </si>
  <si>
    <t xml:space="preserve">Services d'entretien et de réparation </t>
  </si>
  <si>
    <t>Transports</t>
  </si>
  <si>
    <t>Voyages</t>
  </si>
  <si>
    <t>Bâtiment et travaux publics</t>
  </si>
  <si>
    <t>Services d'assurance et de fonds de pension</t>
  </si>
  <si>
    <t>Services financiers</t>
  </si>
  <si>
    <t>Rémunération pour usage de la propriété intellectuelle n.c.a.</t>
  </si>
  <si>
    <t>Services de télécommunications, services informatiques et services d'information</t>
  </si>
  <si>
    <t>Autres services aux entreprises</t>
  </si>
  <si>
    <t>Brevets</t>
  </si>
  <si>
    <t>Services personnels, culturels et relatifs aux loisirs</t>
  </si>
  <si>
    <t>Biens et services des administrations publiques n.c.a.</t>
  </si>
  <si>
    <t>Services non alloués</t>
  </si>
  <si>
    <t>Brevets (*)</t>
  </si>
  <si>
    <t>(*) estimation</t>
  </si>
  <si>
    <t>Source : Eurostat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</si>
</sst>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B0B0B0"/>
      </bottom>
      <diagonal/>
    </border>
    <border>
      <left style="thin">
        <color auto="1"/>
      </left>
      <right style="thin">
        <color auto="1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thin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thin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B0B0B0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0" fillId="5" borderId="0" xfId="0" applyFill="1"/>
    <xf numFmtId="3" fontId="2" fillId="0" borderId="0" xfId="0" applyNumberFormat="1" applyFont="1" applyAlignment="1">
      <alignment horizontal="right" vertical="center" shrinkToFit="1"/>
    </xf>
    <xf numFmtId="3" fontId="2" fillId="6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164" fontId="0" fillId="0" borderId="0" xfId="0" applyNumberForma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8" borderId="2" xfId="0" applyFont="1" applyFill="1" applyBorder="1" applyAlignment="1">
      <alignment horizontal="right" vertical="center"/>
    </xf>
    <xf numFmtId="164" fontId="9" fillId="8" borderId="9" xfId="0" applyNumberFormat="1" applyFont="1" applyFill="1" applyBorder="1" applyAlignment="1">
      <alignment horizontal="right" vertical="center" shrinkToFit="1"/>
    </xf>
    <xf numFmtId="164" fontId="9" fillId="8" borderId="0" xfId="0" applyNumberFormat="1" applyFont="1" applyFill="1" applyBorder="1" applyAlignment="1">
      <alignment horizontal="right" vertical="center" shrinkToFit="1"/>
    </xf>
    <xf numFmtId="164" fontId="9" fillId="8" borderId="10" xfId="0" applyNumberFormat="1" applyFont="1" applyFill="1" applyBorder="1" applyAlignment="1">
      <alignment horizontal="right" vertical="center" shrinkToFit="1"/>
    </xf>
    <xf numFmtId="164" fontId="9" fillId="8" borderId="11" xfId="0" applyNumberFormat="1" applyFont="1" applyFill="1" applyBorder="1" applyAlignment="1">
      <alignment horizontal="right" vertical="center" shrinkToFit="1"/>
    </xf>
    <xf numFmtId="164" fontId="9" fillId="8" borderId="1" xfId="0" applyNumberFormat="1" applyFont="1" applyFill="1" applyBorder="1" applyAlignment="1">
      <alignment horizontal="right" vertical="center" shrinkToFit="1"/>
    </xf>
    <xf numFmtId="164" fontId="9" fillId="8" borderId="12" xfId="0" applyNumberFormat="1" applyFont="1" applyFill="1" applyBorder="1" applyAlignment="1">
      <alignment horizontal="right" vertical="center" shrinkToFit="1"/>
    </xf>
    <xf numFmtId="0" fontId="9" fillId="8" borderId="13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164" fontId="9" fillId="7" borderId="9" xfId="0" applyNumberFormat="1" applyFont="1" applyFill="1" applyBorder="1" applyAlignment="1">
      <alignment horizontal="center" vertical="center" shrinkToFit="1"/>
    </xf>
    <xf numFmtId="164" fontId="9" fillId="7" borderId="0" xfId="0" applyNumberFormat="1" applyFont="1" applyFill="1" applyBorder="1" applyAlignment="1">
      <alignment horizontal="right" vertical="center" shrinkToFit="1"/>
    </xf>
    <xf numFmtId="164" fontId="9" fillId="7" borderId="0" xfId="0" applyNumberFormat="1" applyFont="1" applyFill="1" applyBorder="1" applyAlignment="1">
      <alignment horizontal="center" vertical="center" shrinkToFit="1"/>
    </xf>
    <xf numFmtId="164" fontId="9" fillId="7" borderId="10" xfId="0" applyNumberFormat="1" applyFont="1" applyFill="1" applyBorder="1" applyAlignment="1">
      <alignment horizontal="center" vertical="center" shrinkToFit="1"/>
    </xf>
    <xf numFmtId="164" fontId="9" fillId="7" borderId="9" xfId="0" applyNumberFormat="1" applyFont="1" applyFill="1" applyBorder="1" applyAlignment="1">
      <alignment horizontal="right" vertical="center" shrinkToFit="1"/>
    </xf>
    <xf numFmtId="164" fontId="9" fillId="7" borderId="10" xfId="0" applyNumberFormat="1" applyFont="1" applyFill="1" applyBorder="1" applyAlignment="1">
      <alignment horizontal="right" vertical="center" shrinkToFit="1"/>
    </xf>
    <xf numFmtId="0" fontId="8" fillId="8" borderId="3" xfId="0" applyFont="1" applyFill="1" applyBorder="1" applyAlignment="1">
      <alignment horizontal="left" vertical="center"/>
    </xf>
    <xf numFmtId="0" fontId="9" fillId="8" borderId="4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8" borderId="16" xfId="0" applyFont="1" applyFill="1" applyBorder="1" applyAlignment="1">
      <alignment horizontal="left" vertical="center"/>
    </xf>
    <xf numFmtId="164" fontId="8" fillId="8" borderId="6" xfId="0" applyNumberFormat="1" applyFont="1" applyFill="1" applyBorder="1" applyAlignment="1">
      <alignment horizontal="right" vertical="center" shrinkToFit="1"/>
    </xf>
    <xf numFmtId="164" fontId="8" fillId="8" borderId="7" xfId="0" applyNumberFormat="1" applyFont="1" applyFill="1" applyBorder="1" applyAlignment="1">
      <alignment horizontal="right" vertical="center" shrinkToFit="1"/>
    </xf>
    <xf numFmtId="164" fontId="8" fillId="8" borderId="8" xfId="0" applyNumberFormat="1" applyFont="1" applyFill="1" applyBorder="1" applyAlignment="1">
      <alignment horizontal="right" vertical="center" shrinkToFit="1"/>
    </xf>
    <xf numFmtId="164" fontId="9" fillId="7" borderId="9" xfId="0" applyNumberFormat="1" applyFont="1" applyFill="1" applyBorder="1" applyAlignment="1">
      <alignment vertical="center" shrinkToFit="1"/>
    </xf>
    <xf numFmtId="164" fontId="9" fillId="7" borderId="0" xfId="0" applyNumberFormat="1" applyFont="1" applyFill="1" applyBorder="1" applyAlignment="1">
      <alignment vertical="center" shrinkToFit="1"/>
    </xf>
    <xf numFmtId="0" fontId="10" fillId="8" borderId="0" xfId="0" applyFont="1" applyFill="1" applyBorder="1" applyAlignment="1">
      <alignment horizontal="left" vertical="center"/>
    </xf>
    <xf numFmtId="164" fontId="9" fillId="7" borderId="10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left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170393</xdr:colOff>
      <xdr:row>3</xdr:row>
      <xdr:rowOff>57150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Bdp%202019%20eurosta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Structure"/>
      <sheetName val="Feuille 1"/>
      <sheetName val="Feuille 2"/>
      <sheetName val="Feuille 3"/>
      <sheetName val="Feuille 3 (2)"/>
      <sheetName val="Feuille 4"/>
      <sheetName val="Feuille 5"/>
      <sheetName val="Feuille 6"/>
      <sheetName val="Feuille 6 (2)"/>
      <sheetName val="Feuille 7"/>
      <sheetName val="Feuille 8"/>
      <sheetName val="Feuille 9"/>
      <sheetName val="Feuille 9 (2)"/>
    </sheetNames>
    <sheetDataSet>
      <sheetData sheetId="0"/>
      <sheetData sheetId="1"/>
      <sheetData sheetId="2">
        <row r="13">
          <cell r="B13">
            <v>137738</v>
          </cell>
          <cell r="C13">
            <v>66986</v>
          </cell>
          <cell r="D13">
            <v>118387</v>
          </cell>
          <cell r="E13">
            <v>59511</v>
          </cell>
          <cell r="F13">
            <v>129425.2</v>
          </cell>
        </row>
      </sheetData>
      <sheetData sheetId="3">
        <row r="13">
          <cell r="B13">
            <v>180516</v>
          </cell>
          <cell r="C13">
            <v>163167</v>
          </cell>
          <cell r="D13">
            <v>145796</v>
          </cell>
          <cell r="E13">
            <v>41146</v>
          </cell>
          <cell r="F13">
            <v>117059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BOP_ITS6_DET__custom_7150260/default/table" TargetMode="External"/><Relationship Id="rId1" Type="http://schemas.openxmlformats.org/officeDocument/2006/relationships/hyperlink" Target="https://ec.europa.eu/eurostat/databrowser/product/page/BOP_ITS6_DET__custom_7150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O24"/>
  <sheetViews>
    <sheetView showGridLines="0" workbookViewId="0"/>
  </sheetViews>
  <sheetFormatPr baseColWidth="10" defaultColWidth="8.85546875" defaultRowHeight="15"/>
  <cols>
    <col min="1" max="1" width="19.85546875" customWidth="1"/>
    <col min="2" max="2" width="10.85546875" customWidth="1"/>
    <col min="3" max="3" width="32.5703125" customWidth="1"/>
    <col min="4" max="4" width="12.42578125" customWidth="1"/>
    <col min="5" max="5" width="14.7109375" customWidth="1"/>
    <col min="6" max="6" width="35.85546875" customWidth="1"/>
    <col min="7" max="7" width="8" customWidth="1"/>
  </cols>
  <sheetData>
    <row r="6" spans="1:15">
      <c r="A6" s="11" t="s">
        <v>0</v>
      </c>
    </row>
    <row r="7" spans="1:15">
      <c r="A7" s="14" t="s">
        <v>1</v>
      </c>
      <c r="B7" s="14" t="s">
        <v>2</v>
      </c>
    </row>
    <row r="8" spans="1:15" ht="42.75" customHeight="1">
      <c r="A8" s="12" t="s">
        <v>3</v>
      </c>
      <c r="B8" s="50" t="s">
        <v>4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10" spans="1:15">
      <c r="A10" s="2" t="s">
        <v>5</v>
      </c>
      <c r="D10" s="2" t="s">
        <v>6</v>
      </c>
    </row>
    <row r="11" spans="1:15">
      <c r="A11" s="2" t="s">
        <v>7</v>
      </c>
      <c r="D11" s="2" t="s">
        <v>6</v>
      </c>
    </row>
    <row r="13" spans="1:15">
      <c r="B13" s="1" t="s">
        <v>8</v>
      </c>
    </row>
    <row r="14" spans="1:15">
      <c r="C14" s="2" t="s">
        <v>9</v>
      </c>
    </row>
    <row r="15" spans="1:15">
      <c r="B15" s="11" t="s">
        <v>10</v>
      </c>
      <c r="C15" s="11" t="s">
        <v>11</v>
      </c>
      <c r="D15" s="11" t="s">
        <v>12</v>
      </c>
      <c r="E15" s="11" t="s">
        <v>13</v>
      </c>
      <c r="F15" s="11" t="s">
        <v>14</v>
      </c>
      <c r="G15" s="11" t="s">
        <v>15</v>
      </c>
    </row>
    <row r="16" spans="1:15">
      <c r="B16" s="15" t="s">
        <v>16</v>
      </c>
      <c r="C16" s="2" t="s">
        <v>17</v>
      </c>
      <c r="D16" s="2" t="s">
        <v>18</v>
      </c>
      <c r="E16" s="2" t="s">
        <v>19</v>
      </c>
      <c r="F16" s="2" t="s">
        <v>20</v>
      </c>
      <c r="G16" s="2" t="s">
        <v>21</v>
      </c>
    </row>
    <row r="17" spans="2:7">
      <c r="B17" s="14" t="s">
        <v>22</v>
      </c>
      <c r="C17" s="13" t="s">
        <v>17</v>
      </c>
      <c r="D17" s="13" t="s">
        <v>18</v>
      </c>
      <c r="E17" s="13" t="s">
        <v>19</v>
      </c>
      <c r="F17" s="13" t="s">
        <v>23</v>
      </c>
      <c r="G17" s="13" t="s">
        <v>21</v>
      </c>
    </row>
    <row r="18" spans="2:7">
      <c r="B18" s="15" t="s">
        <v>24</v>
      </c>
      <c r="C18" s="2" t="s">
        <v>17</v>
      </c>
      <c r="D18" s="2" t="s">
        <v>18</v>
      </c>
      <c r="E18" s="2" t="s">
        <v>19</v>
      </c>
      <c r="F18" s="2" t="s">
        <v>25</v>
      </c>
      <c r="G18" s="2" t="s">
        <v>21</v>
      </c>
    </row>
    <row r="19" spans="2:7">
      <c r="B19" s="14" t="s">
        <v>26</v>
      </c>
      <c r="C19" s="13" t="s">
        <v>17</v>
      </c>
      <c r="D19" s="13" t="s">
        <v>18</v>
      </c>
      <c r="E19" s="13" t="s">
        <v>27</v>
      </c>
      <c r="F19" s="13" t="s">
        <v>20</v>
      </c>
      <c r="G19" s="13" t="s">
        <v>21</v>
      </c>
    </row>
    <row r="20" spans="2:7">
      <c r="B20" s="15" t="s">
        <v>28</v>
      </c>
      <c r="C20" s="2" t="s">
        <v>17</v>
      </c>
      <c r="D20" s="2" t="s">
        <v>18</v>
      </c>
      <c r="E20" s="2" t="s">
        <v>27</v>
      </c>
      <c r="F20" s="2" t="s">
        <v>23</v>
      </c>
      <c r="G20" s="2" t="s">
        <v>21</v>
      </c>
    </row>
    <row r="21" spans="2:7">
      <c r="B21" s="14" t="s">
        <v>29</v>
      </c>
      <c r="C21" s="13" t="s">
        <v>17</v>
      </c>
      <c r="D21" s="13" t="s">
        <v>18</v>
      </c>
      <c r="E21" s="13" t="s">
        <v>27</v>
      </c>
      <c r="F21" s="13" t="s">
        <v>25</v>
      </c>
      <c r="G21" s="13" t="s">
        <v>21</v>
      </c>
    </row>
    <row r="22" spans="2:7">
      <c r="B22" s="15" t="s">
        <v>30</v>
      </c>
      <c r="C22" s="2" t="s">
        <v>17</v>
      </c>
      <c r="D22" s="2" t="s">
        <v>18</v>
      </c>
      <c r="E22" s="2" t="s">
        <v>31</v>
      </c>
      <c r="F22" s="2" t="s">
        <v>20</v>
      </c>
      <c r="G22" s="2" t="s">
        <v>21</v>
      </c>
    </row>
    <row r="23" spans="2:7">
      <c r="B23" s="14" t="s">
        <v>32</v>
      </c>
      <c r="C23" s="13" t="s">
        <v>17</v>
      </c>
      <c r="D23" s="13" t="s">
        <v>18</v>
      </c>
      <c r="E23" s="13" t="s">
        <v>31</v>
      </c>
      <c r="F23" s="13" t="s">
        <v>23</v>
      </c>
      <c r="G23" s="13" t="s">
        <v>21</v>
      </c>
    </row>
    <row r="24" spans="2:7">
      <c r="B24" s="15" t="s">
        <v>33</v>
      </c>
      <c r="C24" s="2" t="s">
        <v>17</v>
      </c>
      <c r="D24" s="2" t="s">
        <v>18</v>
      </c>
      <c r="E24" s="2" t="s">
        <v>31</v>
      </c>
      <c r="F24" s="2" t="s">
        <v>25</v>
      </c>
      <c r="G24" s="2" t="s">
        <v>21</v>
      </c>
    </row>
  </sheetData>
  <mergeCells count="1">
    <mergeCell ref="B8:O8"/>
  </mergeCells>
  <hyperlinks>
    <hyperlink ref="A7" r:id="rId1"/>
    <hyperlink ref="B7" r:id="rId2"/>
    <hyperlink ref="B16" location="'Feuille 1'!A1" display="Feuille 1"/>
    <hyperlink ref="B17" location="'Feuille 2'!A1" display="Feuille 2"/>
    <hyperlink ref="B18" location="'Feuille 3'!A1" display="Feuille 3"/>
    <hyperlink ref="B19" location="'Feuille 4'!A1" display="Feuille 4"/>
    <hyperlink ref="B20" location="'Feuille 5'!A1" display="Feuille 5"/>
    <hyperlink ref="B21" location="'Feuille 6'!A1" display="Feuille 6"/>
    <hyperlink ref="B22" location="'Feuille 7'!A1" display="Feuille 7"/>
    <hyperlink ref="B23" location="'Feuille 8'!A1" display="Feuille 8"/>
    <hyperlink ref="B24" location="'Feuille 9'!A1" display="Feuille 9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G37"/>
  <sheetViews>
    <sheetView topLeftCell="A17" workbookViewId="0">
      <selection activeCell="B28" sqref="B28:B29"/>
    </sheetView>
  </sheetViews>
  <sheetFormatPr baseColWidth="10" defaultColWidth="8.85546875" defaultRowHeight="11.45" customHeight="1"/>
  <cols>
    <col min="1" max="1" width="3.85546875" customWidth="1"/>
    <col min="2" max="2" width="67.42578125" customWidth="1"/>
    <col min="3" max="7" width="14.7109375" customWidth="1"/>
  </cols>
  <sheetData>
    <row r="1" spans="2:7" ht="15">
      <c r="B1" s="21" t="s">
        <v>74</v>
      </c>
    </row>
    <row r="2" spans="2:7" ht="15">
      <c r="B2" s="21" t="s">
        <v>66</v>
      </c>
      <c r="C2" s="22" t="s">
        <v>75</v>
      </c>
    </row>
    <row r="3" spans="2:7" ht="15">
      <c r="B3" s="21" t="s">
        <v>67</v>
      </c>
      <c r="C3" s="21" t="s">
        <v>6</v>
      </c>
    </row>
    <row r="5" spans="2:7" ht="15">
      <c r="B5" s="22" t="s">
        <v>11</v>
      </c>
      <c r="D5" s="21" t="s">
        <v>17</v>
      </c>
    </row>
    <row r="6" spans="2:7" ht="15">
      <c r="B6" s="22" t="s">
        <v>12</v>
      </c>
      <c r="D6" s="21" t="s">
        <v>18</v>
      </c>
    </row>
    <row r="7" spans="2:7" ht="15">
      <c r="B7" s="22" t="s">
        <v>13</v>
      </c>
      <c r="D7" s="3" t="s">
        <v>27</v>
      </c>
    </row>
    <row r="8" spans="2:7" ht="15">
      <c r="B8" s="22" t="s">
        <v>14</v>
      </c>
      <c r="D8" s="21" t="s">
        <v>25</v>
      </c>
    </row>
    <row r="9" spans="2:7" ht="15">
      <c r="B9" s="22" t="s">
        <v>15</v>
      </c>
      <c r="D9" s="21" t="s">
        <v>76</v>
      </c>
    </row>
    <row r="10" spans="2:7" ht="15">
      <c r="C10" s="20">
        <f>'[1]Feuille 1'!B13+'[1]Feuille 2'!B13</f>
        <v>318254</v>
      </c>
      <c r="D10" s="20">
        <f>'[1]Feuille 1'!C13+'[1]Feuille 2'!C13</f>
        <v>230153</v>
      </c>
      <c r="E10" s="20">
        <f>'[1]Feuille 1'!D13+'[1]Feuille 2'!D13</f>
        <v>264183</v>
      </c>
      <c r="F10" s="20">
        <f>'[1]Feuille 1'!E13+'[1]Feuille 2'!E13</f>
        <v>100657</v>
      </c>
      <c r="G10" s="20">
        <f>'[1]Feuille 1'!F13+'[1]Feuille 2'!F13</f>
        <v>246484.2</v>
      </c>
    </row>
    <row r="11" spans="2:7" ht="15">
      <c r="C11" s="20"/>
      <c r="D11" s="20"/>
      <c r="E11" s="20"/>
      <c r="F11" s="20"/>
      <c r="G11" s="20"/>
    </row>
    <row r="12" spans="2:7" ht="18" customHeight="1">
      <c r="B12" s="23"/>
      <c r="C12" s="30" t="s">
        <v>60</v>
      </c>
      <c r="D12" s="31" t="s">
        <v>61</v>
      </c>
      <c r="E12" s="31" t="s">
        <v>62</v>
      </c>
      <c r="F12" s="31" t="s">
        <v>63</v>
      </c>
      <c r="G12" s="32" t="s">
        <v>64</v>
      </c>
    </row>
    <row r="13" spans="2:7" ht="18" customHeight="1">
      <c r="B13" s="39" t="s">
        <v>39</v>
      </c>
      <c r="C13" s="43">
        <f>'débit services RDM '!B13/1000</f>
        <v>438.46199999999999</v>
      </c>
      <c r="D13" s="44">
        <f>'débit services RDM '!C13/1000</f>
        <v>354.05099999999999</v>
      </c>
      <c r="E13" s="44">
        <f>'débit services RDM '!D13/1000</f>
        <v>271.40499999999997</v>
      </c>
      <c r="F13" s="44">
        <f>'débit services RDM '!E13/1000</f>
        <v>105.718</v>
      </c>
      <c r="G13" s="45">
        <f>'débit services RDM '!F13/1000</f>
        <v>164.51599999999999</v>
      </c>
    </row>
    <row r="14" spans="2:7" ht="18" customHeight="1">
      <c r="B14" s="40" t="s">
        <v>77</v>
      </c>
      <c r="C14" s="24">
        <f>'débit services RDM '!B14/1000</f>
        <v>6.4619999999999997</v>
      </c>
      <c r="D14" s="25">
        <f>'débit services RDM '!C14/1000</f>
        <v>10.443</v>
      </c>
      <c r="E14" s="25">
        <f>'débit services RDM '!D14/1000</f>
        <v>11.205</v>
      </c>
      <c r="F14" s="25">
        <f>'débit services RDM '!E14/1000</f>
        <v>4.1589999999999998</v>
      </c>
      <c r="G14" s="26">
        <f>'débit services RDM '!F14/1000</f>
        <v>4.0780000000000003</v>
      </c>
    </row>
    <row r="15" spans="2:7" ht="18" customHeight="1">
      <c r="B15" s="40" t="s">
        <v>78</v>
      </c>
      <c r="C15" s="24">
        <f>'débit services RDM '!B15/1000</f>
        <v>12.571</v>
      </c>
      <c r="D15" s="25">
        <f>'débit services RDM '!C15/1000</f>
        <v>0.17399999999999999</v>
      </c>
      <c r="E15" s="25">
        <f>'débit services RDM '!D15/1000</f>
        <v>8.3819999999999997</v>
      </c>
      <c r="F15" s="25">
        <f>'débit services RDM '!E15/1000</f>
        <v>0.13900000000000001</v>
      </c>
      <c r="G15" s="26">
        <f>'débit services RDM '!F15/1000</f>
        <v>2.6080000000000001</v>
      </c>
    </row>
    <row r="16" spans="2:7" ht="18" customHeight="1">
      <c r="B16" s="40" t="s">
        <v>79</v>
      </c>
      <c r="C16" s="24">
        <f>'débit services RDM '!B16/1000</f>
        <v>115.08</v>
      </c>
      <c r="D16" s="25">
        <f>'débit services RDM '!C16/1000</f>
        <v>5.7880000000000003</v>
      </c>
      <c r="E16" s="25">
        <f>'débit services RDM '!D16/1000</f>
        <v>58.759</v>
      </c>
      <c r="F16" s="25">
        <f>'débit services RDM '!E16/1000</f>
        <v>16.277000000000001</v>
      </c>
      <c r="G16" s="26">
        <f>'débit services RDM '!F16/1000</f>
        <v>37.073999999999998</v>
      </c>
    </row>
    <row r="17" spans="2:7" ht="18" customHeight="1">
      <c r="B17" s="40" t="s">
        <v>80</v>
      </c>
      <c r="C17" s="24">
        <f>'débit services RDM '!B17/1000</f>
        <v>84.936000000000007</v>
      </c>
      <c r="D17" s="25">
        <f>'débit services RDM '!C17/1000</f>
        <v>7.3230000000000004</v>
      </c>
      <c r="E17" s="25">
        <f>'débit services RDM '!D17/1000</f>
        <v>45.344000000000001</v>
      </c>
      <c r="F17" s="25">
        <f>'débit services RDM '!E17/1000</f>
        <v>3.238</v>
      </c>
      <c r="G17" s="26">
        <f>'débit services RDM '!F17/1000</f>
        <v>16.783000000000001</v>
      </c>
    </row>
    <row r="18" spans="2:7" ht="18" customHeight="1">
      <c r="B18" s="40" t="s">
        <v>81</v>
      </c>
      <c r="C18" s="24">
        <f>'débit services RDM '!B18/1000</f>
        <v>2.407</v>
      </c>
      <c r="D18" s="25">
        <f>'débit services RDM '!C18/1000</f>
        <v>1.1779999999999999</v>
      </c>
      <c r="E18" s="25">
        <f>'débit services RDM '!D18/1000</f>
        <v>2.282</v>
      </c>
      <c r="F18" s="25">
        <f>'débit services RDM '!E18/1000</f>
        <v>0.39200000000000002</v>
      </c>
      <c r="G18" s="26">
        <f>'débit services RDM '!F18/1000</f>
        <v>3.1230000000000002</v>
      </c>
    </row>
    <row r="19" spans="2:7" ht="18" customHeight="1">
      <c r="B19" s="40" t="s">
        <v>82</v>
      </c>
      <c r="C19" s="24">
        <f>'débit services RDM '!B19/1000</f>
        <v>9.4670000000000005</v>
      </c>
      <c r="D19" s="25">
        <f>'débit services RDM '!C19/1000</f>
        <v>13.409000000000001</v>
      </c>
      <c r="E19" s="25">
        <f>'débit services RDM '!D19/1000</f>
        <v>12.095000000000001</v>
      </c>
      <c r="F19" s="25">
        <f>'débit services RDM '!E19/1000</f>
        <v>1.883</v>
      </c>
      <c r="G19" s="26">
        <f>'débit services RDM '!F19/1000</f>
        <v>1.034</v>
      </c>
    </row>
    <row r="20" spans="2:7" ht="18" customHeight="1">
      <c r="B20" s="40" t="s">
        <v>83</v>
      </c>
      <c r="C20" s="24">
        <f>'débit services RDM '!B20/1000</f>
        <v>22.181999999999999</v>
      </c>
      <c r="D20" s="25">
        <f>'débit services RDM '!C20/1000</f>
        <v>18.831</v>
      </c>
      <c r="E20" s="25">
        <f>'débit services RDM '!D20/1000</f>
        <v>7.8650000000000002</v>
      </c>
      <c r="F20" s="25">
        <f>'débit services RDM '!E20/1000</f>
        <v>48.302</v>
      </c>
      <c r="G20" s="26">
        <f>'débit services RDM '!F20/1000</f>
        <v>10.065</v>
      </c>
    </row>
    <row r="21" spans="2:7" ht="18" customHeight="1">
      <c r="B21" s="41" t="s">
        <v>84</v>
      </c>
      <c r="C21" s="37">
        <f>'débit services RDM '!B21/1000</f>
        <v>18.899999999999999</v>
      </c>
      <c r="D21" s="34">
        <f>'débit services RDM '!C21/1000</f>
        <v>130.36699999999999</v>
      </c>
      <c r="E21" s="34">
        <f>'débit services RDM '!D21/1000</f>
        <v>12.176</v>
      </c>
      <c r="F21" s="34">
        <f>'débit services RDM '!E21/1000</f>
        <v>8.391</v>
      </c>
      <c r="G21" s="38">
        <f>'débit services RDM '!F21/1000</f>
        <v>19.071000000000002</v>
      </c>
    </row>
    <row r="22" spans="2:7" ht="18" customHeight="1">
      <c r="B22" s="40" t="s">
        <v>85</v>
      </c>
      <c r="C22" s="24">
        <f>'débit services RDM '!B22/1000</f>
        <v>51.343000000000004</v>
      </c>
      <c r="D22" s="25">
        <f>'débit services RDM '!C22/1000</f>
        <v>11.542999999999999</v>
      </c>
      <c r="E22" s="25">
        <f>'débit services RDM '!D22/1000</f>
        <v>30.12</v>
      </c>
      <c r="F22" s="25">
        <f>'débit services RDM '!E22/1000</f>
        <v>6.5869999999999997</v>
      </c>
      <c r="G22" s="26">
        <f>'débit services RDM '!F22/1000</f>
        <v>14.244999999999999</v>
      </c>
    </row>
    <row r="23" spans="2:7" ht="18" customHeight="1">
      <c r="B23" s="40" t="s">
        <v>86</v>
      </c>
      <c r="C23" s="24">
        <f>'débit services RDM '!B23/1000</f>
        <v>108.09099999999999</v>
      </c>
      <c r="D23" s="25">
        <f>'débit services RDM '!C23/1000</f>
        <v>153.86600000000001</v>
      </c>
      <c r="E23" s="25">
        <f>'débit services RDM '!D23/1000</f>
        <v>79.888999999999996</v>
      </c>
      <c r="F23" s="25">
        <f>'débit services RDM '!E23/1000</f>
        <v>15.125999999999999</v>
      </c>
      <c r="G23" s="26">
        <f>'débit services RDM '!F23/1000</f>
        <v>54.622999999999998</v>
      </c>
    </row>
    <row r="24" spans="2:7" ht="18" customHeight="1">
      <c r="B24" s="41" t="s">
        <v>91</v>
      </c>
      <c r="C24" s="33" t="s">
        <v>4</v>
      </c>
      <c r="D24" s="34">
        <f>D23*D32</f>
        <v>89.371818443096984</v>
      </c>
      <c r="E24" s="35" t="s">
        <v>4</v>
      </c>
      <c r="F24" s="35" t="s">
        <v>4</v>
      </c>
      <c r="G24" s="36" t="s">
        <v>4</v>
      </c>
    </row>
    <row r="25" spans="2:7" ht="18" customHeight="1">
      <c r="B25" s="40" t="s">
        <v>88</v>
      </c>
      <c r="C25" s="24">
        <f>'débit services RDM '!B27/1000</f>
        <v>5.3570000000000002</v>
      </c>
      <c r="D25" s="25">
        <f>'débit services RDM '!C27/1000</f>
        <v>1.0549999999999999</v>
      </c>
      <c r="E25" s="25">
        <f>'débit services RDM '!D27/1000</f>
        <v>3.2759999999999998</v>
      </c>
      <c r="F25" s="25">
        <f>'débit services RDM '!E27/1000</f>
        <v>1.0629999999999999</v>
      </c>
      <c r="G25" s="26">
        <f>'débit services RDM '!F27/1000</f>
        <v>1.5820000000000001</v>
      </c>
    </row>
    <row r="26" spans="2:7" ht="18" customHeight="1">
      <c r="B26" s="40" t="s">
        <v>89</v>
      </c>
      <c r="C26" s="24">
        <f>'débit services RDM '!B28/1000</f>
        <v>1.67</v>
      </c>
      <c r="D26" s="25">
        <f>'débit services RDM '!C28/1000</f>
        <v>7.0000000000000007E-2</v>
      </c>
      <c r="E26" s="25">
        <f>'débit services RDM '!D28/1000</f>
        <v>1.2999999999999999E-2</v>
      </c>
      <c r="F26" s="25">
        <f>'débit services RDM '!E28/1000</f>
        <v>0.16300000000000001</v>
      </c>
      <c r="G26" s="26">
        <f>'débit services RDM '!F28/1000</f>
        <v>0.23</v>
      </c>
    </row>
    <row r="27" spans="2:7" ht="18" customHeight="1">
      <c r="B27" s="42" t="s">
        <v>90</v>
      </c>
      <c r="C27" s="27">
        <f>'débit services RDM '!B30/1000</f>
        <v>0</v>
      </c>
      <c r="D27" s="28">
        <f>'débit services RDM '!C30/1000</f>
        <v>0</v>
      </c>
      <c r="E27" s="28">
        <f>'débit services RDM '!D30/1000</f>
        <v>0</v>
      </c>
      <c r="F27" s="28">
        <f>'débit services RDM '!E30/1000</f>
        <v>0</v>
      </c>
      <c r="G27" s="29">
        <f>'débit services RDM '!F30/1000</f>
        <v>0</v>
      </c>
    </row>
    <row r="28" spans="2:7" ht="18" customHeight="1">
      <c r="B28" s="48" t="s">
        <v>92</v>
      </c>
      <c r="C28" s="25"/>
      <c r="D28" s="25"/>
      <c r="E28" s="25"/>
      <c r="F28" s="25"/>
      <c r="G28" s="25"/>
    </row>
    <row r="29" spans="2:7" ht="18" customHeight="1">
      <c r="B29" s="48" t="s">
        <v>93</v>
      </c>
      <c r="C29" s="25"/>
      <c r="D29" s="25"/>
      <c r="E29" s="25"/>
      <c r="F29" s="25"/>
      <c r="G29" s="25"/>
    </row>
    <row r="30" spans="2:7" ht="11.45" customHeight="1">
      <c r="C30" s="20">
        <f>C14+C15+C16+C17+C18+C19+C20+C21+C22+C23+C25+C26+C27</f>
        <v>438.46600000000007</v>
      </c>
      <c r="D30" s="20">
        <f t="shared" ref="D30:G30" si="0">D14+D15+D16+D17+D18+D19+D20+D21+D22+D23+D25+D26+D27</f>
        <v>354.04700000000003</v>
      </c>
      <c r="E30" s="20">
        <f t="shared" si="0"/>
        <v>271.40600000000001</v>
      </c>
      <c r="F30" s="20">
        <f t="shared" si="0"/>
        <v>105.72000000000001</v>
      </c>
      <c r="G30" s="20">
        <f t="shared" si="0"/>
        <v>164.51599999999999</v>
      </c>
    </row>
    <row r="31" spans="2:7" ht="15">
      <c r="B31" s="22" t="s">
        <v>72</v>
      </c>
    </row>
    <row r="32" spans="2:7" ht="15">
      <c r="B32" s="22" t="s">
        <v>71</v>
      </c>
      <c r="C32" s="21" t="s">
        <v>73</v>
      </c>
      <c r="D32">
        <v>0.58084189127615571</v>
      </c>
    </row>
    <row r="36" ht="15"/>
    <row r="37" ht="1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xSplit="1" ySplit="12" topLeftCell="B13" activePane="bottomRight" state="frozen"/>
      <selection pane="topRight"/>
      <selection pane="bottomLeft"/>
      <selection pane="bottomRight"/>
    </sheetView>
  </sheetViews>
  <sheetFormatPr baseColWidth="10" defaultColWidth="8.85546875" defaultRowHeight="11.45" customHeight="1"/>
  <cols>
    <col min="1" max="1" width="29.85546875" customWidth="1"/>
    <col min="2" max="6" width="10" customWidth="1"/>
  </cols>
  <sheetData>
    <row r="1" spans="1:6">
      <c r="A1" s="3" t="s">
        <v>65</v>
      </c>
    </row>
    <row r="2" spans="1:6">
      <c r="A2" s="2" t="s">
        <v>66</v>
      </c>
      <c r="B2" s="1" t="s">
        <v>0</v>
      </c>
    </row>
    <row r="3" spans="1:6">
      <c r="A3" s="2" t="s">
        <v>67</v>
      </c>
      <c r="B3" s="2" t="s">
        <v>6</v>
      </c>
    </row>
    <row r="5" spans="1:6">
      <c r="A5" s="1" t="s">
        <v>11</v>
      </c>
      <c r="C5" s="2" t="s">
        <v>17</v>
      </c>
    </row>
    <row r="6" spans="1:6">
      <c r="A6" s="1" t="s">
        <v>12</v>
      </c>
      <c r="C6" s="2" t="s">
        <v>18</v>
      </c>
    </row>
    <row r="7" spans="1:6">
      <c r="A7" s="1" t="s">
        <v>13</v>
      </c>
      <c r="C7" s="2" t="s">
        <v>31</v>
      </c>
    </row>
    <row r="8" spans="1:6">
      <c r="A8" s="1" t="s">
        <v>14</v>
      </c>
      <c r="C8" s="2" t="s">
        <v>20</v>
      </c>
    </row>
    <row r="9" spans="1:6">
      <c r="A9" s="1" t="s">
        <v>15</v>
      </c>
      <c r="C9" s="2" t="s">
        <v>21</v>
      </c>
    </row>
    <row r="11" spans="1:6">
      <c r="A11" s="5" t="s">
        <v>68</v>
      </c>
      <c r="B11" s="4" t="s">
        <v>60</v>
      </c>
      <c r="C11" s="4" t="s">
        <v>61</v>
      </c>
      <c r="D11" s="4" t="s">
        <v>62</v>
      </c>
      <c r="E11" s="4" t="s">
        <v>63</v>
      </c>
      <c r="F11" s="4" t="s">
        <v>64</v>
      </c>
    </row>
    <row r="12" spans="1:6">
      <c r="A12" s="6" t="s">
        <v>69</v>
      </c>
      <c r="B12" s="8" t="s">
        <v>70</v>
      </c>
      <c r="C12" s="8" t="s">
        <v>70</v>
      </c>
      <c r="D12" s="8" t="s">
        <v>70</v>
      </c>
      <c r="E12" s="8" t="s">
        <v>70</v>
      </c>
      <c r="F12" s="8" t="s">
        <v>70</v>
      </c>
    </row>
    <row r="13" spans="1:6">
      <c r="A13" s="7" t="s">
        <v>39</v>
      </c>
      <c r="B13" s="18">
        <v>-58130</v>
      </c>
      <c r="C13" s="18">
        <v>51670</v>
      </c>
      <c r="D13" s="18">
        <v>-2640</v>
      </c>
      <c r="E13" s="18">
        <v>23801</v>
      </c>
      <c r="F13" s="18">
        <v>18431</v>
      </c>
    </row>
    <row r="14" spans="1:6">
      <c r="A14" s="7" t="s">
        <v>40</v>
      </c>
      <c r="B14" s="10" t="s">
        <v>71</v>
      </c>
      <c r="C14" s="19">
        <v>-2372</v>
      </c>
      <c r="D14" s="19">
        <v>-672</v>
      </c>
      <c r="E14" s="10" t="s">
        <v>71</v>
      </c>
      <c r="F14" s="19">
        <v>1448</v>
      </c>
    </row>
    <row r="15" spans="1:6">
      <c r="A15" s="7" t="s">
        <v>41</v>
      </c>
      <c r="B15" s="9" t="s">
        <v>71</v>
      </c>
      <c r="C15" s="9" t="s">
        <v>71</v>
      </c>
      <c r="D15" s="9" t="s">
        <v>71</v>
      </c>
      <c r="E15" s="9" t="s">
        <v>71</v>
      </c>
      <c r="F15" s="9" t="s">
        <v>71</v>
      </c>
    </row>
    <row r="16" spans="1:6">
      <c r="A16" s="7" t="s">
        <v>42</v>
      </c>
      <c r="B16" s="10" t="s">
        <v>71</v>
      </c>
      <c r="C16" s="10" t="s">
        <v>71</v>
      </c>
      <c r="D16" s="10" t="s">
        <v>71</v>
      </c>
      <c r="E16" s="10" t="s">
        <v>71</v>
      </c>
      <c r="F16" s="10" t="s">
        <v>71</v>
      </c>
    </row>
    <row r="17" spans="1:6">
      <c r="A17" s="7" t="s">
        <v>43</v>
      </c>
      <c r="B17" s="18">
        <v>-1347</v>
      </c>
      <c r="C17" s="9" t="s">
        <v>71</v>
      </c>
      <c r="D17" s="18">
        <v>341</v>
      </c>
      <c r="E17" s="9" t="s">
        <v>71</v>
      </c>
      <c r="F17" s="18">
        <v>544</v>
      </c>
    </row>
    <row r="18" spans="1:6">
      <c r="A18" s="7" t="s">
        <v>44</v>
      </c>
      <c r="B18" s="19">
        <v>-14179</v>
      </c>
      <c r="C18" s="19">
        <v>2537</v>
      </c>
      <c r="D18" s="19">
        <v>-1094</v>
      </c>
      <c r="E18" s="10" t="s">
        <v>71</v>
      </c>
      <c r="F18" s="19">
        <v>336</v>
      </c>
    </row>
    <row r="19" spans="1:6">
      <c r="A19" s="7" t="s">
        <v>45</v>
      </c>
      <c r="B19" s="18">
        <v>-41486</v>
      </c>
      <c r="C19" s="18">
        <v>-1171</v>
      </c>
      <c r="D19" s="18">
        <v>2169</v>
      </c>
      <c r="E19" s="9" t="s">
        <v>71</v>
      </c>
      <c r="F19" s="18">
        <v>63</v>
      </c>
    </row>
    <row r="20" spans="1:6">
      <c r="A20" s="7" t="s">
        <v>46</v>
      </c>
      <c r="B20" s="19">
        <v>-531</v>
      </c>
      <c r="C20" s="10" t="s">
        <v>71</v>
      </c>
      <c r="D20" s="19">
        <v>-653</v>
      </c>
      <c r="E20" s="10" t="s">
        <v>71</v>
      </c>
      <c r="F20" s="19">
        <v>181</v>
      </c>
    </row>
    <row r="21" spans="1:6">
      <c r="A21" s="7" t="s">
        <v>47</v>
      </c>
      <c r="B21" s="18">
        <v>-56</v>
      </c>
      <c r="C21" s="18">
        <v>2258</v>
      </c>
      <c r="D21" s="18">
        <v>-597</v>
      </c>
      <c r="E21" s="9" t="s">
        <v>71</v>
      </c>
      <c r="F21" s="18">
        <v>0</v>
      </c>
    </row>
    <row r="22" spans="1:6">
      <c r="A22" s="7" t="s">
        <v>48</v>
      </c>
      <c r="B22" s="19">
        <v>7498</v>
      </c>
      <c r="C22" s="19">
        <v>5225</v>
      </c>
      <c r="D22" s="19">
        <v>5062</v>
      </c>
      <c r="E22" s="10" t="s">
        <v>71</v>
      </c>
      <c r="F22" s="19">
        <v>-819</v>
      </c>
    </row>
    <row r="23" spans="1:6">
      <c r="A23" s="7" t="s">
        <v>49</v>
      </c>
      <c r="B23" s="18">
        <v>1428</v>
      </c>
      <c r="C23" s="18">
        <v>-4342</v>
      </c>
      <c r="D23" s="18">
        <v>-2461</v>
      </c>
      <c r="E23" s="9" t="s">
        <v>71</v>
      </c>
      <c r="F23" s="18">
        <v>3343</v>
      </c>
    </row>
    <row r="24" spans="1:6">
      <c r="A24" s="7" t="s">
        <v>50</v>
      </c>
      <c r="B24" s="19">
        <v>-4750</v>
      </c>
      <c r="C24" s="19">
        <v>65289</v>
      </c>
      <c r="D24" s="19">
        <v>-5167</v>
      </c>
      <c r="E24" s="10" t="s">
        <v>71</v>
      </c>
      <c r="F24" s="19">
        <v>3906</v>
      </c>
    </row>
    <row r="25" spans="1:6">
      <c r="A25" s="7" t="s">
        <v>51</v>
      </c>
      <c r="B25" s="18">
        <v>-7571</v>
      </c>
      <c r="C25" s="18">
        <v>-17770</v>
      </c>
      <c r="D25" s="18">
        <v>-389</v>
      </c>
      <c r="E25" s="9" t="s">
        <v>71</v>
      </c>
      <c r="F25" s="18">
        <v>9448</v>
      </c>
    </row>
    <row r="26" spans="1:6">
      <c r="A26" s="7" t="s">
        <v>52</v>
      </c>
      <c r="B26" s="19">
        <v>1212</v>
      </c>
      <c r="C26" s="19">
        <v>-6053</v>
      </c>
      <c r="D26" s="19">
        <v>-1445</v>
      </c>
      <c r="E26" s="10" t="s">
        <v>71</v>
      </c>
      <c r="F26" s="19">
        <v>-96</v>
      </c>
    </row>
    <row r="27" spans="1:6">
      <c r="A27" s="7" t="s">
        <v>53</v>
      </c>
      <c r="B27" s="9" t="s">
        <v>71</v>
      </c>
      <c r="C27" s="9" t="s">
        <v>71</v>
      </c>
      <c r="D27" s="9" t="s">
        <v>71</v>
      </c>
      <c r="E27" s="9" t="s">
        <v>71</v>
      </c>
      <c r="F27" s="9" t="s">
        <v>71</v>
      </c>
    </row>
    <row r="28" spans="1:6">
      <c r="A28" s="7" t="s">
        <v>54</v>
      </c>
      <c r="B28" s="10" t="s">
        <v>71</v>
      </c>
      <c r="C28" s="10" t="s">
        <v>71</v>
      </c>
      <c r="D28" s="10" t="s">
        <v>71</v>
      </c>
      <c r="E28" s="10" t="s">
        <v>71</v>
      </c>
      <c r="F28" s="10" t="s">
        <v>71</v>
      </c>
    </row>
    <row r="29" spans="1:6">
      <c r="A29" s="7" t="s">
        <v>55</v>
      </c>
      <c r="B29" s="9" t="s">
        <v>71</v>
      </c>
      <c r="C29" s="9" t="s">
        <v>71</v>
      </c>
      <c r="D29" s="18">
        <v>-34</v>
      </c>
      <c r="E29" s="9" t="s">
        <v>71</v>
      </c>
      <c r="F29" s="18">
        <v>-227</v>
      </c>
    </row>
    <row r="30" spans="1:6">
      <c r="A30" s="7" t="s">
        <v>56</v>
      </c>
      <c r="B30" s="19">
        <v>1536</v>
      </c>
      <c r="C30" s="10" t="s">
        <v>71</v>
      </c>
      <c r="D30" s="19">
        <v>856</v>
      </c>
      <c r="E30" s="10" t="s">
        <v>71</v>
      </c>
      <c r="F30" s="19">
        <v>210</v>
      </c>
    </row>
    <row r="31" spans="1:6">
      <c r="A31" s="7" t="s">
        <v>57</v>
      </c>
      <c r="B31" s="18">
        <v>-59666</v>
      </c>
      <c r="C31" s="9" t="s">
        <v>71</v>
      </c>
      <c r="D31" s="18">
        <v>-3496</v>
      </c>
      <c r="E31" s="18">
        <v>23123</v>
      </c>
      <c r="F31" s="18">
        <v>18221</v>
      </c>
    </row>
    <row r="32" spans="1:6">
      <c r="A32" s="7" t="s">
        <v>58</v>
      </c>
      <c r="B32" s="19">
        <v>0</v>
      </c>
      <c r="C32" s="19">
        <v>2639</v>
      </c>
      <c r="D32" s="19">
        <v>0</v>
      </c>
      <c r="E32" s="10" t="s">
        <v>71</v>
      </c>
      <c r="F32" s="19">
        <v>0</v>
      </c>
    </row>
    <row r="34" spans="1:2">
      <c r="A34" s="1" t="s">
        <v>72</v>
      </c>
    </row>
    <row r="35" spans="1:2">
      <c r="A35" s="1" t="s">
        <v>71</v>
      </c>
      <c r="B35" s="2" t="s">
        <v>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xSplit="1" ySplit="12" topLeftCell="C13" activePane="bottomRight" state="frozen"/>
      <selection pane="topRight"/>
      <selection pane="bottomLeft"/>
      <selection pane="bottomRight" activeCell="K33" sqref="K33"/>
    </sheetView>
  </sheetViews>
  <sheetFormatPr baseColWidth="10" defaultColWidth="8.85546875" defaultRowHeight="11.45" customHeight="1"/>
  <cols>
    <col min="1" max="1" width="29.85546875" customWidth="1"/>
    <col min="2" max="6" width="10" customWidth="1"/>
  </cols>
  <sheetData>
    <row r="1" spans="1:6">
      <c r="A1" s="3" t="s">
        <v>65</v>
      </c>
    </row>
    <row r="2" spans="1:6">
      <c r="A2" s="2" t="s">
        <v>66</v>
      </c>
      <c r="B2" s="1" t="s">
        <v>0</v>
      </c>
    </row>
    <row r="3" spans="1:6">
      <c r="A3" s="2" t="s">
        <v>67</v>
      </c>
      <c r="B3" s="2" t="s">
        <v>6</v>
      </c>
    </row>
    <row r="5" spans="1:6">
      <c r="A5" s="1" t="s">
        <v>11</v>
      </c>
      <c r="C5" s="2" t="s">
        <v>17</v>
      </c>
    </row>
    <row r="6" spans="1:6">
      <c r="A6" s="1" t="s">
        <v>12</v>
      </c>
      <c r="C6" s="2" t="s">
        <v>18</v>
      </c>
    </row>
    <row r="7" spans="1:6">
      <c r="A7" s="1" t="s">
        <v>13</v>
      </c>
      <c r="C7" s="2" t="s">
        <v>31</v>
      </c>
    </row>
    <row r="8" spans="1:6">
      <c r="A8" s="1" t="s">
        <v>14</v>
      </c>
      <c r="C8" s="2" t="s">
        <v>23</v>
      </c>
    </row>
    <row r="9" spans="1:6">
      <c r="A9" s="1" t="s">
        <v>15</v>
      </c>
      <c r="C9" s="2" t="s">
        <v>21</v>
      </c>
    </row>
    <row r="11" spans="1:6">
      <c r="A11" s="5" t="s">
        <v>68</v>
      </c>
      <c r="B11" s="4" t="s">
        <v>60</v>
      </c>
      <c r="C11" s="4" t="s">
        <v>61</v>
      </c>
      <c r="D11" s="4" t="s">
        <v>62</v>
      </c>
      <c r="E11" s="4" t="s">
        <v>63</v>
      </c>
      <c r="F11" s="4" t="s">
        <v>64</v>
      </c>
    </row>
    <row r="12" spans="1:6">
      <c r="A12" s="6" t="s">
        <v>69</v>
      </c>
      <c r="B12" s="8" t="s">
        <v>70</v>
      </c>
      <c r="C12" s="8" t="s">
        <v>70</v>
      </c>
      <c r="D12" s="8" t="s">
        <v>70</v>
      </c>
      <c r="E12" s="8" t="s">
        <v>70</v>
      </c>
      <c r="F12" s="8" t="s">
        <v>70</v>
      </c>
    </row>
    <row r="13" spans="1:6">
      <c r="A13" s="7" t="s">
        <v>39</v>
      </c>
      <c r="B13" s="18">
        <v>31321</v>
      </c>
      <c r="C13" s="18">
        <v>-68437</v>
      </c>
      <c r="D13" s="18">
        <v>51437</v>
      </c>
      <c r="E13" s="18">
        <v>-1736</v>
      </c>
      <c r="F13" s="18">
        <v>12354</v>
      </c>
    </row>
    <row r="14" spans="1:6">
      <c r="A14" s="7" t="s">
        <v>40</v>
      </c>
      <c r="B14" s="10" t="s">
        <v>71</v>
      </c>
      <c r="C14" s="19">
        <v>-5662</v>
      </c>
      <c r="D14" s="19">
        <v>2626</v>
      </c>
      <c r="E14" s="10" t="s">
        <v>71</v>
      </c>
      <c r="F14" s="19">
        <v>4888</v>
      </c>
    </row>
    <row r="15" spans="1:6">
      <c r="A15" s="7" t="s">
        <v>41</v>
      </c>
      <c r="B15" s="9" t="s">
        <v>71</v>
      </c>
      <c r="C15" s="9" t="s">
        <v>71</v>
      </c>
      <c r="D15" s="9" t="s">
        <v>71</v>
      </c>
      <c r="E15" s="9" t="s">
        <v>71</v>
      </c>
      <c r="F15" s="9" t="s">
        <v>71</v>
      </c>
    </row>
    <row r="16" spans="1:6">
      <c r="A16" s="7" t="s">
        <v>42</v>
      </c>
      <c r="B16" s="10" t="s">
        <v>71</v>
      </c>
      <c r="C16" s="10" t="s">
        <v>71</v>
      </c>
      <c r="D16" s="10" t="s">
        <v>71</v>
      </c>
      <c r="E16" s="10" t="s">
        <v>71</v>
      </c>
      <c r="F16" s="10" t="s">
        <v>71</v>
      </c>
    </row>
    <row r="17" spans="1:6">
      <c r="A17" s="7" t="s">
        <v>43</v>
      </c>
      <c r="B17" s="18">
        <v>367</v>
      </c>
      <c r="C17" s="9" t="s">
        <v>71</v>
      </c>
      <c r="D17" s="18">
        <v>3351</v>
      </c>
      <c r="E17" s="9" t="s">
        <v>71</v>
      </c>
      <c r="F17" s="18">
        <v>697</v>
      </c>
    </row>
    <row r="18" spans="1:6">
      <c r="A18" s="7" t="s">
        <v>44</v>
      </c>
      <c r="B18" s="19">
        <v>5534</v>
      </c>
      <c r="C18" s="19">
        <v>-591</v>
      </c>
      <c r="D18" s="19">
        <v>24548</v>
      </c>
      <c r="E18" s="10" t="s">
        <v>71</v>
      </c>
      <c r="F18" s="19">
        <v>9319</v>
      </c>
    </row>
    <row r="19" spans="1:6">
      <c r="A19" s="7" t="s">
        <v>45</v>
      </c>
      <c r="B19" s="18">
        <v>-13402</v>
      </c>
      <c r="C19" s="18">
        <v>-275</v>
      </c>
      <c r="D19" s="18">
        <v>9156</v>
      </c>
      <c r="E19" s="9" t="s">
        <v>71</v>
      </c>
      <c r="F19" s="18">
        <v>-1594</v>
      </c>
    </row>
    <row r="20" spans="1:6">
      <c r="A20" s="7" t="s">
        <v>46</v>
      </c>
      <c r="B20" s="19">
        <v>458</v>
      </c>
      <c r="C20" s="10" t="s">
        <v>71</v>
      </c>
      <c r="D20" s="19">
        <v>-517</v>
      </c>
      <c r="E20" s="10" t="s">
        <v>71</v>
      </c>
      <c r="F20" s="19">
        <v>157</v>
      </c>
    </row>
    <row r="21" spans="1:6">
      <c r="A21" s="7" t="s">
        <v>47</v>
      </c>
      <c r="B21" s="18">
        <v>4997</v>
      </c>
      <c r="C21" s="18">
        <v>-1295</v>
      </c>
      <c r="D21" s="18">
        <v>-1867</v>
      </c>
      <c r="E21" s="9" t="s">
        <v>71</v>
      </c>
      <c r="F21" s="18">
        <v>-230</v>
      </c>
    </row>
    <row r="22" spans="1:6">
      <c r="A22" s="7" t="s">
        <v>48</v>
      </c>
      <c r="B22" s="19">
        <v>1963</v>
      </c>
      <c r="C22" s="19">
        <v>-2381</v>
      </c>
      <c r="D22" s="19">
        <v>4485</v>
      </c>
      <c r="E22" s="10" t="s">
        <v>71</v>
      </c>
      <c r="F22" s="19">
        <v>-2560</v>
      </c>
    </row>
    <row r="23" spans="1:6">
      <c r="A23" s="7" t="s">
        <v>49</v>
      </c>
      <c r="B23" s="18">
        <v>29978</v>
      </c>
      <c r="C23" s="18">
        <v>-111816</v>
      </c>
      <c r="D23" s="18">
        <v>3358</v>
      </c>
      <c r="E23" s="9" t="s">
        <v>71</v>
      </c>
      <c r="F23" s="18">
        <v>-2384</v>
      </c>
    </row>
    <row r="24" spans="1:6">
      <c r="A24" s="7" t="s">
        <v>50</v>
      </c>
      <c r="B24" s="19">
        <v>-3736</v>
      </c>
      <c r="C24" s="19">
        <v>119350</v>
      </c>
      <c r="D24" s="19">
        <v>-1810</v>
      </c>
      <c r="E24" s="10" t="s">
        <v>71</v>
      </c>
      <c r="F24" s="19">
        <v>1362</v>
      </c>
    </row>
    <row r="25" spans="1:6">
      <c r="A25" s="7" t="s">
        <v>51</v>
      </c>
      <c r="B25" s="18">
        <v>-2514</v>
      </c>
      <c r="C25" s="18">
        <v>-76047</v>
      </c>
      <c r="D25" s="18">
        <v>8317</v>
      </c>
      <c r="E25" s="9" t="s">
        <v>71</v>
      </c>
      <c r="F25" s="18">
        <v>1895</v>
      </c>
    </row>
    <row r="26" spans="1:6">
      <c r="A26" s="7" t="s">
        <v>52</v>
      </c>
      <c r="B26" s="19">
        <v>-1568</v>
      </c>
      <c r="C26" s="19">
        <v>-53887</v>
      </c>
      <c r="D26" s="19">
        <v>-86</v>
      </c>
      <c r="E26" s="10" t="s">
        <v>71</v>
      </c>
      <c r="F26" s="19">
        <v>-455</v>
      </c>
    </row>
    <row r="27" spans="1:6">
      <c r="A27" s="7" t="s">
        <v>53</v>
      </c>
      <c r="B27" s="9" t="s">
        <v>71</v>
      </c>
      <c r="C27" s="9" t="s">
        <v>71</v>
      </c>
      <c r="D27" s="9" t="s">
        <v>71</v>
      </c>
      <c r="E27" s="9" t="s">
        <v>71</v>
      </c>
      <c r="F27" s="9" t="s">
        <v>71</v>
      </c>
    </row>
    <row r="28" spans="1:6">
      <c r="A28" s="7" t="s">
        <v>54</v>
      </c>
      <c r="B28" s="10" t="s">
        <v>71</v>
      </c>
      <c r="C28" s="10" t="s">
        <v>71</v>
      </c>
      <c r="D28" s="10" t="s">
        <v>71</v>
      </c>
      <c r="E28" s="10" t="s">
        <v>71</v>
      </c>
      <c r="F28" s="10" t="s">
        <v>71</v>
      </c>
    </row>
    <row r="29" spans="1:6">
      <c r="A29" s="7" t="s">
        <v>55</v>
      </c>
      <c r="B29" s="9" t="s">
        <v>71</v>
      </c>
      <c r="C29" s="18">
        <v>-145</v>
      </c>
      <c r="D29" s="18">
        <v>-207</v>
      </c>
      <c r="E29" s="9" t="s">
        <v>71</v>
      </c>
      <c r="F29" s="18">
        <v>169</v>
      </c>
    </row>
    <row r="30" spans="1:6">
      <c r="A30" s="7" t="s">
        <v>56</v>
      </c>
      <c r="B30" s="19">
        <v>2128</v>
      </c>
      <c r="C30" s="10" t="s">
        <v>71</v>
      </c>
      <c r="D30" s="19">
        <v>-6</v>
      </c>
      <c r="E30" s="10" t="s">
        <v>71</v>
      </c>
      <c r="F30" s="19">
        <v>633</v>
      </c>
    </row>
    <row r="31" spans="1:6">
      <c r="A31" s="7" t="s">
        <v>57</v>
      </c>
      <c r="B31" s="18">
        <v>29193</v>
      </c>
      <c r="C31" s="9" t="s">
        <v>71</v>
      </c>
      <c r="D31" s="18">
        <v>51443</v>
      </c>
      <c r="E31" s="18">
        <v>-1696</v>
      </c>
      <c r="F31" s="18">
        <v>11721</v>
      </c>
    </row>
    <row r="32" spans="1:6">
      <c r="A32" s="7" t="s">
        <v>58</v>
      </c>
      <c r="B32" s="19">
        <v>0</v>
      </c>
      <c r="C32" s="19">
        <v>10700</v>
      </c>
      <c r="D32" s="19">
        <v>0</v>
      </c>
      <c r="E32" s="10" t="s">
        <v>71</v>
      </c>
      <c r="F32" s="19">
        <v>0</v>
      </c>
    </row>
    <row r="34" spans="1:2">
      <c r="A34" s="1" t="s">
        <v>72</v>
      </c>
    </row>
    <row r="35" spans="1:2">
      <c r="A35" s="1" t="s">
        <v>71</v>
      </c>
      <c r="B35" s="2" t="s">
        <v>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xSplit="1" ySplit="12" topLeftCell="B13" activePane="bottomRight" state="frozen"/>
      <selection pane="topRight"/>
      <selection pane="bottomLeft"/>
      <selection pane="bottomRight" activeCell="C7" sqref="C7"/>
    </sheetView>
  </sheetViews>
  <sheetFormatPr baseColWidth="10" defaultColWidth="8.85546875" defaultRowHeight="11.45" customHeight="1"/>
  <cols>
    <col min="1" max="1" width="29.85546875" customWidth="1"/>
    <col min="2" max="6" width="10" customWidth="1"/>
  </cols>
  <sheetData>
    <row r="1" spans="1:6">
      <c r="A1" s="3" t="s">
        <v>65</v>
      </c>
    </row>
    <row r="2" spans="1:6">
      <c r="A2" s="2" t="s">
        <v>66</v>
      </c>
      <c r="B2" s="1" t="s">
        <v>0</v>
      </c>
    </row>
    <row r="3" spans="1:6">
      <c r="A3" s="2" t="s">
        <v>67</v>
      </c>
      <c r="B3" s="2" t="s">
        <v>6</v>
      </c>
    </row>
    <row r="5" spans="1:6">
      <c r="A5" s="1" t="s">
        <v>11</v>
      </c>
      <c r="C5" s="2" t="s">
        <v>17</v>
      </c>
    </row>
    <row r="6" spans="1:6">
      <c r="A6" s="1" t="s">
        <v>12</v>
      </c>
      <c r="C6" s="2" t="s">
        <v>18</v>
      </c>
    </row>
    <row r="7" spans="1:6">
      <c r="A7" s="1" t="s">
        <v>13</v>
      </c>
      <c r="C7" s="2" t="s">
        <v>31</v>
      </c>
    </row>
    <row r="8" spans="1:6">
      <c r="A8" s="1" t="s">
        <v>14</v>
      </c>
      <c r="C8" s="2" t="s">
        <v>25</v>
      </c>
    </row>
    <row r="9" spans="1:6">
      <c r="A9" s="1" t="s">
        <v>15</v>
      </c>
      <c r="C9" s="2" t="s">
        <v>21</v>
      </c>
    </row>
    <row r="11" spans="1:6">
      <c r="A11" s="5" t="s">
        <v>68</v>
      </c>
      <c r="B11" s="4" t="s">
        <v>60</v>
      </c>
      <c r="C11" s="4" t="s">
        <v>61</v>
      </c>
      <c r="D11" s="4" t="s">
        <v>62</v>
      </c>
      <c r="E11" s="4" t="s">
        <v>63</v>
      </c>
      <c r="F11" s="4" t="s">
        <v>64</v>
      </c>
    </row>
    <row r="12" spans="1:6">
      <c r="A12" s="6" t="s">
        <v>69</v>
      </c>
      <c r="B12" s="8" t="s">
        <v>70</v>
      </c>
      <c r="C12" s="8" t="s">
        <v>70</v>
      </c>
      <c r="D12" s="8" t="s">
        <v>70</v>
      </c>
      <c r="E12" s="8" t="s">
        <v>70</v>
      </c>
      <c r="F12" s="8" t="s">
        <v>70</v>
      </c>
    </row>
    <row r="13" spans="1:6">
      <c r="A13" s="7" t="s">
        <v>39</v>
      </c>
      <c r="B13" s="18">
        <v>-30768</v>
      </c>
      <c r="C13" s="18">
        <v>-16769</v>
      </c>
      <c r="D13" s="18">
        <v>48798</v>
      </c>
      <c r="E13" s="18">
        <v>22064</v>
      </c>
      <c r="F13" s="18">
        <v>30785</v>
      </c>
    </row>
    <row r="14" spans="1:6">
      <c r="A14" s="7" t="s">
        <v>40</v>
      </c>
      <c r="B14" s="19">
        <v>7629</v>
      </c>
      <c r="C14" s="19">
        <v>-8033</v>
      </c>
      <c r="D14" s="19">
        <v>1953</v>
      </c>
      <c r="E14" s="19">
        <v>-3980</v>
      </c>
      <c r="F14" s="19">
        <v>6336</v>
      </c>
    </row>
    <row r="15" spans="1:6">
      <c r="A15" s="7" t="s">
        <v>41</v>
      </c>
      <c r="B15" s="9" t="s">
        <v>71</v>
      </c>
      <c r="C15" s="9" t="s">
        <v>71</v>
      </c>
      <c r="D15" s="9" t="s">
        <v>71</v>
      </c>
      <c r="E15" s="9" t="s">
        <v>71</v>
      </c>
      <c r="F15" s="9" t="s">
        <v>71</v>
      </c>
    </row>
    <row r="16" spans="1:6">
      <c r="A16" s="7" t="s">
        <v>42</v>
      </c>
      <c r="B16" s="10" t="s">
        <v>71</v>
      </c>
      <c r="C16" s="10" t="s">
        <v>71</v>
      </c>
      <c r="D16" s="10" t="s">
        <v>71</v>
      </c>
      <c r="E16" s="10" t="s">
        <v>71</v>
      </c>
      <c r="F16" s="10" t="s">
        <v>71</v>
      </c>
    </row>
    <row r="17" spans="1:6">
      <c r="A17" s="7" t="s">
        <v>43</v>
      </c>
      <c r="B17" s="18">
        <v>-981</v>
      </c>
      <c r="C17" s="18">
        <v>-144</v>
      </c>
      <c r="D17" s="18">
        <v>3690</v>
      </c>
      <c r="E17" s="18">
        <v>-94</v>
      </c>
      <c r="F17" s="18">
        <v>1241</v>
      </c>
    </row>
    <row r="18" spans="1:6">
      <c r="A18" s="7" t="s">
        <v>44</v>
      </c>
      <c r="B18" s="19">
        <v>-8643</v>
      </c>
      <c r="C18" s="19">
        <v>1945</v>
      </c>
      <c r="D18" s="19">
        <v>23454</v>
      </c>
      <c r="E18" s="19">
        <v>955</v>
      </c>
      <c r="F18" s="19">
        <v>9654</v>
      </c>
    </row>
    <row r="19" spans="1:6">
      <c r="A19" s="7" t="s">
        <v>45</v>
      </c>
      <c r="B19" s="18">
        <v>-54976</v>
      </c>
      <c r="C19" s="18">
        <v>-1445</v>
      </c>
      <c r="D19" s="18">
        <v>11326</v>
      </c>
      <c r="E19" s="18">
        <v>1824</v>
      </c>
      <c r="F19" s="18">
        <v>-1531</v>
      </c>
    </row>
    <row r="20" spans="1:6">
      <c r="A20" s="7" t="s">
        <v>46</v>
      </c>
      <c r="B20" s="19">
        <v>-72</v>
      </c>
      <c r="C20" s="19">
        <v>-348</v>
      </c>
      <c r="D20" s="19">
        <v>-1170</v>
      </c>
      <c r="E20" s="19">
        <v>-24</v>
      </c>
      <c r="F20" s="19">
        <v>338</v>
      </c>
    </row>
    <row r="21" spans="1:6">
      <c r="A21" s="7" t="s">
        <v>47</v>
      </c>
      <c r="B21" s="18">
        <v>4939</v>
      </c>
      <c r="C21" s="18">
        <v>961</v>
      </c>
      <c r="D21" s="18">
        <v>-2463</v>
      </c>
      <c r="E21" s="18">
        <v>2286</v>
      </c>
      <c r="F21" s="18">
        <v>-229</v>
      </c>
    </row>
    <row r="22" spans="1:6">
      <c r="A22" s="7" t="s">
        <v>48</v>
      </c>
      <c r="B22" s="19">
        <v>9464</v>
      </c>
      <c r="C22" s="19">
        <v>2845</v>
      </c>
      <c r="D22" s="19">
        <v>9547</v>
      </c>
      <c r="E22" s="19">
        <v>17304</v>
      </c>
      <c r="F22" s="19">
        <v>-3379</v>
      </c>
    </row>
    <row r="23" spans="1:6">
      <c r="A23" s="7" t="s">
        <v>49</v>
      </c>
      <c r="B23" s="18">
        <v>31405</v>
      </c>
      <c r="C23" s="18">
        <v>-116157</v>
      </c>
      <c r="D23" s="18">
        <v>896</v>
      </c>
      <c r="E23" s="18">
        <v>-5863</v>
      </c>
      <c r="F23" s="18">
        <v>959</v>
      </c>
    </row>
    <row r="24" spans="1:6">
      <c r="A24" s="7" t="s">
        <v>50</v>
      </c>
      <c r="B24" s="19">
        <v>-11242</v>
      </c>
      <c r="C24" s="19">
        <v>184639</v>
      </c>
      <c r="D24" s="19">
        <v>-6976</v>
      </c>
      <c r="E24" s="19">
        <v>-2471</v>
      </c>
      <c r="F24" s="19">
        <v>5268</v>
      </c>
    </row>
    <row r="25" spans="1:6">
      <c r="A25" s="7" t="s">
        <v>51</v>
      </c>
      <c r="B25" s="18">
        <v>-10085</v>
      </c>
      <c r="C25" s="18">
        <v>-93814</v>
      </c>
      <c r="D25" s="18">
        <v>7928</v>
      </c>
      <c r="E25" s="18">
        <v>10583</v>
      </c>
      <c r="F25" s="18">
        <v>11343</v>
      </c>
    </row>
    <row r="26" spans="1:6">
      <c r="A26" s="7" t="s">
        <v>52</v>
      </c>
      <c r="B26" s="19">
        <v>-355</v>
      </c>
      <c r="C26" s="19">
        <v>-59940</v>
      </c>
      <c r="D26" s="19">
        <v>-1533</v>
      </c>
      <c r="E26" s="19">
        <v>-348</v>
      </c>
      <c r="F26" s="19">
        <v>-551</v>
      </c>
    </row>
    <row r="27" spans="1:6">
      <c r="A27" s="7" t="s">
        <v>53</v>
      </c>
      <c r="B27" s="9" t="s">
        <v>71</v>
      </c>
      <c r="C27" s="9" t="s">
        <v>71</v>
      </c>
      <c r="D27" s="9" t="s">
        <v>71</v>
      </c>
      <c r="E27" s="9" t="s">
        <v>71</v>
      </c>
      <c r="F27" s="9" t="s">
        <v>71</v>
      </c>
    </row>
    <row r="28" spans="1:6">
      <c r="A28" s="7" t="s">
        <v>54</v>
      </c>
      <c r="B28" s="10" t="s">
        <v>71</v>
      </c>
      <c r="C28" s="10" t="s">
        <v>71</v>
      </c>
      <c r="D28" s="10" t="s">
        <v>71</v>
      </c>
      <c r="E28" s="10" t="s">
        <v>71</v>
      </c>
      <c r="F28" s="10" t="s">
        <v>71</v>
      </c>
    </row>
    <row r="29" spans="1:6">
      <c r="A29" s="7" t="s">
        <v>55</v>
      </c>
      <c r="B29" s="18">
        <v>-2287</v>
      </c>
      <c r="C29" s="18">
        <v>-855</v>
      </c>
      <c r="D29" s="18">
        <v>-239</v>
      </c>
      <c r="E29" s="18">
        <v>907</v>
      </c>
      <c r="F29" s="18">
        <v>-58</v>
      </c>
    </row>
    <row r="30" spans="1:6">
      <c r="A30" s="7" t="s">
        <v>56</v>
      </c>
      <c r="B30" s="19">
        <v>4078</v>
      </c>
      <c r="C30" s="19">
        <v>306</v>
      </c>
      <c r="D30" s="19">
        <v>851</v>
      </c>
      <c r="E30" s="19">
        <v>637</v>
      </c>
      <c r="F30" s="19">
        <v>843</v>
      </c>
    </row>
    <row r="31" spans="1:6">
      <c r="A31" s="7" t="s">
        <v>57</v>
      </c>
      <c r="B31" s="18">
        <v>-34846</v>
      </c>
      <c r="C31" s="18">
        <v>-17075</v>
      </c>
      <c r="D31" s="18">
        <v>47947</v>
      </c>
      <c r="E31" s="18">
        <v>21427</v>
      </c>
      <c r="F31" s="18">
        <v>29942</v>
      </c>
    </row>
    <row r="32" spans="1:6">
      <c r="A32" s="7" t="s">
        <v>58</v>
      </c>
      <c r="B32" s="19">
        <v>0</v>
      </c>
      <c r="C32" s="19">
        <v>13338</v>
      </c>
      <c r="D32" s="19">
        <v>0</v>
      </c>
      <c r="E32" s="19">
        <v>0</v>
      </c>
      <c r="F32" s="19">
        <v>0</v>
      </c>
    </row>
    <row r="34" spans="1:2">
      <c r="A34" s="1" t="s">
        <v>72</v>
      </c>
    </row>
    <row r="35" spans="1:2">
      <c r="A35" s="1" t="s">
        <v>71</v>
      </c>
      <c r="B35" s="2" t="s">
        <v>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G36"/>
  <sheetViews>
    <sheetView tabSelected="1" workbookViewId="0">
      <selection activeCell="H6" sqref="H6"/>
    </sheetView>
  </sheetViews>
  <sheetFormatPr baseColWidth="10" defaultColWidth="8.85546875" defaultRowHeight="11.45" customHeight="1"/>
  <cols>
    <col min="1" max="1" width="3.85546875" customWidth="1"/>
    <col min="2" max="2" width="67.42578125" customWidth="1"/>
    <col min="3" max="7" width="14.7109375" customWidth="1"/>
  </cols>
  <sheetData>
    <row r="1" spans="2:7" ht="15">
      <c r="B1" s="21" t="s">
        <v>74</v>
      </c>
    </row>
    <row r="2" spans="2:7" ht="15">
      <c r="B2" s="21" t="s">
        <v>66</v>
      </c>
      <c r="C2" s="22" t="s">
        <v>75</v>
      </c>
    </row>
    <row r="3" spans="2:7" ht="15">
      <c r="B3" s="21" t="s">
        <v>67</v>
      </c>
      <c r="C3" s="21" t="s">
        <v>6</v>
      </c>
    </row>
    <row r="5" spans="2:7" ht="15">
      <c r="B5" s="22" t="s">
        <v>11</v>
      </c>
      <c r="D5" s="21" t="s">
        <v>17</v>
      </c>
    </row>
    <row r="6" spans="2:7" ht="15">
      <c r="B6" s="22" t="s">
        <v>12</v>
      </c>
      <c r="D6" s="21" t="s">
        <v>18</v>
      </c>
    </row>
    <row r="7" spans="2:7" ht="15">
      <c r="B7" s="22" t="s">
        <v>13</v>
      </c>
      <c r="D7" s="3" t="s">
        <v>31</v>
      </c>
    </row>
    <row r="8" spans="2:7" ht="15">
      <c r="B8" s="22" t="s">
        <v>14</v>
      </c>
      <c r="D8" s="21" t="s">
        <v>25</v>
      </c>
    </row>
    <row r="9" spans="2:7" ht="15">
      <c r="B9" s="22" t="s">
        <v>15</v>
      </c>
      <c r="D9" s="21" t="s">
        <v>76</v>
      </c>
    </row>
    <row r="10" spans="2:7" ht="15"/>
    <row r="11" spans="2:7" ht="18" customHeight="1">
      <c r="B11" s="23"/>
      <c r="C11" s="30" t="s">
        <v>60</v>
      </c>
      <c r="D11" s="31" t="s">
        <v>61</v>
      </c>
      <c r="E11" s="31" t="s">
        <v>62</v>
      </c>
      <c r="F11" s="31" t="s">
        <v>63</v>
      </c>
      <c r="G11" s="32" t="s">
        <v>64</v>
      </c>
    </row>
    <row r="12" spans="2:7" ht="18" customHeight="1">
      <c r="B12" s="39" t="s">
        <v>39</v>
      </c>
      <c r="C12" s="43">
        <f>'crédit BdP eurostat publié'!C13-'débit service RDM publié'!C13</f>
        <v>-30.767999999999972</v>
      </c>
      <c r="D12" s="44">
        <f>'crédit BdP eurostat publié'!D13-'débit service RDM publié'!D13</f>
        <v>-16.769000000000005</v>
      </c>
      <c r="E12" s="44">
        <f>'crédit BdP eurostat publié'!E13-'débit service RDM publié'!E13</f>
        <v>48.798000000000002</v>
      </c>
      <c r="F12" s="44">
        <f>'crédit BdP eurostat publié'!F13-'débit service RDM publié'!F13</f>
        <v>22.063999999999993</v>
      </c>
      <c r="G12" s="45">
        <f>'crédit BdP eurostat publié'!G13-'débit service RDM publié'!G13</f>
        <v>30.784999999999997</v>
      </c>
    </row>
    <row r="13" spans="2:7" ht="18" customHeight="1">
      <c r="B13" s="40" t="s">
        <v>77</v>
      </c>
      <c r="C13" s="24">
        <f>'crédit BdP eurostat publié'!C14-'débit service RDM publié'!C14</f>
        <v>7.6289999999999996</v>
      </c>
      <c r="D13" s="25">
        <f>'crédit BdP eurostat publié'!D14-'débit service RDM publié'!D14</f>
        <v>-8.0329999999999995</v>
      </c>
      <c r="E13" s="25">
        <f>'crédit BdP eurostat publié'!E14-'débit service RDM publié'!E14</f>
        <v>1.9529999999999994</v>
      </c>
      <c r="F13" s="25">
        <f>'crédit BdP eurostat publié'!F14-'débit service RDM publié'!F14</f>
        <v>-3.98</v>
      </c>
      <c r="G13" s="26">
        <f>'crédit BdP eurostat publié'!G14-'débit service RDM publié'!G14</f>
        <v>6.3359999999999994</v>
      </c>
    </row>
    <row r="14" spans="2:7" ht="18" customHeight="1">
      <c r="B14" s="40" t="s">
        <v>78</v>
      </c>
      <c r="C14" s="24">
        <f>'crédit BdP eurostat publié'!C15-'débit service RDM publié'!C15</f>
        <v>-0.98099999999999987</v>
      </c>
      <c r="D14" s="25">
        <f>'crédit BdP eurostat publié'!D15-'débit service RDM publié'!D15</f>
        <v>-0.14399999999999999</v>
      </c>
      <c r="E14" s="25">
        <f>'crédit BdP eurostat publié'!E15-'débit service RDM publié'!E15</f>
        <v>3.6899999999999995</v>
      </c>
      <c r="F14" s="25">
        <f>'crédit BdP eurostat publié'!F15-'débit service RDM publié'!F15</f>
        <v>-9.4000000000000014E-2</v>
      </c>
      <c r="G14" s="26">
        <f>'crédit BdP eurostat publié'!G15-'débit service RDM publié'!G15</f>
        <v>1.2410000000000001</v>
      </c>
    </row>
    <row r="15" spans="2:7" ht="18" customHeight="1">
      <c r="B15" s="40" t="s">
        <v>79</v>
      </c>
      <c r="C15" s="24">
        <f>'crédit BdP eurostat publié'!C16-'débit service RDM publié'!C16</f>
        <v>-8.6430000000000007</v>
      </c>
      <c r="D15" s="25">
        <f>'crédit BdP eurostat publié'!D16-'débit service RDM publié'!D16</f>
        <v>1.9449999999999994</v>
      </c>
      <c r="E15" s="25">
        <f>'crédit BdP eurostat publié'!E16-'débit service RDM publié'!E16</f>
        <v>23.453999999999994</v>
      </c>
      <c r="F15" s="25">
        <f>'crédit BdP eurostat publié'!F16-'débit service RDM publié'!F16</f>
        <v>0.95499999999999829</v>
      </c>
      <c r="G15" s="26">
        <f>'crédit BdP eurostat publié'!G16-'débit service RDM publié'!G16</f>
        <v>9.6540000000000035</v>
      </c>
    </row>
    <row r="16" spans="2:7" ht="18" customHeight="1">
      <c r="B16" s="40" t="s">
        <v>80</v>
      </c>
      <c r="C16" s="24">
        <f>'crédit BdP eurostat publié'!C17-'débit service RDM publié'!C17</f>
        <v>-54.976000000000006</v>
      </c>
      <c r="D16" s="25">
        <f>'crédit BdP eurostat publié'!D17-'débit service RDM publié'!D17</f>
        <v>-1.4450000000000003</v>
      </c>
      <c r="E16" s="25">
        <f>'crédit BdP eurostat publié'!E17-'débit service RDM publié'!E17</f>
        <v>11.326000000000001</v>
      </c>
      <c r="F16" s="25">
        <f>'crédit BdP eurostat publié'!F17-'débit service RDM publié'!F17</f>
        <v>1.8240000000000003</v>
      </c>
      <c r="G16" s="26">
        <f>'crédit BdP eurostat publié'!G17-'débit service RDM publié'!G17</f>
        <v>-1.5310000000000006</v>
      </c>
    </row>
    <row r="17" spans="2:7" ht="18" customHeight="1">
      <c r="B17" s="40" t="s">
        <v>81</v>
      </c>
      <c r="C17" s="24">
        <f>'crédit BdP eurostat publié'!C18-'débit service RDM publié'!C18</f>
        <v>-7.2000000000000064E-2</v>
      </c>
      <c r="D17" s="25">
        <f>'crédit BdP eurostat publié'!D18-'débit service RDM publié'!D18</f>
        <v>-0.34799999999999998</v>
      </c>
      <c r="E17" s="25">
        <f>'crédit BdP eurostat publié'!E18-'débit service RDM publié'!E18</f>
        <v>-1.17</v>
      </c>
      <c r="F17" s="25">
        <f>'crédit BdP eurostat publié'!F18-'débit service RDM publié'!F18</f>
        <v>-2.4000000000000021E-2</v>
      </c>
      <c r="G17" s="26">
        <f>'crédit BdP eurostat publié'!G18-'débit service RDM publié'!G18</f>
        <v>0.33799999999999963</v>
      </c>
    </row>
    <row r="18" spans="2:7" ht="18" customHeight="1">
      <c r="B18" s="40" t="s">
        <v>82</v>
      </c>
      <c r="C18" s="24">
        <f>'crédit BdP eurostat publié'!C19-'débit service RDM publié'!C19</f>
        <v>4.9390000000000001</v>
      </c>
      <c r="D18" s="25">
        <f>'crédit BdP eurostat publié'!D19-'débit service RDM publié'!D19</f>
        <v>0.96099999999999852</v>
      </c>
      <c r="E18" s="25">
        <f>'crédit BdP eurostat publié'!E19-'débit service RDM publié'!E19</f>
        <v>-2.463000000000001</v>
      </c>
      <c r="F18" s="25">
        <f>'crédit BdP eurostat publié'!F19-'débit service RDM publié'!F19</f>
        <v>2.2859999999999996</v>
      </c>
      <c r="G18" s="26">
        <f>'crédit BdP eurostat publié'!G19-'débit service RDM publié'!G19</f>
        <v>-0.22899999999999998</v>
      </c>
    </row>
    <row r="19" spans="2:7" ht="18" customHeight="1">
      <c r="B19" s="40" t="s">
        <v>83</v>
      </c>
      <c r="C19" s="24">
        <f>'crédit BdP eurostat publié'!C20-'débit service RDM publié'!C20</f>
        <v>9.4640000000000022</v>
      </c>
      <c r="D19" s="25">
        <f>'crédit BdP eurostat publié'!D20-'débit service RDM publié'!D20</f>
        <v>2.8449999999999989</v>
      </c>
      <c r="E19" s="25">
        <f>'crédit BdP eurostat publié'!E20-'débit service RDM publié'!E20</f>
        <v>9.5469999999999988</v>
      </c>
      <c r="F19" s="25">
        <f>'crédit BdP eurostat publié'!F20-'débit service RDM publié'!F20</f>
        <v>17.303999999999995</v>
      </c>
      <c r="G19" s="26">
        <f>'crédit BdP eurostat publié'!G20-'débit service RDM publié'!G20</f>
        <v>-3.3789999999999996</v>
      </c>
    </row>
    <row r="20" spans="2:7" ht="18" customHeight="1">
      <c r="B20" s="41" t="s">
        <v>84</v>
      </c>
      <c r="C20" s="37">
        <f>'crédit BdP eurostat publié'!C21-'débit service RDM publié'!C21</f>
        <v>31.405000000000001</v>
      </c>
      <c r="D20" s="34">
        <f>'crédit BdP eurostat publié'!D21-'débit service RDM publié'!D21</f>
        <v>-116.15699999999998</v>
      </c>
      <c r="E20" s="34">
        <f>'crédit BdP eurostat publié'!E21-'débit service RDM publié'!E21</f>
        <v>0.89599999999999902</v>
      </c>
      <c r="F20" s="34">
        <f>'crédit BdP eurostat publié'!F21-'débit service RDM publié'!F21</f>
        <v>-5.8629999999999995</v>
      </c>
      <c r="G20" s="38">
        <f>'crédit BdP eurostat publié'!G21-'débit service RDM publié'!G21</f>
        <v>0.95899999999999963</v>
      </c>
    </row>
    <row r="21" spans="2:7" ht="18" customHeight="1">
      <c r="B21" s="40" t="s">
        <v>85</v>
      </c>
      <c r="C21" s="24">
        <f>'crédit BdP eurostat publié'!C22-'débit service RDM publié'!C22</f>
        <v>-11.242000000000004</v>
      </c>
      <c r="D21" s="25">
        <f>'crédit BdP eurostat publié'!D22-'débit service RDM publié'!D22</f>
        <v>184.63899999999998</v>
      </c>
      <c r="E21" s="25">
        <f>'crédit BdP eurostat publié'!E22-'débit service RDM publié'!E22</f>
        <v>-6.9760000000000026</v>
      </c>
      <c r="F21" s="25">
        <f>'crédit BdP eurostat publié'!F22-'débit service RDM publié'!F22</f>
        <v>-2.4710000000000001</v>
      </c>
      <c r="G21" s="26">
        <f>'crédit BdP eurostat publié'!G22-'débit service RDM publié'!G22</f>
        <v>5.2680000000000025</v>
      </c>
    </row>
    <row r="22" spans="2:7" ht="18" customHeight="1">
      <c r="B22" s="40" t="s">
        <v>86</v>
      </c>
      <c r="C22" s="24">
        <f>'crédit BdP eurostat publié'!C23-'débit service RDM publié'!C23</f>
        <v>-10.084999999999994</v>
      </c>
      <c r="D22" s="25">
        <f>'crédit BdP eurostat publié'!D23-'débit service RDM publié'!D23</f>
        <v>-93.814000000000021</v>
      </c>
      <c r="E22" s="25">
        <f>'crédit BdP eurostat publié'!E23-'débit service RDM publié'!E23</f>
        <v>7.9279999999999973</v>
      </c>
      <c r="F22" s="25">
        <f>'crédit BdP eurostat publié'!F23-'débit service RDM publié'!F23</f>
        <v>10.583</v>
      </c>
      <c r="G22" s="26">
        <f>'crédit BdP eurostat publié'!G23-'débit service RDM publié'!G23</f>
        <v>11.342999999999996</v>
      </c>
    </row>
    <row r="23" spans="2:7" ht="18" customHeight="1">
      <c r="B23" s="41" t="s">
        <v>91</v>
      </c>
      <c r="C23" s="33" t="s">
        <v>4</v>
      </c>
      <c r="D23" s="34">
        <f>'crédit BdP eurostat publié'!D24-'débit service RDM publié'!D24</f>
        <v>-88.438818443096977</v>
      </c>
      <c r="E23" s="35" t="s">
        <v>4</v>
      </c>
      <c r="F23" s="35" t="s">
        <v>4</v>
      </c>
      <c r="G23" s="36" t="s">
        <v>4</v>
      </c>
    </row>
    <row r="24" spans="2:7" ht="18" customHeight="1">
      <c r="B24" s="40" t="s">
        <v>88</v>
      </c>
      <c r="C24" s="24">
        <f>'crédit BdP eurostat publié'!C25-'débit service RDM publié'!C25</f>
        <v>-2.2870000000000004</v>
      </c>
      <c r="D24" s="25">
        <f>'crédit BdP eurostat publié'!D25-'débit service RDM publié'!D25</f>
        <v>-0.85499999999999998</v>
      </c>
      <c r="E24" s="25">
        <f>'crédit BdP eurostat publié'!E25-'débit service RDM publié'!E25</f>
        <v>-0.23899999999999988</v>
      </c>
      <c r="F24" s="25">
        <f>'crédit BdP eurostat publié'!F25-'débit service RDM publié'!F25</f>
        <v>0.90700000000000003</v>
      </c>
      <c r="G24" s="26">
        <f>'crédit BdP eurostat publié'!G25-'débit service RDM publié'!G25</f>
        <v>-5.8000000000000052E-2</v>
      </c>
    </row>
    <row r="25" spans="2:7" ht="18" customHeight="1">
      <c r="B25" s="40" t="s">
        <v>89</v>
      </c>
      <c r="C25" s="24">
        <f>'crédit BdP eurostat publié'!C26-'débit service RDM publié'!C26</f>
        <v>4.0780000000000003</v>
      </c>
      <c r="D25" s="25">
        <f>'crédit BdP eurostat publié'!D26-'débit service RDM publié'!D26</f>
        <v>0.30599999999999999</v>
      </c>
      <c r="E25" s="25">
        <f>'crédit BdP eurostat publié'!E26-'débit service RDM publié'!E26</f>
        <v>0.85099999999999998</v>
      </c>
      <c r="F25" s="25">
        <f>'crédit BdP eurostat publié'!F26-'débit service RDM publié'!F26</f>
        <v>0.63700000000000001</v>
      </c>
      <c r="G25" s="26">
        <f>'crédit BdP eurostat publié'!G26-'débit service RDM publié'!G26</f>
        <v>0.84299999999999997</v>
      </c>
    </row>
    <row r="26" spans="2:7" ht="18" customHeight="1">
      <c r="B26" s="42" t="s">
        <v>90</v>
      </c>
      <c r="C26" s="27">
        <f>'crédit BdP eurostat publié'!C27-'débit service RDM publié'!C27</f>
        <v>0</v>
      </c>
      <c r="D26" s="28">
        <f>'crédit BdP eurostat publié'!D27-'débit service RDM publié'!D27</f>
        <v>13.337999999999999</v>
      </c>
      <c r="E26" s="28">
        <f>'crédit BdP eurostat publié'!E27-'débit service RDM publié'!E27</f>
        <v>0</v>
      </c>
      <c r="F26" s="28">
        <f>'crédit BdP eurostat publié'!F27-'débit service RDM publié'!F27</f>
        <v>0</v>
      </c>
      <c r="G26" s="29">
        <f>'crédit BdP eurostat publié'!G27-'débit service RDM publié'!G27</f>
        <v>0</v>
      </c>
    </row>
    <row r="27" spans="2:7" ht="18" customHeight="1">
      <c r="B27" s="48" t="s">
        <v>92</v>
      </c>
      <c r="C27" s="25"/>
      <c r="D27" s="25"/>
      <c r="E27" s="25"/>
      <c r="F27" s="25"/>
      <c r="G27" s="25"/>
    </row>
    <row r="28" spans="2:7" ht="18" customHeight="1">
      <c r="B28" s="48" t="s">
        <v>93</v>
      </c>
      <c r="C28" s="25"/>
      <c r="D28" s="25"/>
      <c r="E28" s="25"/>
      <c r="F28" s="25"/>
      <c r="G28" s="25"/>
    </row>
    <row r="29" spans="2:7" ht="11.45" customHeight="1">
      <c r="C29" s="20">
        <f>C13+C14+C15+C16+C17+C18+C19+C20+C21+C22+C24+C25+C26</f>
        <v>-30.770999999999997</v>
      </c>
      <c r="D29" s="20">
        <f t="shared" ref="D29:G29" si="0">D13+D14+D15+D16+D17+D18+D19+D20+D21+D22+D24+D25+D26</f>
        <v>-16.762000000000029</v>
      </c>
      <c r="E29" s="20">
        <f t="shared" si="0"/>
        <v>48.79699999999999</v>
      </c>
      <c r="F29" s="20">
        <f t="shared" si="0"/>
        <v>22.063999999999997</v>
      </c>
      <c r="G29" s="20">
        <f t="shared" si="0"/>
        <v>30.785</v>
      </c>
    </row>
    <row r="30" spans="2:7" ht="15">
      <c r="B30" s="22" t="s">
        <v>72</v>
      </c>
    </row>
    <row r="31" spans="2:7" ht="15">
      <c r="B31" s="22" t="s">
        <v>71</v>
      </c>
      <c r="C31" s="21" t="s">
        <v>73</v>
      </c>
    </row>
    <row r="35" ht="15"/>
    <row r="36" ht="1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7"/>
  <sheetViews>
    <sheetView showGridLines="0" workbookViewId="0"/>
  </sheetViews>
  <sheetFormatPr baseColWidth="10" defaultColWidth="8.85546875" defaultRowHeight="15"/>
  <cols>
    <col min="2" max="5" width="79.7109375" customWidth="1"/>
  </cols>
  <sheetData>
    <row r="1" spans="1:3">
      <c r="A1" s="1" t="s">
        <v>34</v>
      </c>
    </row>
    <row r="2" spans="1:3">
      <c r="B2" s="16" t="s">
        <v>35</v>
      </c>
      <c r="C2" s="16" t="s">
        <v>36</v>
      </c>
    </row>
    <row r="3" spans="1:3">
      <c r="B3" s="17" t="s">
        <v>37</v>
      </c>
      <c r="C3" s="17" t="s">
        <v>37</v>
      </c>
    </row>
    <row r="4" spans="1:3">
      <c r="B4" s="2" t="s">
        <v>11</v>
      </c>
      <c r="C4" s="2" t="s">
        <v>17</v>
      </c>
    </row>
    <row r="5" spans="1:3">
      <c r="B5" s="13" t="s">
        <v>12</v>
      </c>
      <c r="C5" s="13" t="s">
        <v>18</v>
      </c>
    </row>
    <row r="6" spans="1:3">
      <c r="B6" s="2" t="s">
        <v>38</v>
      </c>
      <c r="C6" s="2" t="s">
        <v>39</v>
      </c>
    </row>
    <row r="7" spans="1:3">
      <c r="B7" s="13" t="s">
        <v>38</v>
      </c>
      <c r="C7" s="13" t="s">
        <v>40</v>
      </c>
    </row>
    <row r="8" spans="1:3">
      <c r="B8" s="2" t="s">
        <v>38</v>
      </c>
      <c r="C8" s="2" t="s">
        <v>41</v>
      </c>
    </row>
    <row r="9" spans="1:3">
      <c r="B9" s="13" t="s">
        <v>38</v>
      </c>
      <c r="C9" s="13" t="s">
        <v>42</v>
      </c>
    </row>
    <row r="10" spans="1:3">
      <c r="B10" s="2" t="s">
        <v>38</v>
      </c>
      <c r="C10" s="2" t="s">
        <v>43</v>
      </c>
    </row>
    <row r="11" spans="1:3">
      <c r="B11" s="13" t="s">
        <v>38</v>
      </c>
      <c r="C11" s="13" t="s">
        <v>44</v>
      </c>
    </row>
    <row r="12" spans="1:3">
      <c r="B12" s="2" t="s">
        <v>38</v>
      </c>
      <c r="C12" s="2" t="s">
        <v>45</v>
      </c>
    </row>
    <row r="13" spans="1:3">
      <c r="B13" s="13" t="s">
        <v>38</v>
      </c>
      <c r="C13" s="13" t="s">
        <v>46</v>
      </c>
    </row>
    <row r="14" spans="1:3">
      <c r="B14" s="2" t="s">
        <v>38</v>
      </c>
      <c r="C14" s="2" t="s">
        <v>47</v>
      </c>
    </row>
    <row r="15" spans="1:3">
      <c r="B15" s="13" t="s">
        <v>38</v>
      </c>
      <c r="C15" s="13" t="s">
        <v>48</v>
      </c>
    </row>
    <row r="16" spans="1:3">
      <c r="B16" s="2" t="s">
        <v>38</v>
      </c>
      <c r="C16" s="2" t="s">
        <v>49</v>
      </c>
    </row>
    <row r="17" spans="2:3">
      <c r="B17" s="13" t="s">
        <v>38</v>
      </c>
      <c r="C17" s="13" t="s">
        <v>50</v>
      </c>
    </row>
    <row r="18" spans="2:3">
      <c r="B18" s="2" t="s">
        <v>38</v>
      </c>
      <c r="C18" s="2" t="s">
        <v>51</v>
      </c>
    </row>
    <row r="19" spans="2:3">
      <c r="B19" s="13" t="s">
        <v>38</v>
      </c>
      <c r="C19" s="13" t="s">
        <v>52</v>
      </c>
    </row>
    <row r="20" spans="2:3">
      <c r="B20" s="2" t="s">
        <v>38</v>
      </c>
      <c r="C20" s="2" t="s">
        <v>53</v>
      </c>
    </row>
    <row r="21" spans="2:3">
      <c r="B21" s="13" t="s">
        <v>38</v>
      </c>
      <c r="C21" s="13" t="s">
        <v>54</v>
      </c>
    </row>
    <row r="22" spans="2:3">
      <c r="B22" s="2" t="s">
        <v>38</v>
      </c>
      <c r="C22" s="2" t="s">
        <v>55</v>
      </c>
    </row>
    <row r="23" spans="2:3">
      <c r="B23" s="13" t="s">
        <v>38</v>
      </c>
      <c r="C23" s="13" t="s">
        <v>56</v>
      </c>
    </row>
    <row r="24" spans="2:3">
      <c r="B24" s="2" t="s">
        <v>38</v>
      </c>
      <c r="C24" s="2" t="s">
        <v>57</v>
      </c>
    </row>
    <row r="25" spans="2:3">
      <c r="B25" s="13" t="s">
        <v>38</v>
      </c>
      <c r="C25" s="13" t="s">
        <v>58</v>
      </c>
    </row>
    <row r="26" spans="2:3">
      <c r="B26" s="2" t="s">
        <v>13</v>
      </c>
      <c r="C26" s="2" t="s">
        <v>19</v>
      </c>
    </row>
    <row r="27" spans="2:3">
      <c r="B27" s="13" t="s">
        <v>13</v>
      </c>
      <c r="C27" s="13" t="s">
        <v>27</v>
      </c>
    </row>
    <row r="28" spans="2:3">
      <c r="B28" s="2" t="s">
        <v>13</v>
      </c>
      <c r="C28" s="2" t="s">
        <v>31</v>
      </c>
    </row>
    <row r="29" spans="2:3">
      <c r="B29" s="13" t="s">
        <v>14</v>
      </c>
      <c r="C29" s="13" t="s">
        <v>20</v>
      </c>
    </row>
    <row r="30" spans="2:3">
      <c r="B30" s="2" t="s">
        <v>14</v>
      </c>
      <c r="C30" s="2" t="s">
        <v>23</v>
      </c>
    </row>
    <row r="31" spans="2:3">
      <c r="B31" s="13" t="s">
        <v>14</v>
      </c>
      <c r="C31" s="13" t="s">
        <v>25</v>
      </c>
    </row>
    <row r="32" spans="2:3">
      <c r="B32" s="2" t="s">
        <v>59</v>
      </c>
      <c r="C32" s="2" t="s">
        <v>60</v>
      </c>
    </row>
    <row r="33" spans="2:3">
      <c r="B33" s="13" t="s">
        <v>59</v>
      </c>
      <c r="C33" s="13" t="s">
        <v>61</v>
      </c>
    </row>
    <row r="34" spans="2:3">
      <c r="B34" s="2" t="s">
        <v>59</v>
      </c>
      <c r="C34" s="2" t="s">
        <v>62</v>
      </c>
    </row>
    <row r="35" spans="2:3">
      <c r="B35" s="13" t="s">
        <v>59</v>
      </c>
      <c r="C35" s="13" t="s">
        <v>63</v>
      </c>
    </row>
    <row r="36" spans="2:3">
      <c r="B36" s="2" t="s">
        <v>59</v>
      </c>
      <c r="C36" s="2" t="s">
        <v>64</v>
      </c>
    </row>
    <row r="37" spans="2:3">
      <c r="B37" s="13" t="s">
        <v>15</v>
      </c>
      <c r="C37" s="13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xSplit="1" ySplit="12" topLeftCell="B13" activePane="bottomRight" state="frozen"/>
      <selection pane="topRight"/>
      <selection pane="bottomLeft"/>
      <selection pane="bottomRight"/>
    </sheetView>
  </sheetViews>
  <sheetFormatPr baseColWidth="10" defaultColWidth="8.85546875" defaultRowHeight="11.45" customHeight="1"/>
  <cols>
    <col min="1" max="1" width="29.85546875" customWidth="1"/>
    <col min="2" max="6" width="10" customWidth="1"/>
  </cols>
  <sheetData>
    <row r="1" spans="1:6">
      <c r="A1" s="3" t="s">
        <v>65</v>
      </c>
    </row>
    <row r="2" spans="1:6">
      <c r="A2" s="2" t="s">
        <v>66</v>
      </c>
      <c r="B2" s="1" t="s">
        <v>0</v>
      </c>
    </row>
    <row r="3" spans="1:6">
      <c r="A3" s="2" t="s">
        <v>67</v>
      </c>
      <c r="B3" s="2" t="s">
        <v>6</v>
      </c>
    </row>
    <row r="5" spans="1:6">
      <c r="A5" s="1" t="s">
        <v>11</v>
      </c>
      <c r="C5" s="2" t="s">
        <v>17</v>
      </c>
    </row>
    <row r="6" spans="1:6">
      <c r="A6" s="1" t="s">
        <v>12</v>
      </c>
      <c r="C6" s="2" t="s">
        <v>18</v>
      </c>
    </row>
    <row r="7" spans="1:6">
      <c r="A7" s="1" t="s">
        <v>13</v>
      </c>
      <c r="C7" s="2" t="s">
        <v>19</v>
      </c>
    </row>
    <row r="8" spans="1:6">
      <c r="A8" s="1" t="s">
        <v>14</v>
      </c>
      <c r="C8" s="2" t="s">
        <v>20</v>
      </c>
    </row>
    <row r="9" spans="1:6">
      <c r="A9" s="1" t="s">
        <v>15</v>
      </c>
      <c r="C9" s="2" t="s">
        <v>21</v>
      </c>
    </row>
    <row r="11" spans="1:6">
      <c r="A11" s="5" t="s">
        <v>68</v>
      </c>
      <c r="B11" s="4" t="s">
        <v>60</v>
      </c>
      <c r="C11" s="4" t="s">
        <v>61</v>
      </c>
      <c r="D11" s="4" t="s">
        <v>62</v>
      </c>
      <c r="E11" s="4" t="s">
        <v>63</v>
      </c>
      <c r="F11" s="4" t="s">
        <v>64</v>
      </c>
    </row>
    <row r="12" spans="1:6">
      <c r="A12" s="6" t="s">
        <v>69</v>
      </c>
      <c r="B12" s="8" t="s">
        <v>70</v>
      </c>
      <c r="C12" s="8" t="s">
        <v>70</v>
      </c>
      <c r="D12" s="8" t="s">
        <v>70</v>
      </c>
      <c r="E12" s="8" t="s">
        <v>70</v>
      </c>
      <c r="F12" s="8" t="s">
        <v>70</v>
      </c>
    </row>
    <row r="13" spans="1:6">
      <c r="A13" s="7" t="s">
        <v>39</v>
      </c>
      <c r="B13" s="18">
        <v>170047</v>
      </c>
      <c r="C13" s="18">
        <v>107759</v>
      </c>
      <c r="D13" s="18">
        <v>142860</v>
      </c>
      <c r="E13" s="18">
        <v>77004</v>
      </c>
      <c r="F13" s="18">
        <v>105080</v>
      </c>
    </row>
    <row r="14" spans="1:6">
      <c r="A14" s="7" t="s">
        <v>40</v>
      </c>
      <c r="B14" s="10" t="s">
        <v>71</v>
      </c>
      <c r="C14" s="19">
        <v>181</v>
      </c>
      <c r="D14" s="19">
        <v>6852</v>
      </c>
      <c r="E14" s="10" t="s">
        <v>71</v>
      </c>
      <c r="F14" s="19">
        <v>4059</v>
      </c>
    </row>
    <row r="15" spans="1:6">
      <c r="A15" s="7" t="s">
        <v>41</v>
      </c>
      <c r="B15" s="9" t="s">
        <v>71</v>
      </c>
      <c r="C15" s="9" t="s">
        <v>71</v>
      </c>
      <c r="D15" s="9" t="s">
        <v>71</v>
      </c>
      <c r="E15" s="9" t="s">
        <v>71</v>
      </c>
      <c r="F15" s="9" t="s">
        <v>71</v>
      </c>
    </row>
    <row r="16" spans="1:6">
      <c r="A16" s="7" t="s">
        <v>42</v>
      </c>
      <c r="B16" s="10" t="s">
        <v>71</v>
      </c>
      <c r="C16" s="10" t="s">
        <v>71</v>
      </c>
      <c r="D16" s="10" t="s">
        <v>71</v>
      </c>
      <c r="E16" s="10" t="s">
        <v>71</v>
      </c>
      <c r="F16" s="10" t="s">
        <v>71</v>
      </c>
    </row>
    <row r="17" spans="1:6">
      <c r="A17" s="7" t="s">
        <v>43</v>
      </c>
      <c r="B17" s="18">
        <v>3328</v>
      </c>
      <c r="C17" s="9" t="s">
        <v>71</v>
      </c>
      <c r="D17" s="18">
        <v>4726</v>
      </c>
      <c r="E17" s="9" t="s">
        <v>71</v>
      </c>
      <c r="F17" s="18">
        <v>2052</v>
      </c>
    </row>
    <row r="18" spans="1:6">
      <c r="A18" s="7" t="s">
        <v>44</v>
      </c>
      <c r="B18" s="19">
        <v>40201</v>
      </c>
      <c r="C18" s="19">
        <v>4107</v>
      </c>
      <c r="D18" s="19">
        <v>31534</v>
      </c>
      <c r="E18" s="10" t="s">
        <v>71</v>
      </c>
      <c r="F18" s="19">
        <v>26643</v>
      </c>
    </row>
    <row r="19" spans="1:6">
      <c r="A19" s="7" t="s">
        <v>45</v>
      </c>
      <c r="B19" s="18">
        <v>20296</v>
      </c>
      <c r="C19" s="18">
        <v>1685</v>
      </c>
      <c r="D19" s="18">
        <v>27972</v>
      </c>
      <c r="E19" s="9" t="s">
        <v>71</v>
      </c>
      <c r="F19" s="18">
        <v>11956</v>
      </c>
    </row>
    <row r="20" spans="1:6">
      <c r="A20" s="7" t="s">
        <v>46</v>
      </c>
      <c r="B20" s="19">
        <v>1514</v>
      </c>
      <c r="C20" s="10" t="s">
        <v>71</v>
      </c>
      <c r="D20" s="19">
        <v>299</v>
      </c>
      <c r="E20" s="10" t="s">
        <v>71</v>
      </c>
      <c r="F20" s="19">
        <v>1583</v>
      </c>
    </row>
    <row r="21" spans="1:6">
      <c r="A21" s="7" t="s">
        <v>47</v>
      </c>
      <c r="B21" s="18">
        <v>4475</v>
      </c>
      <c r="C21" s="18">
        <v>7379</v>
      </c>
      <c r="D21" s="18">
        <v>4408</v>
      </c>
      <c r="E21" s="9" t="s">
        <v>71</v>
      </c>
      <c r="F21" s="18">
        <v>431</v>
      </c>
    </row>
    <row r="22" spans="1:6">
      <c r="A22" s="7" t="s">
        <v>48</v>
      </c>
      <c r="B22" s="19">
        <v>17510</v>
      </c>
      <c r="C22" s="19">
        <v>6634</v>
      </c>
      <c r="D22" s="19">
        <v>8500</v>
      </c>
      <c r="E22" s="10" t="s">
        <v>71</v>
      </c>
      <c r="F22" s="19">
        <v>3637</v>
      </c>
    </row>
    <row r="23" spans="1:6">
      <c r="A23" s="7" t="s">
        <v>49</v>
      </c>
      <c r="B23" s="18">
        <v>9950</v>
      </c>
      <c r="C23" s="18">
        <v>5491</v>
      </c>
      <c r="D23" s="18">
        <v>4122</v>
      </c>
      <c r="E23" s="9" t="s">
        <v>71</v>
      </c>
      <c r="F23" s="18">
        <v>8180</v>
      </c>
    </row>
    <row r="24" spans="1:6">
      <c r="A24" s="7" t="s">
        <v>50</v>
      </c>
      <c r="B24" s="19">
        <v>17871</v>
      </c>
      <c r="C24" s="19">
        <v>66718</v>
      </c>
      <c r="D24" s="19">
        <v>11755</v>
      </c>
      <c r="E24" s="10" t="s">
        <v>71</v>
      </c>
      <c r="F24" s="19">
        <v>10110</v>
      </c>
    </row>
    <row r="25" spans="1:6">
      <c r="A25" s="7" t="s">
        <v>51</v>
      </c>
      <c r="B25" s="18">
        <v>44968</v>
      </c>
      <c r="C25" s="18">
        <v>12672</v>
      </c>
      <c r="D25" s="18">
        <v>40817</v>
      </c>
      <c r="E25" s="9" t="s">
        <v>71</v>
      </c>
      <c r="F25" s="18">
        <v>35456</v>
      </c>
    </row>
    <row r="26" spans="1:6">
      <c r="A26" s="7" t="s">
        <v>52</v>
      </c>
      <c r="B26" s="19">
        <v>10022</v>
      </c>
      <c r="C26" s="19">
        <v>1183</v>
      </c>
      <c r="D26" s="19">
        <v>6179</v>
      </c>
      <c r="E26" s="10" t="s">
        <v>71</v>
      </c>
      <c r="F26" s="19">
        <v>1746</v>
      </c>
    </row>
    <row r="27" spans="1:6">
      <c r="A27" s="7" t="s">
        <v>53</v>
      </c>
      <c r="B27" s="9" t="s">
        <v>71</v>
      </c>
      <c r="C27" s="9" t="s">
        <v>71</v>
      </c>
      <c r="D27" s="9" t="s">
        <v>71</v>
      </c>
      <c r="E27" s="9" t="s">
        <v>71</v>
      </c>
      <c r="F27" s="9" t="s">
        <v>71</v>
      </c>
    </row>
    <row r="28" spans="1:6">
      <c r="A28" s="7" t="s">
        <v>54</v>
      </c>
      <c r="B28" s="10" t="s">
        <v>71</v>
      </c>
      <c r="C28" s="10" t="s">
        <v>71</v>
      </c>
      <c r="D28" s="10" t="s">
        <v>71</v>
      </c>
      <c r="E28" s="10" t="s">
        <v>71</v>
      </c>
      <c r="F28" s="10" t="s">
        <v>71</v>
      </c>
    </row>
    <row r="29" spans="1:6">
      <c r="A29" s="7" t="s">
        <v>55</v>
      </c>
      <c r="B29" s="9" t="s">
        <v>71</v>
      </c>
      <c r="C29" s="9" t="s">
        <v>71</v>
      </c>
      <c r="D29" s="18">
        <v>1011</v>
      </c>
      <c r="E29" s="9" t="s">
        <v>71</v>
      </c>
      <c r="F29" s="18">
        <v>708</v>
      </c>
    </row>
    <row r="30" spans="1:6">
      <c r="A30" s="7" t="s">
        <v>56</v>
      </c>
      <c r="B30" s="19">
        <v>2331</v>
      </c>
      <c r="C30" s="10" t="s">
        <v>71</v>
      </c>
      <c r="D30" s="19">
        <v>862</v>
      </c>
      <c r="E30" s="10" t="s">
        <v>71</v>
      </c>
      <c r="F30" s="19">
        <v>268</v>
      </c>
    </row>
    <row r="31" spans="1:6">
      <c r="A31" s="7" t="s">
        <v>57</v>
      </c>
      <c r="B31" s="18">
        <v>167716</v>
      </c>
      <c r="C31" s="9" t="s">
        <v>71</v>
      </c>
      <c r="D31" s="18">
        <v>141998</v>
      </c>
      <c r="E31" s="18">
        <v>76204</v>
      </c>
      <c r="F31" s="18">
        <v>104812</v>
      </c>
    </row>
    <row r="32" spans="1:6">
      <c r="A32" s="7" t="s">
        <v>58</v>
      </c>
      <c r="B32" s="19">
        <v>0</v>
      </c>
      <c r="C32" s="19">
        <v>2639</v>
      </c>
      <c r="D32" s="19">
        <v>0</v>
      </c>
      <c r="E32" s="10" t="s">
        <v>71</v>
      </c>
      <c r="F32" s="19">
        <v>0</v>
      </c>
    </row>
    <row r="34" spans="1:2">
      <c r="A34" s="1" t="s">
        <v>72</v>
      </c>
    </row>
    <row r="35" spans="1:2">
      <c r="A35" s="1" t="s">
        <v>71</v>
      </c>
      <c r="B35" s="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xSplit="1" ySplit="12" topLeftCell="B13" activePane="bottomRight" state="frozen"/>
      <selection pane="topRight"/>
      <selection pane="bottomLeft"/>
      <selection pane="bottomRight"/>
    </sheetView>
  </sheetViews>
  <sheetFormatPr baseColWidth="10" defaultColWidth="8.85546875" defaultRowHeight="11.45" customHeight="1"/>
  <cols>
    <col min="1" max="1" width="29.85546875" customWidth="1"/>
    <col min="2" max="6" width="10" customWidth="1"/>
  </cols>
  <sheetData>
    <row r="1" spans="1:6">
      <c r="A1" s="3" t="s">
        <v>65</v>
      </c>
    </row>
    <row r="2" spans="1:6">
      <c r="A2" s="2" t="s">
        <v>66</v>
      </c>
      <c r="B2" s="1" t="s">
        <v>0</v>
      </c>
    </row>
    <row r="3" spans="1:6">
      <c r="A3" s="2" t="s">
        <v>67</v>
      </c>
      <c r="B3" s="2" t="s">
        <v>6</v>
      </c>
    </row>
    <row r="5" spans="1:6">
      <c r="A5" s="1" t="s">
        <v>11</v>
      </c>
      <c r="C5" s="2" t="s">
        <v>17</v>
      </c>
    </row>
    <row r="6" spans="1:6">
      <c r="A6" s="1" t="s">
        <v>12</v>
      </c>
      <c r="C6" s="2" t="s">
        <v>18</v>
      </c>
    </row>
    <row r="7" spans="1:6">
      <c r="A7" s="1" t="s">
        <v>13</v>
      </c>
      <c r="C7" s="2" t="s">
        <v>19</v>
      </c>
    </row>
    <row r="8" spans="1:6">
      <c r="A8" s="1" t="s">
        <v>14</v>
      </c>
      <c r="C8" s="2" t="s">
        <v>23</v>
      </c>
    </row>
    <row r="9" spans="1:6">
      <c r="A9" s="1" t="s">
        <v>15</v>
      </c>
      <c r="C9" s="2" t="s">
        <v>21</v>
      </c>
    </row>
    <row r="11" spans="1:6">
      <c r="A11" s="5" t="s">
        <v>68</v>
      </c>
      <c r="B11" s="4" t="s">
        <v>60</v>
      </c>
      <c r="C11" s="4" t="s">
        <v>61</v>
      </c>
      <c r="D11" s="4" t="s">
        <v>62</v>
      </c>
      <c r="E11" s="4" t="s">
        <v>63</v>
      </c>
      <c r="F11" s="4" t="s">
        <v>64</v>
      </c>
    </row>
    <row r="12" spans="1:6">
      <c r="A12" s="6" t="s">
        <v>69</v>
      </c>
      <c r="B12" s="8" t="s">
        <v>70</v>
      </c>
      <c r="C12" s="8" t="s">
        <v>70</v>
      </c>
      <c r="D12" s="8" t="s">
        <v>70</v>
      </c>
      <c r="E12" s="8" t="s">
        <v>70</v>
      </c>
      <c r="F12" s="8" t="s">
        <v>70</v>
      </c>
    </row>
    <row r="13" spans="1:6">
      <c r="A13" s="7" t="s">
        <v>39</v>
      </c>
      <c r="B13" s="18">
        <v>237234</v>
      </c>
      <c r="C13" s="18">
        <v>229524</v>
      </c>
      <c r="D13" s="18">
        <v>177343</v>
      </c>
      <c r="E13" s="18">
        <v>50779</v>
      </c>
      <c r="F13" s="18">
        <v>90221</v>
      </c>
    </row>
    <row r="14" spans="1:6">
      <c r="A14" s="7" t="s">
        <v>40</v>
      </c>
      <c r="B14" s="10" t="s">
        <v>71</v>
      </c>
      <c r="C14" s="19">
        <v>2230</v>
      </c>
      <c r="D14" s="19">
        <v>6306</v>
      </c>
      <c r="E14" s="10" t="s">
        <v>71</v>
      </c>
      <c r="F14" s="19">
        <v>6355</v>
      </c>
    </row>
    <row r="15" spans="1:6">
      <c r="A15" s="7" t="s">
        <v>41</v>
      </c>
      <c r="B15" s="9" t="s">
        <v>71</v>
      </c>
      <c r="C15" s="9" t="s">
        <v>71</v>
      </c>
      <c r="D15" s="9" t="s">
        <v>71</v>
      </c>
      <c r="E15" s="9" t="s">
        <v>71</v>
      </c>
      <c r="F15" s="9" t="s">
        <v>71</v>
      </c>
    </row>
    <row r="16" spans="1:6">
      <c r="A16" s="7" t="s">
        <v>42</v>
      </c>
      <c r="B16" s="10" t="s">
        <v>71</v>
      </c>
      <c r="C16" s="10" t="s">
        <v>71</v>
      </c>
      <c r="D16" s="10" t="s">
        <v>71</v>
      </c>
      <c r="E16" s="10" t="s">
        <v>71</v>
      </c>
      <c r="F16" s="10" t="s">
        <v>71</v>
      </c>
    </row>
    <row r="17" spans="1:6">
      <c r="A17" s="7" t="s">
        <v>43</v>
      </c>
      <c r="B17" s="18">
        <v>8262</v>
      </c>
      <c r="C17" s="9" t="s">
        <v>71</v>
      </c>
      <c r="D17" s="18">
        <v>7346</v>
      </c>
      <c r="E17" s="9" t="s">
        <v>71</v>
      </c>
      <c r="F17" s="18">
        <v>1797</v>
      </c>
    </row>
    <row r="18" spans="1:6">
      <c r="A18" s="7" t="s">
        <v>44</v>
      </c>
      <c r="B18" s="19">
        <v>66235</v>
      </c>
      <c r="C18" s="19">
        <v>3626</v>
      </c>
      <c r="D18" s="19">
        <v>50679</v>
      </c>
      <c r="E18" s="10" t="s">
        <v>71</v>
      </c>
      <c r="F18" s="19">
        <v>20086</v>
      </c>
    </row>
    <row r="19" spans="1:6">
      <c r="A19" s="7" t="s">
        <v>45</v>
      </c>
      <c r="B19" s="18">
        <v>9665</v>
      </c>
      <c r="C19" s="18">
        <v>4192</v>
      </c>
      <c r="D19" s="18">
        <v>28698</v>
      </c>
      <c r="E19" s="9" t="s">
        <v>71</v>
      </c>
      <c r="F19" s="18">
        <v>3296</v>
      </c>
    </row>
    <row r="20" spans="1:6">
      <c r="A20" s="7" t="s">
        <v>46</v>
      </c>
      <c r="B20" s="19">
        <v>821</v>
      </c>
      <c r="C20" s="10" t="s">
        <v>71</v>
      </c>
      <c r="D20" s="19">
        <v>812</v>
      </c>
      <c r="E20" s="10" t="s">
        <v>71</v>
      </c>
      <c r="F20" s="19">
        <v>1878</v>
      </c>
    </row>
    <row r="21" spans="1:6">
      <c r="A21" s="7" t="s">
        <v>47</v>
      </c>
      <c r="B21" s="18">
        <v>9932</v>
      </c>
      <c r="C21" s="18">
        <v>6991</v>
      </c>
      <c r="D21" s="18">
        <v>5222</v>
      </c>
      <c r="E21" s="9" t="s">
        <v>71</v>
      </c>
      <c r="F21" s="18">
        <v>373</v>
      </c>
    </row>
    <row r="22" spans="1:6">
      <c r="A22" s="7" t="s">
        <v>48</v>
      </c>
      <c r="B22" s="19">
        <v>14135</v>
      </c>
      <c r="C22" s="19">
        <v>15041</v>
      </c>
      <c r="D22" s="19">
        <v>8912</v>
      </c>
      <c r="E22" s="10" t="s">
        <v>71</v>
      </c>
      <c r="F22" s="19">
        <v>3049</v>
      </c>
    </row>
    <row r="23" spans="1:6">
      <c r="A23" s="7" t="s">
        <v>49</v>
      </c>
      <c r="B23" s="18">
        <v>40356</v>
      </c>
      <c r="C23" s="18">
        <v>8719</v>
      </c>
      <c r="D23" s="18">
        <v>8951</v>
      </c>
      <c r="E23" s="9" t="s">
        <v>71</v>
      </c>
      <c r="F23" s="18">
        <v>11850</v>
      </c>
    </row>
    <row r="24" spans="1:6">
      <c r="A24" s="7" t="s">
        <v>50</v>
      </c>
      <c r="B24" s="19">
        <v>22229</v>
      </c>
      <c r="C24" s="19">
        <v>129464</v>
      </c>
      <c r="D24" s="19">
        <v>11388</v>
      </c>
      <c r="E24" s="10" t="s">
        <v>71</v>
      </c>
      <c r="F24" s="19">
        <v>9403</v>
      </c>
    </row>
    <row r="25" spans="1:6">
      <c r="A25" s="7" t="s">
        <v>51</v>
      </c>
      <c r="B25" s="18">
        <v>53037</v>
      </c>
      <c r="C25" s="18">
        <v>47378</v>
      </c>
      <c r="D25" s="18">
        <v>46999</v>
      </c>
      <c r="E25" s="9" t="s">
        <v>71</v>
      </c>
      <c r="F25" s="18">
        <v>30510</v>
      </c>
    </row>
    <row r="26" spans="1:6">
      <c r="A26" s="7" t="s">
        <v>52</v>
      </c>
      <c r="B26" s="19">
        <v>14943</v>
      </c>
      <c r="C26" s="19">
        <v>5540</v>
      </c>
      <c r="D26" s="19">
        <v>5784</v>
      </c>
      <c r="E26" s="10" t="s">
        <v>71</v>
      </c>
      <c r="F26" s="19">
        <v>2764</v>
      </c>
    </row>
    <row r="27" spans="1:6">
      <c r="A27" s="7" t="s">
        <v>53</v>
      </c>
      <c r="B27" s="9" t="s">
        <v>71</v>
      </c>
      <c r="C27" s="9" t="s">
        <v>71</v>
      </c>
      <c r="D27" s="9" t="s">
        <v>71</v>
      </c>
      <c r="E27" s="9" t="s">
        <v>71</v>
      </c>
      <c r="F27" s="9" t="s">
        <v>71</v>
      </c>
    </row>
    <row r="28" spans="1:6">
      <c r="A28" s="7" t="s">
        <v>54</v>
      </c>
      <c r="B28" s="10" t="s">
        <v>71</v>
      </c>
      <c r="C28" s="10" t="s">
        <v>71</v>
      </c>
      <c r="D28" s="10" t="s">
        <v>71</v>
      </c>
      <c r="E28" s="10" t="s">
        <v>71</v>
      </c>
      <c r="F28" s="10" t="s">
        <v>71</v>
      </c>
    </row>
    <row r="29" spans="1:6">
      <c r="A29" s="7" t="s">
        <v>55</v>
      </c>
      <c r="B29" s="9" t="s">
        <v>71</v>
      </c>
      <c r="C29" s="9" t="s">
        <v>71</v>
      </c>
      <c r="D29" s="18">
        <v>2025</v>
      </c>
      <c r="E29" s="9" t="s">
        <v>71</v>
      </c>
      <c r="F29" s="18">
        <v>816</v>
      </c>
    </row>
    <row r="30" spans="1:6">
      <c r="A30" s="7" t="s">
        <v>56</v>
      </c>
      <c r="B30" s="19">
        <v>3003</v>
      </c>
      <c r="C30" s="10" t="s">
        <v>71</v>
      </c>
      <c r="D30" s="19">
        <v>1</v>
      </c>
      <c r="E30" s="10" t="s">
        <v>71</v>
      </c>
      <c r="F30" s="19">
        <v>805</v>
      </c>
    </row>
    <row r="31" spans="1:6">
      <c r="A31" s="7" t="s">
        <v>57</v>
      </c>
      <c r="B31" s="18">
        <v>234231</v>
      </c>
      <c r="C31" s="9" t="s">
        <v>71</v>
      </c>
      <c r="D31" s="18">
        <v>177342</v>
      </c>
      <c r="E31" s="18">
        <v>50779</v>
      </c>
      <c r="F31" s="18">
        <v>89416</v>
      </c>
    </row>
    <row r="32" spans="1:6">
      <c r="A32" s="7" t="s">
        <v>58</v>
      </c>
      <c r="B32" s="19">
        <v>0</v>
      </c>
      <c r="C32" s="19">
        <v>10700</v>
      </c>
      <c r="D32" s="19">
        <v>0</v>
      </c>
      <c r="E32" s="10" t="s">
        <v>71</v>
      </c>
      <c r="F32" s="19">
        <v>0</v>
      </c>
    </row>
    <row r="34" spans="1:2">
      <c r="A34" s="1" t="s">
        <v>72</v>
      </c>
    </row>
    <row r="35" spans="1:2">
      <c r="A35" s="1" t="s">
        <v>71</v>
      </c>
      <c r="B35" s="2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pane xSplit="1" ySplit="12" topLeftCell="B15" activePane="bottomRight" state="frozen"/>
      <selection pane="topRight"/>
      <selection pane="bottomLeft"/>
      <selection pane="bottomRight" activeCell="K36" sqref="K36"/>
    </sheetView>
  </sheetViews>
  <sheetFormatPr baseColWidth="10" defaultColWidth="8.85546875" defaultRowHeight="11.45" customHeight="1"/>
  <cols>
    <col min="1" max="1" width="29.85546875" customWidth="1"/>
    <col min="2" max="6" width="10" customWidth="1"/>
  </cols>
  <sheetData>
    <row r="1" spans="1:6">
      <c r="A1" s="3" t="s">
        <v>65</v>
      </c>
    </row>
    <row r="2" spans="1:6">
      <c r="A2" s="2" t="s">
        <v>66</v>
      </c>
      <c r="B2" s="1" t="s">
        <v>0</v>
      </c>
    </row>
    <row r="3" spans="1:6">
      <c r="A3" s="2" t="s">
        <v>67</v>
      </c>
      <c r="B3" s="2" t="s">
        <v>6</v>
      </c>
    </row>
    <row r="5" spans="1:6">
      <c r="A5" s="1" t="s">
        <v>11</v>
      </c>
      <c r="C5" s="2" t="s">
        <v>17</v>
      </c>
    </row>
    <row r="6" spans="1:6">
      <c r="A6" s="1" t="s">
        <v>12</v>
      </c>
      <c r="C6" s="2" t="s">
        <v>18</v>
      </c>
    </row>
    <row r="7" spans="1:6">
      <c r="A7" s="1" t="s">
        <v>13</v>
      </c>
      <c r="C7" s="2" t="s">
        <v>19</v>
      </c>
    </row>
    <row r="8" spans="1:6">
      <c r="A8" s="1" t="s">
        <v>14</v>
      </c>
      <c r="C8" s="2" t="s">
        <v>25</v>
      </c>
    </row>
    <row r="9" spans="1:6">
      <c r="A9" s="1" t="s">
        <v>15</v>
      </c>
      <c r="C9" s="2" t="s">
        <v>21</v>
      </c>
    </row>
    <row r="11" spans="1:6">
      <c r="A11" s="5" t="s">
        <v>68</v>
      </c>
      <c r="B11" s="4" t="s">
        <v>60</v>
      </c>
      <c r="C11" s="4" t="s">
        <v>61</v>
      </c>
      <c r="D11" s="4" t="s">
        <v>62</v>
      </c>
      <c r="E11" s="4" t="s">
        <v>63</v>
      </c>
      <c r="F11" s="4" t="s">
        <v>64</v>
      </c>
    </row>
    <row r="12" spans="1:6">
      <c r="A12" s="6" t="s">
        <v>69</v>
      </c>
      <c r="B12" s="8" t="s">
        <v>70</v>
      </c>
      <c r="C12" s="8" t="s">
        <v>70</v>
      </c>
      <c r="D12" s="8" t="s">
        <v>70</v>
      </c>
      <c r="E12" s="8" t="s">
        <v>70</v>
      </c>
      <c r="F12" s="8" t="s">
        <v>70</v>
      </c>
    </row>
    <row r="13" spans="1:6">
      <c r="A13" s="7" t="s">
        <v>39</v>
      </c>
      <c r="B13" s="18">
        <v>407694</v>
      </c>
      <c r="C13" s="18">
        <v>337282</v>
      </c>
      <c r="D13" s="18">
        <v>320203</v>
      </c>
      <c r="E13" s="18">
        <v>127782</v>
      </c>
      <c r="F13" s="18">
        <v>195301</v>
      </c>
    </row>
    <row r="14" spans="1:6">
      <c r="A14" s="7" t="s">
        <v>40</v>
      </c>
      <c r="B14" s="19">
        <v>14091</v>
      </c>
      <c r="C14" s="19">
        <v>2410</v>
      </c>
      <c r="D14" s="19">
        <v>13158</v>
      </c>
      <c r="E14" s="19">
        <v>179</v>
      </c>
      <c r="F14" s="19">
        <v>10414</v>
      </c>
    </row>
    <row r="15" spans="1:6">
      <c r="A15" s="7" t="s">
        <v>43</v>
      </c>
      <c r="B15" s="18">
        <v>11590</v>
      </c>
      <c r="C15" s="18">
        <v>30</v>
      </c>
      <c r="D15" s="18">
        <v>12072</v>
      </c>
      <c r="E15" s="18">
        <v>45</v>
      </c>
      <c r="F15" s="18">
        <v>3849</v>
      </c>
    </row>
    <row r="16" spans="1:6">
      <c r="A16" s="7" t="s">
        <v>44</v>
      </c>
      <c r="B16" s="19">
        <v>106437</v>
      </c>
      <c r="C16" s="19">
        <v>7733</v>
      </c>
      <c r="D16" s="19">
        <v>82213</v>
      </c>
      <c r="E16" s="19">
        <v>17232</v>
      </c>
      <c r="F16" s="19">
        <v>46728</v>
      </c>
    </row>
    <row r="17" spans="1:6">
      <c r="A17" s="7" t="s">
        <v>45</v>
      </c>
      <c r="B17" s="18">
        <v>29960</v>
      </c>
      <c r="C17" s="18">
        <v>5878</v>
      </c>
      <c r="D17" s="18">
        <v>56670</v>
      </c>
      <c r="E17" s="18">
        <v>5062</v>
      </c>
      <c r="F17" s="18">
        <v>15252</v>
      </c>
    </row>
    <row r="18" spans="1:6">
      <c r="A18" s="7" t="s">
        <v>46</v>
      </c>
      <c r="B18" s="19">
        <v>2335</v>
      </c>
      <c r="C18" s="19">
        <v>830</v>
      </c>
      <c r="D18" s="19">
        <v>1112</v>
      </c>
      <c r="E18" s="19">
        <v>368</v>
      </c>
      <c r="F18" s="19">
        <v>3461</v>
      </c>
    </row>
    <row r="19" spans="1:6">
      <c r="A19" s="7" t="s">
        <v>47</v>
      </c>
      <c r="B19" s="18">
        <v>14406</v>
      </c>
      <c r="C19" s="18">
        <v>14370</v>
      </c>
      <c r="D19" s="18">
        <v>9632</v>
      </c>
      <c r="E19" s="18">
        <v>4169</v>
      </c>
      <c r="F19" s="18">
        <v>805</v>
      </c>
    </row>
    <row r="20" spans="1:6">
      <c r="A20" s="7" t="s">
        <v>48</v>
      </c>
      <c r="B20" s="19">
        <v>31646</v>
      </c>
      <c r="C20" s="19">
        <v>21676</v>
      </c>
      <c r="D20" s="19">
        <v>17412</v>
      </c>
      <c r="E20" s="19">
        <v>65606</v>
      </c>
      <c r="F20" s="19">
        <v>6686</v>
      </c>
    </row>
    <row r="21" spans="1:6">
      <c r="A21" s="7" t="s">
        <v>49</v>
      </c>
      <c r="B21" s="18">
        <v>50305</v>
      </c>
      <c r="C21" s="18">
        <v>14210</v>
      </c>
      <c r="D21" s="18">
        <v>13072</v>
      </c>
      <c r="E21" s="18">
        <v>2528</v>
      </c>
      <c r="F21" s="18">
        <v>20030</v>
      </c>
    </row>
    <row r="22" spans="1:6">
      <c r="A22" s="7" t="s">
        <v>50</v>
      </c>
      <c r="B22" s="19">
        <v>40101</v>
      </c>
      <c r="C22" s="19">
        <v>196182</v>
      </c>
      <c r="D22" s="19">
        <v>23144</v>
      </c>
      <c r="E22" s="19">
        <v>4116</v>
      </c>
      <c r="F22" s="19">
        <v>19513</v>
      </c>
    </row>
    <row r="23" spans="1:6">
      <c r="A23" s="7" t="s">
        <v>51</v>
      </c>
      <c r="B23" s="18">
        <v>98006</v>
      </c>
      <c r="C23" s="18">
        <v>60052</v>
      </c>
      <c r="D23" s="18">
        <v>87817</v>
      </c>
      <c r="E23" s="18">
        <v>25709</v>
      </c>
      <c r="F23" s="18">
        <v>65966</v>
      </c>
    </row>
    <row r="24" spans="1:6">
      <c r="A24" s="7" t="s">
        <v>52</v>
      </c>
      <c r="B24" s="19">
        <v>24967</v>
      </c>
      <c r="C24" s="19">
        <v>6721</v>
      </c>
      <c r="D24" s="19">
        <v>11962</v>
      </c>
      <c r="E24" s="19">
        <v>1199</v>
      </c>
      <c r="F24" s="19">
        <v>4510</v>
      </c>
    </row>
    <row r="25" spans="1:6">
      <c r="A25" s="7" t="s">
        <v>53</v>
      </c>
      <c r="B25" s="9" t="s">
        <v>71</v>
      </c>
      <c r="C25" s="9" t="s">
        <v>71</v>
      </c>
      <c r="D25" s="9" t="s">
        <v>71</v>
      </c>
      <c r="E25" s="9" t="s">
        <v>71</v>
      </c>
      <c r="F25" s="9" t="s">
        <v>71</v>
      </c>
    </row>
    <row r="26" spans="1:6">
      <c r="A26" s="7" t="s">
        <v>54</v>
      </c>
      <c r="B26" s="10" t="s">
        <v>71</v>
      </c>
      <c r="C26" s="10" t="s">
        <v>71</v>
      </c>
      <c r="D26" s="10" t="s">
        <v>71</v>
      </c>
      <c r="E26" s="10" t="s">
        <v>71</v>
      </c>
      <c r="F26" s="10" t="s">
        <v>71</v>
      </c>
    </row>
    <row r="27" spans="1:6">
      <c r="A27" s="7" t="s">
        <v>55</v>
      </c>
      <c r="B27" s="18">
        <v>3070</v>
      </c>
      <c r="C27" s="18">
        <v>200</v>
      </c>
      <c r="D27" s="18">
        <v>3037</v>
      </c>
      <c r="E27" s="18">
        <v>1970</v>
      </c>
      <c r="F27" s="18">
        <v>1524</v>
      </c>
    </row>
    <row r="28" spans="1:6">
      <c r="A28" s="7" t="s">
        <v>56</v>
      </c>
      <c r="B28" s="19">
        <v>5748</v>
      </c>
      <c r="C28" s="19">
        <v>376</v>
      </c>
      <c r="D28" s="19">
        <v>864</v>
      </c>
      <c r="E28" s="19">
        <v>800</v>
      </c>
      <c r="F28" s="19">
        <v>1073</v>
      </c>
    </row>
    <row r="29" spans="1:6">
      <c r="A29" s="7" t="s">
        <v>57</v>
      </c>
      <c r="B29" s="18">
        <v>401946</v>
      </c>
      <c r="C29" s="18">
        <v>336906</v>
      </c>
      <c r="D29" s="18">
        <v>319339</v>
      </c>
      <c r="E29" s="18">
        <v>126982</v>
      </c>
      <c r="F29" s="18">
        <v>194228</v>
      </c>
    </row>
    <row r="30" spans="1:6">
      <c r="A30" s="7" t="s">
        <v>58</v>
      </c>
      <c r="B30" s="19">
        <v>0</v>
      </c>
      <c r="C30" s="19">
        <v>13338</v>
      </c>
      <c r="D30" s="19">
        <v>0</v>
      </c>
      <c r="E30" s="19">
        <v>0</v>
      </c>
      <c r="F30" s="19">
        <v>0</v>
      </c>
    </row>
    <row r="32" spans="1:6">
      <c r="A32" s="1" t="s">
        <v>72</v>
      </c>
    </row>
    <row r="33" spans="1:2">
      <c r="A33" s="1" t="s">
        <v>71</v>
      </c>
      <c r="B33" s="2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G37"/>
  <sheetViews>
    <sheetView topLeftCell="A5" workbookViewId="0">
      <selection activeCell="B28" sqref="B28"/>
    </sheetView>
  </sheetViews>
  <sheetFormatPr baseColWidth="10" defaultColWidth="8.85546875" defaultRowHeight="11.45" customHeight="1"/>
  <cols>
    <col min="1" max="1" width="3.85546875" customWidth="1"/>
    <col min="2" max="2" width="67.42578125" customWidth="1"/>
    <col min="3" max="7" width="14.7109375" customWidth="1"/>
  </cols>
  <sheetData>
    <row r="1" spans="2:7" ht="15">
      <c r="B1" s="21" t="s">
        <v>74</v>
      </c>
    </row>
    <row r="2" spans="2:7" ht="15">
      <c r="B2" s="21" t="s">
        <v>66</v>
      </c>
      <c r="C2" s="22" t="s">
        <v>75</v>
      </c>
    </row>
    <row r="3" spans="2:7" ht="15">
      <c r="B3" s="21" t="s">
        <v>67</v>
      </c>
      <c r="C3" s="21" t="s">
        <v>6</v>
      </c>
    </row>
    <row r="5" spans="2:7" ht="15">
      <c r="B5" s="22" t="s">
        <v>11</v>
      </c>
      <c r="D5" s="21" t="s">
        <v>17</v>
      </c>
    </row>
    <row r="6" spans="2:7" ht="15">
      <c r="B6" s="22" t="s">
        <v>12</v>
      </c>
      <c r="D6" s="21" t="s">
        <v>18</v>
      </c>
    </row>
    <row r="7" spans="2:7" ht="15">
      <c r="B7" s="22" t="s">
        <v>13</v>
      </c>
      <c r="D7" s="21" t="s">
        <v>19</v>
      </c>
    </row>
    <row r="8" spans="2:7" ht="15">
      <c r="B8" s="22" t="s">
        <v>14</v>
      </c>
      <c r="D8" s="21" t="s">
        <v>25</v>
      </c>
    </row>
    <row r="9" spans="2:7" ht="15">
      <c r="B9" s="22" t="s">
        <v>15</v>
      </c>
      <c r="D9" s="21" t="s">
        <v>76</v>
      </c>
    </row>
    <row r="10" spans="2:7" ht="15">
      <c r="C10" s="20">
        <f>'[1]Feuille 1'!B13+'[1]Feuille 2'!B13</f>
        <v>318254</v>
      </c>
      <c r="D10" s="20">
        <f>'[1]Feuille 1'!C13+'[1]Feuille 2'!C13</f>
        <v>230153</v>
      </c>
      <c r="E10" s="20">
        <f>'[1]Feuille 1'!D13+'[1]Feuille 2'!D13</f>
        <v>264183</v>
      </c>
      <c r="F10" s="20">
        <f>'[1]Feuille 1'!E13+'[1]Feuille 2'!E13</f>
        <v>100657</v>
      </c>
      <c r="G10" s="20">
        <f>'[1]Feuille 1'!F13+'[1]Feuille 2'!F13</f>
        <v>246484.2</v>
      </c>
    </row>
    <row r="11" spans="2:7" ht="15">
      <c r="C11" s="20"/>
      <c r="D11" s="20"/>
      <c r="E11" s="20"/>
      <c r="F11" s="20"/>
      <c r="G11" s="20"/>
    </row>
    <row r="12" spans="2:7" ht="18" customHeight="1">
      <c r="B12" s="23"/>
      <c r="C12" s="30" t="s">
        <v>60</v>
      </c>
      <c r="D12" s="31" t="s">
        <v>61</v>
      </c>
      <c r="E12" s="31" t="s">
        <v>62</v>
      </c>
      <c r="F12" s="31" t="s">
        <v>63</v>
      </c>
      <c r="G12" s="32" t="s">
        <v>64</v>
      </c>
    </row>
    <row r="13" spans="2:7" ht="18" customHeight="1">
      <c r="B13" s="39" t="s">
        <v>39</v>
      </c>
      <c r="C13" s="43">
        <f>'crédit services Bdp RdM'!B13/1000</f>
        <v>407.69400000000002</v>
      </c>
      <c r="D13" s="44">
        <f>'crédit services Bdp RdM'!C13/1000</f>
        <v>337.28199999999998</v>
      </c>
      <c r="E13" s="44">
        <f>'crédit services Bdp RdM'!D13/1000</f>
        <v>320.20299999999997</v>
      </c>
      <c r="F13" s="44">
        <f>'crédit services Bdp RdM'!E13/1000</f>
        <v>127.782</v>
      </c>
      <c r="G13" s="45">
        <f>'crédit services Bdp RdM'!F13/1000</f>
        <v>195.30099999999999</v>
      </c>
    </row>
    <row r="14" spans="2:7" ht="18" customHeight="1">
      <c r="B14" s="40" t="s">
        <v>77</v>
      </c>
      <c r="C14" s="24">
        <f>'crédit services Bdp RdM'!B14/1000</f>
        <v>14.090999999999999</v>
      </c>
      <c r="D14" s="25">
        <f>'crédit services Bdp RdM'!C14/1000</f>
        <v>2.41</v>
      </c>
      <c r="E14" s="25">
        <f>'crédit services Bdp RdM'!D14/1000</f>
        <v>13.157999999999999</v>
      </c>
      <c r="F14" s="25">
        <f>'crédit services Bdp RdM'!E14/1000</f>
        <v>0.17899999999999999</v>
      </c>
      <c r="G14" s="26">
        <f>'crédit services Bdp RdM'!F14/1000</f>
        <v>10.414</v>
      </c>
    </row>
    <row r="15" spans="2:7" ht="18" customHeight="1">
      <c r="B15" s="40" t="s">
        <v>78</v>
      </c>
      <c r="C15" s="24">
        <f>'crédit services Bdp RdM'!B15/1000</f>
        <v>11.59</v>
      </c>
      <c r="D15" s="25">
        <f>'crédit services Bdp RdM'!C15/1000</f>
        <v>0.03</v>
      </c>
      <c r="E15" s="25">
        <f>'crédit services Bdp RdM'!D15/1000</f>
        <v>12.071999999999999</v>
      </c>
      <c r="F15" s="25">
        <f>'crédit services Bdp RdM'!E15/1000</f>
        <v>4.4999999999999998E-2</v>
      </c>
      <c r="G15" s="26">
        <f>'crédit services Bdp RdM'!F15/1000</f>
        <v>3.8490000000000002</v>
      </c>
    </row>
    <row r="16" spans="2:7" ht="18" customHeight="1">
      <c r="B16" s="40" t="s">
        <v>79</v>
      </c>
      <c r="C16" s="24">
        <f>'crédit services Bdp RdM'!B16/1000</f>
        <v>106.437</v>
      </c>
      <c r="D16" s="25">
        <f>'crédit services Bdp RdM'!C16/1000</f>
        <v>7.7329999999999997</v>
      </c>
      <c r="E16" s="25">
        <f>'crédit services Bdp RdM'!D16/1000</f>
        <v>82.212999999999994</v>
      </c>
      <c r="F16" s="25">
        <f>'crédit services Bdp RdM'!E16/1000</f>
        <v>17.231999999999999</v>
      </c>
      <c r="G16" s="26">
        <f>'crédit services Bdp RdM'!F16/1000</f>
        <v>46.728000000000002</v>
      </c>
    </row>
    <row r="17" spans="2:7" ht="18" customHeight="1">
      <c r="B17" s="40" t="s">
        <v>80</v>
      </c>
      <c r="C17" s="24">
        <f>'crédit services Bdp RdM'!B17/1000</f>
        <v>29.96</v>
      </c>
      <c r="D17" s="25">
        <f>'crédit services Bdp RdM'!C17/1000</f>
        <v>5.8780000000000001</v>
      </c>
      <c r="E17" s="25">
        <f>'crédit services Bdp RdM'!D17/1000</f>
        <v>56.67</v>
      </c>
      <c r="F17" s="25">
        <f>'crédit services Bdp RdM'!E17/1000</f>
        <v>5.0620000000000003</v>
      </c>
      <c r="G17" s="26">
        <f>'crédit services Bdp RdM'!F17/1000</f>
        <v>15.252000000000001</v>
      </c>
    </row>
    <row r="18" spans="2:7" ht="18" customHeight="1">
      <c r="B18" s="40" t="s">
        <v>81</v>
      </c>
      <c r="C18" s="24">
        <f>'crédit services Bdp RdM'!B18/1000</f>
        <v>2.335</v>
      </c>
      <c r="D18" s="25">
        <f>'crédit services Bdp RdM'!C18/1000</f>
        <v>0.83</v>
      </c>
      <c r="E18" s="25">
        <f>'crédit services Bdp RdM'!D18/1000</f>
        <v>1.1120000000000001</v>
      </c>
      <c r="F18" s="25">
        <f>'crédit services Bdp RdM'!E18/1000</f>
        <v>0.36799999999999999</v>
      </c>
      <c r="G18" s="26">
        <f>'crédit services Bdp RdM'!F18/1000</f>
        <v>3.4609999999999999</v>
      </c>
    </row>
    <row r="19" spans="2:7" ht="18" customHeight="1">
      <c r="B19" s="40" t="s">
        <v>82</v>
      </c>
      <c r="C19" s="24">
        <f>'crédit services Bdp RdM'!B19/1000</f>
        <v>14.406000000000001</v>
      </c>
      <c r="D19" s="25">
        <f>'crédit services Bdp RdM'!C19/1000</f>
        <v>14.37</v>
      </c>
      <c r="E19" s="25">
        <f>'crédit services Bdp RdM'!D19/1000</f>
        <v>9.6319999999999997</v>
      </c>
      <c r="F19" s="25">
        <f>'crédit services Bdp RdM'!E19/1000</f>
        <v>4.1689999999999996</v>
      </c>
      <c r="G19" s="26">
        <f>'crédit services Bdp RdM'!F19/1000</f>
        <v>0.80500000000000005</v>
      </c>
    </row>
    <row r="20" spans="2:7" ht="18" customHeight="1">
      <c r="B20" s="40" t="s">
        <v>83</v>
      </c>
      <c r="C20" s="24">
        <f>'crédit services Bdp RdM'!B20/1000</f>
        <v>31.646000000000001</v>
      </c>
      <c r="D20" s="25">
        <f>'crédit services Bdp RdM'!C20/1000</f>
        <v>21.675999999999998</v>
      </c>
      <c r="E20" s="25">
        <f>'crédit services Bdp RdM'!D20/1000</f>
        <v>17.411999999999999</v>
      </c>
      <c r="F20" s="25">
        <f>'crédit services Bdp RdM'!E20/1000</f>
        <v>65.605999999999995</v>
      </c>
      <c r="G20" s="26">
        <f>'crédit services Bdp RdM'!F20/1000</f>
        <v>6.6859999999999999</v>
      </c>
    </row>
    <row r="21" spans="2:7" ht="18" customHeight="1">
      <c r="B21" s="41" t="s">
        <v>84</v>
      </c>
      <c r="C21" s="37">
        <f>'crédit services Bdp RdM'!B21/1000</f>
        <v>50.305</v>
      </c>
      <c r="D21" s="34">
        <f>'crédit services Bdp RdM'!C21/1000</f>
        <v>14.21</v>
      </c>
      <c r="E21" s="34">
        <f>'crédit services Bdp RdM'!D21/1000</f>
        <v>13.071999999999999</v>
      </c>
      <c r="F21" s="34">
        <f>'crédit services Bdp RdM'!E21/1000</f>
        <v>2.528</v>
      </c>
      <c r="G21" s="38">
        <f>'crédit services Bdp RdM'!F21/1000</f>
        <v>20.03</v>
      </c>
    </row>
    <row r="22" spans="2:7" ht="18" customHeight="1">
      <c r="B22" s="40" t="s">
        <v>85</v>
      </c>
      <c r="C22" s="24">
        <f>'crédit services Bdp RdM'!B22/1000</f>
        <v>40.100999999999999</v>
      </c>
      <c r="D22" s="25">
        <f>'crédit services Bdp RdM'!C22/1000</f>
        <v>196.18199999999999</v>
      </c>
      <c r="E22" s="25">
        <f>'crédit services Bdp RdM'!D22/1000</f>
        <v>23.143999999999998</v>
      </c>
      <c r="F22" s="25">
        <f>'crédit services Bdp RdM'!E22/1000</f>
        <v>4.1159999999999997</v>
      </c>
      <c r="G22" s="26">
        <f>'crédit services Bdp RdM'!F22/1000</f>
        <v>19.513000000000002</v>
      </c>
    </row>
    <row r="23" spans="2:7" ht="18" customHeight="1">
      <c r="B23" s="40" t="s">
        <v>86</v>
      </c>
      <c r="C23" s="24">
        <f>'crédit services Bdp RdM'!B23/1000</f>
        <v>98.006</v>
      </c>
      <c r="D23" s="25">
        <f>'crédit services Bdp RdM'!C23/1000</f>
        <v>60.052</v>
      </c>
      <c r="E23" s="25">
        <f>'crédit services Bdp RdM'!D23/1000</f>
        <v>87.816999999999993</v>
      </c>
      <c r="F23" s="25">
        <f>'crédit services Bdp RdM'!E23/1000</f>
        <v>25.709</v>
      </c>
      <c r="G23" s="26">
        <f>'crédit services Bdp RdM'!F23/1000</f>
        <v>65.965999999999994</v>
      </c>
    </row>
    <row r="24" spans="2:7" ht="18" customHeight="1">
      <c r="B24" s="41" t="s">
        <v>91</v>
      </c>
      <c r="C24" s="46">
        <f>C32</f>
        <v>0</v>
      </c>
      <c r="D24" s="47">
        <f t="shared" ref="D24:G24" si="0">D32</f>
        <v>0.93300000000000005</v>
      </c>
      <c r="E24" s="47">
        <f t="shared" si="0"/>
        <v>0</v>
      </c>
      <c r="F24" s="47">
        <f t="shared" si="0"/>
        <v>0</v>
      </c>
      <c r="G24" s="49">
        <f t="shared" si="0"/>
        <v>0</v>
      </c>
    </row>
    <row r="25" spans="2:7" ht="18" customHeight="1">
      <c r="B25" s="40" t="s">
        <v>88</v>
      </c>
      <c r="C25" s="24">
        <f>'crédit services Bdp RdM'!B27/1000</f>
        <v>3.07</v>
      </c>
      <c r="D25" s="25">
        <f>'crédit services Bdp RdM'!C27/1000</f>
        <v>0.2</v>
      </c>
      <c r="E25" s="25">
        <f>'crédit services Bdp RdM'!D27/1000</f>
        <v>3.0369999999999999</v>
      </c>
      <c r="F25" s="25">
        <f>'crédit services Bdp RdM'!E27/1000</f>
        <v>1.97</v>
      </c>
      <c r="G25" s="26">
        <f>'crédit services Bdp RdM'!F27/1000</f>
        <v>1.524</v>
      </c>
    </row>
    <row r="26" spans="2:7" ht="18" customHeight="1">
      <c r="B26" s="40" t="s">
        <v>89</v>
      </c>
      <c r="C26" s="24">
        <f>'crédit services Bdp RdM'!B28/1000</f>
        <v>5.7480000000000002</v>
      </c>
      <c r="D26" s="25">
        <f>'crédit services Bdp RdM'!C28/1000</f>
        <v>0.376</v>
      </c>
      <c r="E26" s="25">
        <f>'crédit services Bdp RdM'!D28/1000</f>
        <v>0.86399999999999999</v>
      </c>
      <c r="F26" s="25">
        <f>'crédit services Bdp RdM'!E28/1000</f>
        <v>0.8</v>
      </c>
      <c r="G26" s="26">
        <f>'crédit services Bdp RdM'!F28/1000</f>
        <v>1.073</v>
      </c>
    </row>
    <row r="27" spans="2:7" ht="18" customHeight="1">
      <c r="B27" s="42" t="s">
        <v>90</v>
      </c>
      <c r="C27" s="27">
        <f>'crédit services Bdp RdM'!B30/1000</f>
        <v>0</v>
      </c>
      <c r="D27" s="28">
        <f>'crédit services Bdp RdM'!C30/1000</f>
        <v>13.337999999999999</v>
      </c>
      <c r="E27" s="28">
        <f>'crédit services Bdp RdM'!D30/1000</f>
        <v>0</v>
      </c>
      <c r="F27" s="28">
        <f>'crédit services Bdp RdM'!E30/1000</f>
        <v>0</v>
      </c>
      <c r="G27" s="29">
        <f>'crédit services Bdp RdM'!F30/1000</f>
        <v>0</v>
      </c>
    </row>
    <row r="28" spans="2:7" ht="18" customHeight="1">
      <c r="B28" s="48" t="s">
        <v>92</v>
      </c>
      <c r="C28" s="25"/>
      <c r="D28" s="25"/>
      <c r="E28" s="25"/>
      <c r="F28" s="25"/>
      <c r="G28" s="25"/>
    </row>
    <row r="29" spans="2:7" ht="18" customHeight="1">
      <c r="B29" s="48" t="s">
        <v>93</v>
      </c>
      <c r="C29" s="25"/>
      <c r="D29" s="25"/>
      <c r="E29" s="25"/>
      <c r="F29" s="25"/>
      <c r="G29" s="25"/>
    </row>
    <row r="30" spans="2:7" ht="11.45" customHeight="1">
      <c r="C30" s="20">
        <f>C14+C15+C16+C17+C18+C19+C20+C21+C22+C23+C25+C26+C27</f>
        <v>407.69500000000005</v>
      </c>
      <c r="D30" s="20">
        <f t="shared" ref="D30:G30" si="1">D14+D15+D16+D17+D18+D19+D20+D21+D22+D23+D25+D26+D27</f>
        <v>337.28499999999997</v>
      </c>
      <c r="E30" s="20">
        <f t="shared" si="1"/>
        <v>320.20299999999997</v>
      </c>
      <c r="F30" s="20">
        <f t="shared" si="1"/>
        <v>127.78400000000001</v>
      </c>
      <c r="G30" s="20">
        <f t="shared" si="1"/>
        <v>195.30100000000002</v>
      </c>
    </row>
    <row r="31" spans="2:7" ht="15">
      <c r="B31" s="22" t="s">
        <v>72</v>
      </c>
    </row>
    <row r="32" spans="2:7" ht="15">
      <c r="B32" s="22" t="s">
        <v>87</v>
      </c>
      <c r="C32" s="21">
        <v>0</v>
      </c>
      <c r="D32">
        <v>0.93300000000000005</v>
      </c>
      <c r="E32">
        <v>0</v>
      </c>
      <c r="F32">
        <v>0</v>
      </c>
      <c r="G32">
        <v>0</v>
      </c>
    </row>
    <row r="36" ht="15"/>
    <row r="37" ht="1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xSplit="1" ySplit="12" topLeftCell="B13" activePane="bottomRight" state="frozen"/>
      <selection pane="topRight"/>
      <selection pane="bottomLeft"/>
      <selection pane="bottomRight"/>
    </sheetView>
  </sheetViews>
  <sheetFormatPr baseColWidth="10" defaultColWidth="8.85546875" defaultRowHeight="11.45" customHeight="1"/>
  <cols>
    <col min="1" max="1" width="29.85546875" customWidth="1"/>
    <col min="2" max="6" width="10" customWidth="1"/>
  </cols>
  <sheetData>
    <row r="1" spans="1:6">
      <c r="A1" s="3" t="s">
        <v>65</v>
      </c>
    </row>
    <row r="2" spans="1:6">
      <c r="A2" s="2" t="s">
        <v>66</v>
      </c>
      <c r="B2" s="1" t="s">
        <v>0</v>
      </c>
    </row>
    <row r="3" spans="1:6">
      <c r="A3" s="2" t="s">
        <v>67</v>
      </c>
      <c r="B3" s="2" t="s">
        <v>6</v>
      </c>
    </row>
    <row r="5" spans="1:6">
      <c r="A5" s="1" t="s">
        <v>11</v>
      </c>
      <c r="C5" s="2" t="s">
        <v>17</v>
      </c>
    </row>
    <row r="6" spans="1:6">
      <c r="A6" s="1" t="s">
        <v>12</v>
      </c>
      <c r="C6" s="2" t="s">
        <v>18</v>
      </c>
    </row>
    <row r="7" spans="1:6">
      <c r="A7" s="1" t="s">
        <v>13</v>
      </c>
      <c r="C7" s="2" t="s">
        <v>27</v>
      </c>
    </row>
    <row r="8" spans="1:6">
      <c r="A8" s="1" t="s">
        <v>14</v>
      </c>
      <c r="C8" s="2" t="s">
        <v>20</v>
      </c>
    </row>
    <row r="9" spans="1:6">
      <c r="A9" s="1" t="s">
        <v>15</v>
      </c>
      <c r="C9" s="2" t="s">
        <v>21</v>
      </c>
    </row>
    <row r="11" spans="1:6">
      <c r="A11" s="5" t="s">
        <v>68</v>
      </c>
      <c r="B11" s="4" t="s">
        <v>60</v>
      </c>
      <c r="C11" s="4" t="s">
        <v>61</v>
      </c>
      <c r="D11" s="4" t="s">
        <v>62</v>
      </c>
      <c r="E11" s="4" t="s">
        <v>63</v>
      </c>
      <c r="F11" s="4" t="s">
        <v>64</v>
      </c>
    </row>
    <row r="12" spans="1:6">
      <c r="A12" s="6" t="s">
        <v>69</v>
      </c>
      <c r="B12" s="8" t="s">
        <v>70</v>
      </c>
      <c r="C12" s="8" t="s">
        <v>70</v>
      </c>
      <c r="D12" s="8" t="s">
        <v>70</v>
      </c>
      <c r="E12" s="8" t="s">
        <v>70</v>
      </c>
      <c r="F12" s="8" t="s">
        <v>70</v>
      </c>
    </row>
    <row r="13" spans="1:6">
      <c r="A13" s="7" t="s">
        <v>39</v>
      </c>
      <c r="B13" s="18">
        <v>228177</v>
      </c>
      <c r="C13" s="18">
        <v>56089</v>
      </c>
      <c r="D13" s="18">
        <v>145500</v>
      </c>
      <c r="E13" s="18">
        <v>53203</v>
      </c>
      <c r="F13" s="18">
        <v>86649</v>
      </c>
    </row>
    <row r="14" spans="1:6">
      <c r="A14" s="7" t="s">
        <v>40</v>
      </c>
      <c r="B14" s="10" t="s">
        <v>71</v>
      </c>
      <c r="C14" s="19">
        <v>2553</v>
      </c>
      <c r="D14" s="19">
        <v>7524</v>
      </c>
      <c r="E14" s="10" t="s">
        <v>71</v>
      </c>
      <c r="F14" s="19">
        <v>2611</v>
      </c>
    </row>
    <row r="15" spans="1:6">
      <c r="A15" s="7" t="s">
        <v>41</v>
      </c>
      <c r="B15" s="9" t="s">
        <v>71</v>
      </c>
      <c r="C15" s="9" t="s">
        <v>71</v>
      </c>
      <c r="D15" s="9" t="s">
        <v>71</v>
      </c>
      <c r="E15" s="9" t="s">
        <v>71</v>
      </c>
      <c r="F15" s="9" t="s">
        <v>71</v>
      </c>
    </row>
    <row r="16" spans="1:6">
      <c r="A16" s="7" t="s">
        <v>42</v>
      </c>
      <c r="B16" s="10" t="s">
        <v>71</v>
      </c>
      <c r="C16" s="10" t="s">
        <v>71</v>
      </c>
      <c r="D16" s="10" t="s">
        <v>71</v>
      </c>
      <c r="E16" s="10" t="s">
        <v>71</v>
      </c>
      <c r="F16" s="10" t="s">
        <v>71</v>
      </c>
    </row>
    <row r="17" spans="1:6">
      <c r="A17" s="7" t="s">
        <v>43</v>
      </c>
      <c r="B17" s="18">
        <v>4675</v>
      </c>
      <c r="C17" s="9" t="s">
        <v>71</v>
      </c>
      <c r="D17" s="18">
        <v>4385</v>
      </c>
      <c r="E17" s="9" t="s">
        <v>71</v>
      </c>
      <c r="F17" s="18">
        <v>1508</v>
      </c>
    </row>
    <row r="18" spans="1:6">
      <c r="A18" s="7" t="s">
        <v>44</v>
      </c>
      <c r="B18" s="19">
        <v>54380</v>
      </c>
      <c r="C18" s="19">
        <v>1570</v>
      </c>
      <c r="D18" s="19">
        <v>32628</v>
      </c>
      <c r="E18" s="10" t="s">
        <v>71</v>
      </c>
      <c r="F18" s="19">
        <v>26307</v>
      </c>
    </row>
    <row r="19" spans="1:6">
      <c r="A19" s="7" t="s">
        <v>45</v>
      </c>
      <c r="B19" s="18">
        <v>61782</v>
      </c>
      <c r="C19" s="18">
        <v>2856</v>
      </c>
      <c r="D19" s="18">
        <v>25803</v>
      </c>
      <c r="E19" s="9" t="s">
        <v>71</v>
      </c>
      <c r="F19" s="18">
        <v>11893</v>
      </c>
    </row>
    <row r="20" spans="1:6">
      <c r="A20" s="7" t="s">
        <v>46</v>
      </c>
      <c r="B20" s="19">
        <v>2045</v>
      </c>
      <c r="C20" s="19">
        <v>129</v>
      </c>
      <c r="D20" s="19">
        <v>952</v>
      </c>
      <c r="E20" s="10" t="s">
        <v>71</v>
      </c>
      <c r="F20" s="19">
        <v>1402</v>
      </c>
    </row>
    <row r="21" spans="1:6">
      <c r="A21" s="7" t="s">
        <v>47</v>
      </c>
      <c r="B21" s="18">
        <v>4531</v>
      </c>
      <c r="C21" s="18">
        <v>5121</v>
      </c>
      <c r="D21" s="18">
        <v>5005</v>
      </c>
      <c r="E21" s="9" t="s">
        <v>71</v>
      </c>
      <c r="F21" s="18">
        <v>431</v>
      </c>
    </row>
    <row r="22" spans="1:6">
      <c r="A22" s="7" t="s">
        <v>48</v>
      </c>
      <c r="B22" s="19">
        <v>10012</v>
      </c>
      <c r="C22" s="19">
        <v>1409</v>
      </c>
      <c r="D22" s="19">
        <v>3438</v>
      </c>
      <c r="E22" s="10" t="s">
        <v>71</v>
      </c>
      <c r="F22" s="19">
        <v>4456</v>
      </c>
    </row>
    <row r="23" spans="1:6">
      <c r="A23" s="7" t="s">
        <v>49</v>
      </c>
      <c r="B23" s="18">
        <v>8522</v>
      </c>
      <c r="C23" s="18">
        <v>9833</v>
      </c>
      <c r="D23" s="18">
        <v>6583</v>
      </c>
      <c r="E23" s="9" t="s">
        <v>71</v>
      </c>
      <c r="F23" s="18">
        <v>4837</v>
      </c>
    </row>
    <row r="24" spans="1:6">
      <c r="A24" s="7" t="s">
        <v>50</v>
      </c>
      <c r="B24" s="19">
        <v>22621</v>
      </c>
      <c r="C24" s="19">
        <v>1429</v>
      </c>
      <c r="D24" s="19">
        <v>16922</v>
      </c>
      <c r="E24" s="10" t="s">
        <v>71</v>
      </c>
      <c r="F24" s="19">
        <v>6204</v>
      </c>
    </row>
    <row r="25" spans="1:6">
      <c r="A25" s="7" t="s">
        <v>51</v>
      </c>
      <c r="B25" s="18">
        <v>52539</v>
      </c>
      <c r="C25" s="18">
        <v>30442</v>
      </c>
      <c r="D25" s="18">
        <v>41206</v>
      </c>
      <c r="E25" s="9" t="s">
        <v>71</v>
      </c>
      <c r="F25" s="18">
        <v>26008</v>
      </c>
    </row>
    <row r="26" spans="1:6">
      <c r="A26" s="7" t="s">
        <v>52</v>
      </c>
      <c r="B26" s="19">
        <v>8810</v>
      </c>
      <c r="C26" s="19">
        <v>7236</v>
      </c>
      <c r="D26" s="19">
        <v>7624</v>
      </c>
      <c r="E26" s="10" t="s">
        <v>71</v>
      </c>
      <c r="F26" s="19">
        <v>1842</v>
      </c>
    </row>
    <row r="27" spans="1:6">
      <c r="A27" s="7" t="s">
        <v>53</v>
      </c>
      <c r="B27" s="9" t="s">
        <v>71</v>
      </c>
      <c r="C27" s="9" t="s">
        <v>71</v>
      </c>
      <c r="D27" s="9" t="s">
        <v>71</v>
      </c>
      <c r="E27" s="9" t="s">
        <v>71</v>
      </c>
      <c r="F27" s="9" t="s">
        <v>71</v>
      </c>
    </row>
    <row r="28" spans="1:6">
      <c r="A28" s="7" t="s">
        <v>54</v>
      </c>
      <c r="B28" s="10" t="s">
        <v>71</v>
      </c>
      <c r="C28" s="10" t="s">
        <v>71</v>
      </c>
      <c r="D28" s="10" t="s">
        <v>71</v>
      </c>
      <c r="E28" s="10" t="s">
        <v>71</v>
      </c>
      <c r="F28" s="10" t="s">
        <v>71</v>
      </c>
    </row>
    <row r="29" spans="1:6">
      <c r="A29" s="7" t="s">
        <v>55</v>
      </c>
      <c r="B29" s="9" t="s">
        <v>71</v>
      </c>
      <c r="C29" s="9" t="s">
        <v>71</v>
      </c>
      <c r="D29" s="18">
        <v>1045</v>
      </c>
      <c r="E29" s="9" t="s">
        <v>71</v>
      </c>
      <c r="F29" s="18">
        <v>935</v>
      </c>
    </row>
    <row r="30" spans="1:6">
      <c r="A30" s="7" t="s">
        <v>56</v>
      </c>
      <c r="B30" s="19">
        <v>795</v>
      </c>
      <c r="C30" s="10" t="s">
        <v>71</v>
      </c>
      <c r="D30" s="19">
        <v>6</v>
      </c>
      <c r="E30" s="10" t="s">
        <v>71</v>
      </c>
      <c r="F30" s="19">
        <v>58</v>
      </c>
    </row>
    <row r="31" spans="1:6">
      <c r="A31" s="7" t="s">
        <v>57</v>
      </c>
      <c r="B31" s="18">
        <v>227382</v>
      </c>
      <c r="C31" s="9" t="s">
        <v>71</v>
      </c>
      <c r="D31" s="18">
        <v>145494</v>
      </c>
      <c r="E31" s="18">
        <v>53081</v>
      </c>
      <c r="F31" s="18">
        <v>86591</v>
      </c>
    </row>
    <row r="32" spans="1:6">
      <c r="A32" s="7" t="s">
        <v>58</v>
      </c>
      <c r="B32" s="19">
        <v>0</v>
      </c>
      <c r="C32" s="19">
        <v>0</v>
      </c>
      <c r="D32" s="19">
        <v>0</v>
      </c>
      <c r="E32" s="10" t="s">
        <v>71</v>
      </c>
      <c r="F32" s="19">
        <v>0</v>
      </c>
    </row>
    <row r="34" spans="1:2">
      <c r="A34" s="1" t="s">
        <v>72</v>
      </c>
    </row>
    <row r="35" spans="1:2">
      <c r="A35" s="1" t="s">
        <v>71</v>
      </c>
      <c r="B35" s="2" t="s">
        <v>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xSplit="1" ySplit="12" topLeftCell="B13" activePane="bottomRight" state="frozen"/>
      <selection pane="topRight"/>
      <selection pane="bottomLeft"/>
      <selection pane="bottomRight"/>
    </sheetView>
  </sheetViews>
  <sheetFormatPr baseColWidth="10" defaultColWidth="8.85546875" defaultRowHeight="11.45" customHeight="1"/>
  <cols>
    <col min="1" max="1" width="29.85546875" customWidth="1"/>
    <col min="2" max="6" width="10" customWidth="1"/>
  </cols>
  <sheetData>
    <row r="1" spans="1:6">
      <c r="A1" s="3" t="s">
        <v>65</v>
      </c>
    </row>
    <row r="2" spans="1:6">
      <c r="A2" s="2" t="s">
        <v>66</v>
      </c>
      <c r="B2" s="1" t="s">
        <v>0</v>
      </c>
    </row>
    <row r="3" spans="1:6">
      <c r="A3" s="2" t="s">
        <v>67</v>
      </c>
      <c r="B3" s="2" t="s">
        <v>6</v>
      </c>
    </row>
    <row r="5" spans="1:6">
      <c r="A5" s="1" t="s">
        <v>11</v>
      </c>
      <c r="C5" s="2" t="s">
        <v>17</v>
      </c>
    </row>
    <row r="6" spans="1:6">
      <c r="A6" s="1" t="s">
        <v>12</v>
      </c>
      <c r="C6" s="2" t="s">
        <v>18</v>
      </c>
    </row>
    <row r="7" spans="1:6">
      <c r="A7" s="1" t="s">
        <v>13</v>
      </c>
      <c r="C7" s="2" t="s">
        <v>27</v>
      </c>
    </row>
    <row r="8" spans="1:6">
      <c r="A8" s="1" t="s">
        <v>14</v>
      </c>
      <c r="C8" s="2" t="s">
        <v>23</v>
      </c>
    </row>
    <row r="9" spans="1:6">
      <c r="A9" s="1" t="s">
        <v>15</v>
      </c>
      <c r="C9" s="2" t="s">
        <v>21</v>
      </c>
    </row>
    <row r="11" spans="1:6">
      <c r="A11" s="5" t="s">
        <v>68</v>
      </c>
      <c r="B11" s="4" t="s">
        <v>60</v>
      </c>
      <c r="C11" s="4" t="s">
        <v>61</v>
      </c>
      <c r="D11" s="4" t="s">
        <v>62</v>
      </c>
      <c r="E11" s="4" t="s">
        <v>63</v>
      </c>
      <c r="F11" s="4" t="s">
        <v>64</v>
      </c>
    </row>
    <row r="12" spans="1:6">
      <c r="A12" s="6" t="s">
        <v>69</v>
      </c>
      <c r="B12" s="8" t="s">
        <v>70</v>
      </c>
      <c r="C12" s="8" t="s">
        <v>70</v>
      </c>
      <c r="D12" s="8" t="s">
        <v>70</v>
      </c>
      <c r="E12" s="8" t="s">
        <v>70</v>
      </c>
      <c r="F12" s="8" t="s">
        <v>70</v>
      </c>
    </row>
    <row r="13" spans="1:6">
      <c r="A13" s="7" t="s">
        <v>39</v>
      </c>
      <c r="B13" s="18">
        <v>205913</v>
      </c>
      <c r="C13" s="18">
        <v>297961</v>
      </c>
      <c r="D13" s="18">
        <v>125906</v>
      </c>
      <c r="E13" s="18">
        <v>52515</v>
      </c>
      <c r="F13" s="18">
        <v>77867</v>
      </c>
    </row>
    <row r="14" spans="1:6">
      <c r="A14" s="7" t="s">
        <v>40</v>
      </c>
      <c r="B14" s="10" t="s">
        <v>71</v>
      </c>
      <c r="C14" s="19">
        <v>7892</v>
      </c>
      <c r="D14" s="19">
        <v>3680</v>
      </c>
      <c r="E14" s="10" t="s">
        <v>71</v>
      </c>
      <c r="F14" s="19">
        <v>1467</v>
      </c>
    </row>
    <row r="15" spans="1:6">
      <c r="A15" s="7" t="s">
        <v>41</v>
      </c>
      <c r="B15" s="9" t="s">
        <v>71</v>
      </c>
      <c r="C15" s="9" t="s">
        <v>71</v>
      </c>
      <c r="D15" s="9" t="s">
        <v>71</v>
      </c>
      <c r="E15" s="9" t="s">
        <v>71</v>
      </c>
      <c r="F15" s="9" t="s">
        <v>71</v>
      </c>
    </row>
    <row r="16" spans="1:6">
      <c r="A16" s="7" t="s">
        <v>42</v>
      </c>
      <c r="B16" s="10" t="s">
        <v>71</v>
      </c>
      <c r="C16" s="10" t="s">
        <v>71</v>
      </c>
      <c r="D16" s="10" t="s">
        <v>71</v>
      </c>
      <c r="E16" s="10" t="s">
        <v>71</v>
      </c>
      <c r="F16" s="10" t="s">
        <v>71</v>
      </c>
    </row>
    <row r="17" spans="1:6">
      <c r="A17" s="7" t="s">
        <v>43</v>
      </c>
      <c r="B17" s="18">
        <v>7895</v>
      </c>
      <c r="C17" s="9" t="s">
        <v>71</v>
      </c>
      <c r="D17" s="18">
        <v>3995</v>
      </c>
      <c r="E17" s="9" t="s">
        <v>71</v>
      </c>
      <c r="F17" s="18">
        <v>1100</v>
      </c>
    </row>
    <row r="18" spans="1:6">
      <c r="A18" s="7" t="s">
        <v>44</v>
      </c>
      <c r="B18" s="19">
        <v>60701</v>
      </c>
      <c r="C18" s="19">
        <v>4217</v>
      </c>
      <c r="D18" s="19">
        <v>26131</v>
      </c>
      <c r="E18" s="10" t="s">
        <v>71</v>
      </c>
      <c r="F18" s="19">
        <v>10767</v>
      </c>
    </row>
    <row r="19" spans="1:6">
      <c r="A19" s="7" t="s">
        <v>45</v>
      </c>
      <c r="B19" s="18">
        <v>23067</v>
      </c>
      <c r="C19" s="18">
        <v>4467</v>
      </c>
      <c r="D19" s="18">
        <v>19542</v>
      </c>
      <c r="E19" s="9" t="s">
        <v>71</v>
      </c>
      <c r="F19" s="18">
        <v>4890</v>
      </c>
    </row>
    <row r="20" spans="1:6">
      <c r="A20" s="7" t="s">
        <v>46</v>
      </c>
      <c r="B20" s="19">
        <v>363</v>
      </c>
      <c r="C20" s="19">
        <v>1050</v>
      </c>
      <c r="D20" s="19">
        <v>1329</v>
      </c>
      <c r="E20" s="10" t="s">
        <v>71</v>
      </c>
      <c r="F20" s="19">
        <v>1721</v>
      </c>
    </row>
    <row r="21" spans="1:6">
      <c r="A21" s="7" t="s">
        <v>47</v>
      </c>
      <c r="B21" s="18">
        <v>4935</v>
      </c>
      <c r="C21" s="18">
        <v>8286</v>
      </c>
      <c r="D21" s="18">
        <v>7089</v>
      </c>
      <c r="E21" s="9" t="s">
        <v>71</v>
      </c>
      <c r="F21" s="18">
        <v>603</v>
      </c>
    </row>
    <row r="22" spans="1:6">
      <c r="A22" s="7" t="s">
        <v>48</v>
      </c>
      <c r="B22" s="19">
        <v>12172</v>
      </c>
      <c r="C22" s="19">
        <v>17422</v>
      </c>
      <c r="D22" s="19">
        <v>4427</v>
      </c>
      <c r="E22" s="10" t="s">
        <v>71</v>
      </c>
      <c r="F22" s="19">
        <v>5609</v>
      </c>
    </row>
    <row r="23" spans="1:6">
      <c r="A23" s="7" t="s">
        <v>49</v>
      </c>
      <c r="B23" s="18">
        <v>10378</v>
      </c>
      <c r="C23" s="18">
        <v>120535</v>
      </c>
      <c r="D23" s="18">
        <v>5593</v>
      </c>
      <c r="E23" s="9" t="s">
        <v>71</v>
      </c>
      <c r="F23" s="18">
        <v>14234</v>
      </c>
    </row>
    <row r="24" spans="1:6">
      <c r="A24" s="7" t="s">
        <v>50</v>
      </c>
      <c r="B24" s="19">
        <v>25965</v>
      </c>
      <c r="C24" s="19">
        <v>10114</v>
      </c>
      <c r="D24" s="19">
        <v>13198</v>
      </c>
      <c r="E24" s="10" t="s">
        <v>71</v>
      </c>
      <c r="F24" s="19">
        <v>8041</v>
      </c>
    </row>
    <row r="25" spans="1:6">
      <c r="A25" s="7" t="s">
        <v>51</v>
      </c>
      <c r="B25" s="18">
        <v>55551</v>
      </c>
      <c r="C25" s="18">
        <v>123425</v>
      </c>
      <c r="D25" s="18">
        <v>38682</v>
      </c>
      <c r="E25" s="9" t="s">
        <v>71</v>
      </c>
      <c r="F25" s="18">
        <v>28615</v>
      </c>
    </row>
    <row r="26" spans="1:6">
      <c r="A26" s="7" t="s">
        <v>52</v>
      </c>
      <c r="B26" s="19">
        <v>16511</v>
      </c>
      <c r="C26" s="19">
        <v>59427</v>
      </c>
      <c r="D26" s="19">
        <v>5870</v>
      </c>
      <c r="E26" s="10" t="s">
        <v>71</v>
      </c>
      <c r="F26" s="19">
        <v>3219</v>
      </c>
    </row>
    <row r="27" spans="1:6">
      <c r="A27" s="7" t="s">
        <v>53</v>
      </c>
      <c r="B27" s="9" t="s">
        <v>71</v>
      </c>
      <c r="C27" s="9" t="s">
        <v>71</v>
      </c>
      <c r="D27" s="9" t="s">
        <v>71</v>
      </c>
      <c r="E27" s="9" t="s">
        <v>71</v>
      </c>
      <c r="F27" s="9" t="s">
        <v>71</v>
      </c>
    </row>
    <row r="28" spans="1:6">
      <c r="A28" s="7" t="s">
        <v>54</v>
      </c>
      <c r="B28" s="10" t="s">
        <v>71</v>
      </c>
      <c r="C28" s="10" t="s">
        <v>71</v>
      </c>
      <c r="D28" s="10" t="s">
        <v>71</v>
      </c>
      <c r="E28" s="10" t="s">
        <v>71</v>
      </c>
      <c r="F28" s="10" t="s">
        <v>71</v>
      </c>
    </row>
    <row r="29" spans="1:6">
      <c r="A29" s="7" t="s">
        <v>55</v>
      </c>
      <c r="B29" s="9" t="s">
        <v>71</v>
      </c>
      <c r="C29" s="9" t="s">
        <v>71</v>
      </c>
      <c r="D29" s="18">
        <v>2232</v>
      </c>
      <c r="E29" s="9" t="s">
        <v>71</v>
      </c>
      <c r="F29" s="18">
        <v>647</v>
      </c>
    </row>
    <row r="30" spans="1:6">
      <c r="A30" s="7" t="s">
        <v>56</v>
      </c>
      <c r="B30" s="19">
        <v>875</v>
      </c>
      <c r="C30" s="10" t="s">
        <v>71</v>
      </c>
      <c r="D30" s="19">
        <v>7</v>
      </c>
      <c r="E30" s="10" t="s">
        <v>71</v>
      </c>
      <c r="F30" s="19">
        <v>172</v>
      </c>
    </row>
    <row r="31" spans="1:6">
      <c r="A31" s="7" t="s">
        <v>57</v>
      </c>
      <c r="B31" s="18">
        <v>205038</v>
      </c>
      <c r="C31" s="9" t="s">
        <v>71</v>
      </c>
      <c r="D31" s="18">
        <v>125899</v>
      </c>
      <c r="E31" s="18">
        <v>52475</v>
      </c>
      <c r="F31" s="18">
        <v>77695</v>
      </c>
    </row>
    <row r="32" spans="1:6">
      <c r="A32" s="7" t="s">
        <v>58</v>
      </c>
      <c r="B32" s="19">
        <v>0</v>
      </c>
      <c r="C32" s="19">
        <v>0</v>
      </c>
      <c r="D32" s="19">
        <v>0</v>
      </c>
      <c r="E32" s="10" t="s">
        <v>71</v>
      </c>
      <c r="F32" s="19">
        <v>0</v>
      </c>
    </row>
    <row r="34" spans="1:2">
      <c r="A34" s="1" t="s">
        <v>72</v>
      </c>
    </row>
    <row r="35" spans="1:2">
      <c r="A35" s="1" t="s">
        <v>71</v>
      </c>
      <c r="B35" s="2" t="s">
        <v>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pane xSplit="1" ySplit="12" topLeftCell="B18" activePane="bottomRight" state="frozen"/>
      <selection pane="topRight"/>
      <selection pane="bottomLeft"/>
      <selection pane="bottomRight" activeCell="C7" sqref="C7"/>
    </sheetView>
  </sheetViews>
  <sheetFormatPr baseColWidth="10" defaultColWidth="8.85546875" defaultRowHeight="11.45" customHeight="1"/>
  <cols>
    <col min="1" max="1" width="29.85546875" customWidth="1"/>
    <col min="2" max="6" width="10" customWidth="1"/>
  </cols>
  <sheetData>
    <row r="1" spans="1:6" ht="15">
      <c r="A1" s="3" t="s">
        <v>65</v>
      </c>
    </row>
    <row r="2" spans="1:6" ht="15">
      <c r="A2" s="2" t="s">
        <v>66</v>
      </c>
      <c r="B2" s="1" t="s">
        <v>0</v>
      </c>
    </row>
    <row r="3" spans="1:6" ht="15">
      <c r="A3" s="2" t="s">
        <v>67</v>
      </c>
      <c r="B3" s="2" t="s">
        <v>6</v>
      </c>
    </row>
    <row r="5" spans="1:6" ht="15">
      <c r="A5" s="1" t="s">
        <v>11</v>
      </c>
      <c r="C5" s="2" t="s">
        <v>17</v>
      </c>
    </row>
    <row r="6" spans="1:6" ht="15">
      <c r="A6" s="1" t="s">
        <v>12</v>
      </c>
      <c r="C6" s="2" t="s">
        <v>18</v>
      </c>
    </row>
    <row r="7" spans="1:6" ht="15">
      <c r="A7" s="1" t="s">
        <v>13</v>
      </c>
      <c r="C7" s="2" t="s">
        <v>27</v>
      </c>
    </row>
    <row r="8" spans="1:6" ht="15">
      <c r="A8" s="1" t="s">
        <v>14</v>
      </c>
      <c r="C8" s="2" t="s">
        <v>25</v>
      </c>
    </row>
    <row r="9" spans="1:6" ht="15">
      <c r="A9" s="1" t="s">
        <v>15</v>
      </c>
      <c r="C9" s="2" t="s">
        <v>21</v>
      </c>
    </row>
    <row r="11" spans="1:6" ht="15">
      <c r="A11" s="5" t="s">
        <v>68</v>
      </c>
      <c r="B11" s="4" t="s">
        <v>60</v>
      </c>
      <c r="C11" s="4" t="s">
        <v>61</v>
      </c>
      <c r="D11" s="4" t="s">
        <v>62</v>
      </c>
      <c r="E11" s="4" t="s">
        <v>63</v>
      </c>
      <c r="F11" s="4" t="s">
        <v>64</v>
      </c>
    </row>
    <row r="12" spans="1:6" ht="15">
      <c r="A12" s="6" t="s">
        <v>69</v>
      </c>
      <c r="B12" s="8" t="s">
        <v>70</v>
      </c>
      <c r="C12" s="8" t="s">
        <v>70</v>
      </c>
      <c r="D12" s="8" t="s">
        <v>70</v>
      </c>
      <c r="E12" s="8" t="s">
        <v>70</v>
      </c>
      <c r="F12" s="8" t="s">
        <v>70</v>
      </c>
    </row>
    <row r="13" spans="1:6" ht="15">
      <c r="A13" s="7" t="s">
        <v>39</v>
      </c>
      <c r="B13" s="18">
        <v>438462</v>
      </c>
      <c r="C13" s="18">
        <v>354051</v>
      </c>
      <c r="D13" s="18">
        <v>271405</v>
      </c>
      <c r="E13" s="18">
        <v>105718</v>
      </c>
      <c r="F13" s="18">
        <v>164516</v>
      </c>
    </row>
    <row r="14" spans="1:6" ht="10.9" customHeight="1">
      <c r="A14" s="7" t="s">
        <v>40</v>
      </c>
      <c r="B14" s="19">
        <v>6462</v>
      </c>
      <c r="C14" s="19">
        <v>10443</v>
      </c>
      <c r="D14" s="19">
        <v>11205</v>
      </c>
      <c r="E14" s="19">
        <v>4159</v>
      </c>
      <c r="F14" s="19">
        <v>4078</v>
      </c>
    </row>
    <row r="15" spans="1:6" ht="15">
      <c r="A15" s="7" t="s">
        <v>43</v>
      </c>
      <c r="B15" s="18">
        <v>12571</v>
      </c>
      <c r="C15" s="18">
        <v>174</v>
      </c>
      <c r="D15" s="18">
        <v>8382</v>
      </c>
      <c r="E15" s="18">
        <v>139</v>
      </c>
      <c r="F15" s="18">
        <v>2608</v>
      </c>
    </row>
    <row r="16" spans="1:6" ht="15">
      <c r="A16" s="7" t="s">
        <v>44</v>
      </c>
      <c r="B16" s="19">
        <v>115080</v>
      </c>
      <c r="C16" s="19">
        <v>5788</v>
      </c>
      <c r="D16" s="19">
        <v>58759</v>
      </c>
      <c r="E16" s="19">
        <v>16277</v>
      </c>
      <c r="F16" s="19">
        <v>37074</v>
      </c>
    </row>
    <row r="17" spans="1:6" ht="15">
      <c r="A17" s="7" t="s">
        <v>45</v>
      </c>
      <c r="B17" s="18">
        <v>84936</v>
      </c>
      <c r="C17" s="18">
        <v>7323</v>
      </c>
      <c r="D17" s="18">
        <v>45344</v>
      </c>
      <c r="E17" s="18">
        <v>3238</v>
      </c>
      <c r="F17" s="18">
        <v>16783</v>
      </c>
    </row>
    <row r="18" spans="1:6" ht="15">
      <c r="A18" s="7" t="s">
        <v>46</v>
      </c>
      <c r="B18" s="19">
        <v>2407</v>
      </c>
      <c r="C18" s="19">
        <v>1178</v>
      </c>
      <c r="D18" s="19">
        <v>2282</v>
      </c>
      <c r="E18" s="19">
        <v>392</v>
      </c>
      <c r="F18" s="19">
        <v>3123</v>
      </c>
    </row>
    <row r="19" spans="1:6" ht="15">
      <c r="A19" s="7" t="s">
        <v>47</v>
      </c>
      <c r="B19" s="18">
        <v>9467</v>
      </c>
      <c r="C19" s="18">
        <v>13409</v>
      </c>
      <c r="D19" s="18">
        <v>12095</v>
      </c>
      <c r="E19" s="18">
        <v>1883</v>
      </c>
      <c r="F19" s="18">
        <v>1034</v>
      </c>
    </row>
    <row r="20" spans="1:6" ht="15">
      <c r="A20" s="7" t="s">
        <v>48</v>
      </c>
      <c r="B20" s="19">
        <v>22182</v>
      </c>
      <c r="C20" s="19">
        <v>18831</v>
      </c>
      <c r="D20" s="19">
        <v>7865</v>
      </c>
      <c r="E20" s="19">
        <v>48302</v>
      </c>
      <c r="F20" s="19">
        <v>10065</v>
      </c>
    </row>
    <row r="21" spans="1:6" ht="15">
      <c r="A21" s="7" t="s">
        <v>49</v>
      </c>
      <c r="B21" s="18">
        <v>18900</v>
      </c>
      <c r="C21" s="18">
        <v>130367</v>
      </c>
      <c r="D21" s="18">
        <v>12176</v>
      </c>
      <c r="E21" s="18">
        <v>8391</v>
      </c>
      <c r="F21" s="18">
        <v>19071</v>
      </c>
    </row>
    <row r="22" spans="1:6" ht="15">
      <c r="A22" s="7" t="s">
        <v>50</v>
      </c>
      <c r="B22" s="19">
        <v>51343</v>
      </c>
      <c r="C22" s="19">
        <v>11543</v>
      </c>
      <c r="D22" s="19">
        <v>30120</v>
      </c>
      <c r="E22" s="19">
        <v>6587</v>
      </c>
      <c r="F22" s="19">
        <v>14245</v>
      </c>
    </row>
    <row r="23" spans="1:6" ht="15">
      <c r="A23" s="7" t="s">
        <v>51</v>
      </c>
      <c r="B23" s="18">
        <v>108091</v>
      </c>
      <c r="C23" s="18">
        <v>153866</v>
      </c>
      <c r="D23" s="18">
        <v>79889</v>
      </c>
      <c r="E23" s="18">
        <v>15126</v>
      </c>
      <c r="F23" s="18">
        <v>54623</v>
      </c>
    </row>
    <row r="24" spans="1:6" ht="15">
      <c r="A24" s="7" t="s">
        <v>52</v>
      </c>
      <c r="B24" s="19">
        <v>25322</v>
      </c>
      <c r="C24" s="19">
        <v>66661</v>
      </c>
      <c r="D24" s="19">
        <v>13495</v>
      </c>
      <c r="E24" s="19">
        <v>1547</v>
      </c>
      <c r="F24" s="19">
        <v>5061</v>
      </c>
    </row>
    <row r="25" spans="1:6" ht="15">
      <c r="A25" s="7" t="s">
        <v>53</v>
      </c>
      <c r="B25" s="9" t="s">
        <v>71</v>
      </c>
      <c r="C25" s="9" t="s">
        <v>71</v>
      </c>
      <c r="D25" s="9" t="s">
        <v>71</v>
      </c>
      <c r="E25" s="9" t="s">
        <v>71</v>
      </c>
      <c r="F25" s="9" t="s">
        <v>71</v>
      </c>
    </row>
    <row r="26" spans="1:6" ht="15">
      <c r="A26" s="7" t="s">
        <v>54</v>
      </c>
      <c r="B26" s="10" t="s">
        <v>71</v>
      </c>
      <c r="C26" s="10" t="s">
        <v>71</v>
      </c>
      <c r="D26" s="10" t="s">
        <v>71</v>
      </c>
      <c r="E26" s="10" t="s">
        <v>71</v>
      </c>
      <c r="F26" s="10" t="s">
        <v>71</v>
      </c>
    </row>
    <row r="27" spans="1:6" ht="15">
      <c r="A27" s="7" t="s">
        <v>55</v>
      </c>
      <c r="B27" s="18">
        <v>5357</v>
      </c>
      <c r="C27" s="18">
        <v>1055</v>
      </c>
      <c r="D27" s="18">
        <v>3276</v>
      </c>
      <c r="E27" s="18">
        <v>1063</v>
      </c>
      <c r="F27" s="18">
        <v>1582</v>
      </c>
    </row>
    <row r="28" spans="1:6" ht="15">
      <c r="A28" s="7" t="s">
        <v>56</v>
      </c>
      <c r="B28" s="19">
        <v>1670</v>
      </c>
      <c r="C28" s="19">
        <v>70</v>
      </c>
      <c r="D28" s="19">
        <v>13</v>
      </c>
      <c r="E28" s="19">
        <v>163</v>
      </c>
      <c r="F28" s="19">
        <v>230</v>
      </c>
    </row>
    <row r="29" spans="1:6" ht="15">
      <c r="A29" s="7" t="s">
        <v>57</v>
      </c>
      <c r="B29" s="18">
        <v>436792</v>
      </c>
      <c r="C29" s="18">
        <v>353981</v>
      </c>
      <c r="D29" s="18">
        <v>271392</v>
      </c>
      <c r="E29" s="18">
        <v>105555</v>
      </c>
      <c r="F29" s="18">
        <v>164286</v>
      </c>
    </row>
    <row r="30" spans="1:6" ht="15">
      <c r="A30" s="7" t="s">
        <v>58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</row>
    <row r="31" spans="1:6" ht="11.45" customHeight="1">
      <c r="B31" s="20">
        <f>B14+B15+B16+B17+B18+B19+B20+B21+B22+B23+B27+B28</f>
        <v>438466</v>
      </c>
      <c r="C31" s="20">
        <f>C14+C15+C16+C17+C18+C19+C20+C21+C22+C23+C27+C28</f>
        <v>354047</v>
      </c>
      <c r="D31" s="20">
        <f>D14+D15+D16+D17+D18+D19+D20+D21+D22+D23+D27+D28</f>
        <v>271406</v>
      </c>
      <c r="E31" s="20">
        <f>E14+E15+E16+E17+E18+E19+E20+E21+E22+E23+E27+E28</f>
        <v>105720</v>
      </c>
      <c r="F31" s="20">
        <f>F14+F15+F16+F17+F18+F19+F20+F21+F22+F23+F27+F28</f>
        <v>164516</v>
      </c>
    </row>
    <row r="32" spans="1:6" ht="15">
      <c r="A32" s="1" t="s">
        <v>72</v>
      </c>
    </row>
    <row r="33" spans="1:2" ht="15">
      <c r="A33" s="1" t="s">
        <v>71</v>
      </c>
      <c r="B33" s="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Sommaire</vt:lpstr>
      <vt:lpstr>Structure</vt:lpstr>
      <vt:lpstr>crédit services Bdp intra UE</vt:lpstr>
      <vt:lpstr>crédit services Bdp extra UE</vt:lpstr>
      <vt:lpstr>crédit services Bdp RdM</vt:lpstr>
      <vt:lpstr>crédit BdP eurostat publié</vt:lpstr>
      <vt:lpstr>débit services Bdp intra UE</vt:lpstr>
      <vt:lpstr>débit service Bdp extra Ue</vt:lpstr>
      <vt:lpstr>débit services RDM </vt:lpstr>
      <vt:lpstr>débit service RDM publié</vt:lpstr>
      <vt:lpstr>solde services intra UE</vt:lpstr>
      <vt:lpstr>solde services extra UE</vt:lpstr>
      <vt:lpstr>solde service RDM</vt:lpstr>
      <vt:lpstr>solde servie RDM publié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2023-08-13T10:09:18Z</dcterms:created>
  <dcterms:modified xsi:type="dcterms:W3CDTF">2023-08-13T17:20:47Z</dcterms:modified>
</cp:coreProperties>
</file>