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9990" windowHeight="9810" activeTab="3"/>
  </bookViews>
  <sheets>
    <sheet name="PIB avant 1995" sheetId="6" r:id="rId1"/>
    <sheet name="pib volume chainés" sheetId="2" r:id="rId2"/>
    <sheet name="pib volume chainés (2)" sheetId="3" r:id="rId3"/>
    <sheet name="pib volume chainés (3)" sheetId="4" r:id="rId4"/>
    <sheet name="PIB France" sheetId="5" r:id="rId5"/>
  </sheets>
  <calcPr calcId="124519"/>
</workbook>
</file>

<file path=xl/calcChain.xml><?xml version="1.0" encoding="utf-8"?>
<calcChain xmlns="http://schemas.openxmlformats.org/spreadsheetml/2006/main">
  <c r="D13" i="5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C13"/>
  <c r="BI53" i="4"/>
  <c r="BI54"/>
  <c r="BI51"/>
  <c r="BI52"/>
  <c r="BI50"/>
  <c r="BI49"/>
  <c r="BI48"/>
  <c r="BI46"/>
  <c r="BI47"/>
  <c r="BI45"/>
  <c r="BI44"/>
  <c r="BI43"/>
  <c r="BI42"/>
  <c r="BI41"/>
  <c r="BK36"/>
  <c r="BM35"/>
  <c r="BL36"/>
  <c r="BL34"/>
  <c r="BL55" s="1"/>
  <c r="BL35"/>
  <c r="BL33"/>
  <c r="BL54" s="1"/>
  <c r="BJ34"/>
  <c r="BJ55" s="1"/>
  <c r="BJ33"/>
  <c r="BJ54" s="1"/>
  <c r="BK34"/>
  <c r="BK55" s="1"/>
  <c r="BK33"/>
  <c r="BK54" s="1"/>
  <c r="BJ17"/>
  <c r="BJ47" s="1"/>
  <c r="BK17"/>
  <c r="BK47" s="1"/>
  <c r="BK16"/>
  <c r="BK46" s="1"/>
  <c r="BJ16"/>
  <c r="BJ46" s="1"/>
  <c r="BK15"/>
  <c r="BK45" s="1"/>
  <c r="BJ15"/>
  <c r="BJ45" s="1"/>
  <c r="BJ31"/>
  <c r="BJ52" s="1"/>
  <c r="BJ32"/>
  <c r="BJ53" s="1"/>
  <c r="BJ30"/>
  <c r="BJ51" s="1"/>
  <c r="BJ29"/>
  <c r="BJ50" s="1"/>
  <c r="BJ28"/>
  <c r="BJ27"/>
  <c r="BJ49" s="1"/>
  <c r="BJ26"/>
  <c r="BJ23"/>
  <c r="BJ21"/>
  <c r="BJ20"/>
  <c r="BJ19"/>
  <c r="BJ48" s="1"/>
  <c r="BJ18"/>
  <c r="BJ14"/>
  <c r="BJ44" s="1"/>
  <c r="BJ13"/>
  <c r="BJ43" s="1"/>
  <c r="BJ12"/>
  <c r="BJ11"/>
  <c r="BJ42" s="1"/>
  <c r="BJ9"/>
  <c r="BJ8"/>
  <c r="BJ7"/>
  <c r="BJ6"/>
  <c r="BJ41" s="1"/>
  <c r="BK31"/>
  <c r="BK52" s="1"/>
  <c r="BK30"/>
  <c r="BK51" s="1"/>
  <c r="BK32"/>
  <c r="BK53" s="1"/>
  <c r="BK29"/>
  <c r="BK50" s="1"/>
  <c r="BK28"/>
  <c r="BK27"/>
  <c r="BK49" s="1"/>
  <c r="BK26"/>
  <c r="BK23"/>
  <c r="BK21"/>
  <c r="BK19"/>
  <c r="BK48" s="1"/>
  <c r="BK20"/>
  <c r="BK18"/>
  <c r="BK13"/>
  <c r="BK43" s="1"/>
  <c r="BK14"/>
  <c r="BK44" s="1"/>
  <c r="BK12"/>
  <c r="BK11"/>
  <c r="BK42" s="1"/>
  <c r="BK7"/>
  <c r="BK8"/>
  <c r="BK9"/>
  <c r="BK6"/>
  <c r="BK41" s="1"/>
  <c r="BF32"/>
  <c r="BG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E32"/>
  <c r="BL31" s="1"/>
  <c r="BL52" s="1"/>
  <c r="BI47" i="2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I77"/>
  <c r="BI78"/>
  <c r="BI79"/>
  <c r="BI80"/>
  <c r="BI81"/>
  <c r="BI82"/>
  <c r="BI83"/>
  <c r="BI84"/>
  <c r="BI46"/>
  <c r="BI7"/>
  <c r="BI8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J85"/>
  <c r="BI85"/>
  <c r="C10" i="5"/>
  <c r="D10"/>
  <c r="F10"/>
  <c r="E10"/>
  <c r="BL7" i="4"/>
  <c r="BL8"/>
  <c r="BL9"/>
  <c r="BL10"/>
  <c r="BL11"/>
  <c r="BL42" s="1"/>
  <c r="BL12"/>
  <c r="BL13"/>
  <c r="BL43" s="1"/>
  <c r="BL14"/>
  <c r="BL44" s="1"/>
  <c r="BL15"/>
  <c r="BL45" s="1"/>
  <c r="BL16"/>
  <c r="BL46" s="1"/>
  <c r="BL17"/>
  <c r="BL47" s="1"/>
  <c r="BL18"/>
  <c r="BL19"/>
  <c r="BL48" s="1"/>
  <c r="BL20"/>
  <c r="BL21"/>
  <c r="BL22"/>
  <c r="BL23"/>
  <c r="BL24"/>
  <c r="BL25"/>
  <c r="BL26"/>
  <c r="BL27"/>
  <c r="BL49" s="1"/>
  <c r="BL28"/>
  <c r="BL29"/>
  <c r="BL50" s="1"/>
  <c r="BL30"/>
  <c r="BL51" s="1"/>
  <c r="BL32"/>
  <c r="BL53" s="1"/>
  <c r="BL6"/>
  <c r="BP6" s="1"/>
  <c r="BI7" i="3"/>
  <c r="BI8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6"/>
  <c r="BI44" i="2"/>
  <c r="BI6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E85"/>
  <c r="BP31" i="4"/>
  <c r="BP30"/>
  <c r="BM30"/>
  <c r="BM51" s="1"/>
  <c r="BP29"/>
  <c r="BM29"/>
  <c r="BM50" s="1"/>
  <c r="BP28"/>
  <c r="BM28"/>
  <c r="BP27"/>
  <c r="BM27"/>
  <c r="BM49" s="1"/>
  <c r="BP26"/>
  <c r="BM26"/>
  <c r="BP25"/>
  <c r="BM25"/>
  <c r="BP24"/>
  <c r="BM24"/>
  <c r="BP23"/>
  <c r="BM23"/>
  <c r="BP22"/>
  <c r="BM22"/>
  <c r="BP21"/>
  <c r="BM21"/>
  <c r="BP20"/>
  <c r="BM20"/>
  <c r="BP19"/>
  <c r="BM19"/>
  <c r="BM48" s="1"/>
  <c r="BP18"/>
  <c r="BM18"/>
  <c r="BP17"/>
  <c r="BM17"/>
  <c r="BM47" s="1"/>
  <c r="BP16"/>
  <c r="BM16"/>
  <c r="BM46" s="1"/>
  <c r="BP15"/>
  <c r="BM15"/>
  <c r="BM45" s="1"/>
  <c r="BP14"/>
  <c r="BM14"/>
  <c r="BM44" s="1"/>
  <c r="BP13"/>
  <c r="BM13"/>
  <c r="BM43" s="1"/>
  <c r="BP12"/>
  <c r="BM12"/>
  <c r="BP11"/>
  <c r="BM11"/>
  <c r="BM42" s="1"/>
  <c r="BP10"/>
  <c r="BM10"/>
  <c r="BP9"/>
  <c r="BM9"/>
  <c r="BP8"/>
  <c r="BM8"/>
  <c r="BP7"/>
  <c r="BM7"/>
  <c r="BM6"/>
  <c r="BM41" s="1"/>
  <c r="BM44" i="3"/>
  <c r="BM43"/>
  <c r="BJ43"/>
  <c r="BM42"/>
  <c r="BJ42"/>
  <c r="BM41"/>
  <c r="BJ41"/>
  <c r="BM40"/>
  <c r="BJ40"/>
  <c r="BM39"/>
  <c r="BJ39"/>
  <c r="BM38"/>
  <c r="BJ38"/>
  <c r="BM37"/>
  <c r="BJ37"/>
  <c r="BM36"/>
  <c r="BJ36"/>
  <c r="BM35"/>
  <c r="BJ35"/>
  <c r="BM34"/>
  <c r="BJ34"/>
  <c r="BM33"/>
  <c r="BJ33"/>
  <c r="BM32"/>
  <c r="BJ32"/>
  <c r="BM31"/>
  <c r="BJ31"/>
  <c r="BM30"/>
  <c r="BJ30"/>
  <c r="BM29"/>
  <c r="BJ29"/>
  <c r="BM28"/>
  <c r="BJ28"/>
  <c r="BM27"/>
  <c r="BJ27"/>
  <c r="BM26"/>
  <c r="BJ26"/>
  <c r="BM25"/>
  <c r="BJ25"/>
  <c r="BM24"/>
  <c r="BJ24"/>
  <c r="BM23"/>
  <c r="BJ23"/>
  <c r="BM22"/>
  <c r="BJ22"/>
  <c r="BM21"/>
  <c r="BJ21"/>
  <c r="BM20"/>
  <c r="BJ20"/>
  <c r="BM19"/>
  <c r="BJ19"/>
  <c r="BM18"/>
  <c r="BJ18"/>
  <c r="BM17"/>
  <c r="BJ17"/>
  <c r="BM16"/>
  <c r="BJ16"/>
  <c r="BM15"/>
  <c r="BJ15"/>
  <c r="BM14"/>
  <c r="BJ14"/>
  <c r="BM13"/>
  <c r="BJ13"/>
  <c r="BM12"/>
  <c r="BJ12"/>
  <c r="BM11"/>
  <c r="BJ11"/>
  <c r="BM10"/>
  <c r="BJ10"/>
  <c r="BM9"/>
  <c r="BJ9"/>
  <c r="BM8"/>
  <c r="BJ8"/>
  <c r="BM7"/>
  <c r="BJ7"/>
  <c r="BM6"/>
  <c r="BJ6"/>
  <c r="BJ7" i="2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77"/>
  <c r="BJ78"/>
  <c r="BJ79"/>
  <c r="BJ80"/>
  <c r="BJ81"/>
  <c r="BJ82"/>
  <c r="BJ83"/>
  <c r="BJ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BM64"/>
  <c r="BM65"/>
  <c r="BM66"/>
  <c r="BM67"/>
  <c r="BM68"/>
  <c r="BM69"/>
  <c r="BM70"/>
  <c r="BM71"/>
  <c r="BM72"/>
  <c r="BM73"/>
  <c r="BM74"/>
  <c r="BM75"/>
  <c r="BM76"/>
  <c r="BM77"/>
  <c r="BM78"/>
  <c r="BM79"/>
  <c r="BM80"/>
  <c r="BM81"/>
  <c r="BM82"/>
  <c r="BM83"/>
  <c r="BM84"/>
  <c r="BM6"/>
  <c r="BM31" i="4" l="1"/>
  <c r="BM52" s="1"/>
  <c r="BL41"/>
</calcChain>
</file>

<file path=xl/sharedStrings.xml><?xml version="1.0" encoding="utf-8"?>
<sst xmlns="http://schemas.openxmlformats.org/spreadsheetml/2006/main" count="5874" uniqueCount="193">
  <si>
    <t>&lt;?xml version="1.0" encoding="utf-16"?&gt;&lt;WebTableParameter xmlns:xsd="http://www.w3.org/2001/XMLSchema" xmlns:xsi="http://www.w3.org/2001/XMLSchema-instance" xmlns="http://stats.oecd.org/OECDStatWS/2004/03/01/"&gt;&lt;DataTable Code="SNA_TABLE1" HasMetadata="true"&gt;&lt;Name LocaleIsoCode="en"&gt;1. Gross domestic product (GDP)&lt;/Name&gt;&lt;Name LocaleIsoCode="fr"&gt;1. Produit intérieur brut (PIB)&lt;/Name&gt;&lt;Dimension Code="LOCATION" HasMetadata="false" CommonCode="LOCATION" Display="labels"&gt;&lt;Name LocaleIsoCode="en"&gt;Country&lt;/Name&gt;&lt;Name LocaleIsoCode="fr"&gt;Pays&lt;/Name&gt;&lt;Member Code="AUS" HasMetadata="true" HasOnlyUnitMetadata="false" HasChild="0"&gt;&lt;Name LocaleIsoCode="en"&gt;Australia&lt;/Name&gt;&lt;Name LocaleIsoCode="fr"&gt;Australie&lt;/Name&gt;&lt;/Member&gt;&lt;Member Code="AUT" HasMetadata="true" HasOnlyUnitMetadata="false" HasChild="0"&gt;&lt;Name LocaleIsoCode="en"&gt;Austria&lt;/Name&gt;&lt;Name LocaleIsoCode="fr"&gt;Autriche&lt;/Name&gt;&lt;/Member&gt;&lt;Member Code="BEL" HasMetadata="true" HasOnlyUnitMetadata="false" HasChild="0"&gt;&lt;Name LocaleIsoCode="en"&gt;Belgium&lt;/Name&gt;&lt;Name LocaleIsoCode="fr"&gt;Belgique&lt;/Name&gt;&lt;/Member&gt;&lt;Member Code="CAN" HasMetadata="true" HasOnlyUnitMetadata="false" HasChild="0"&gt;&lt;Name LocaleIsoCode="en"&gt;Canada&lt;/Name&gt;&lt;Name LocaleIsoCode="fr"&gt;Canada&lt;/Name&gt;&lt;/Member&gt;&lt;Member Code="CHL" HasMetadata="true" HasOnlyUnitMetadata="false" HasChild="0"&gt;&lt;Name LocaleIsoCode="en"&gt;Chile&lt;/Name&gt;&lt;Name LocaleIsoCode="fr"&gt;Chili&lt;/Name&gt;&lt;/Member&gt;&lt;Member Code="COL" HasMetadata="true" HasOnlyUnitMetadata="false" HasChild="0"&gt;&lt;Name LocaleIsoCode="en"&gt;Colombia&lt;/Name&gt;&lt;Name LocaleIsoCode="fr"&gt;Colombie&lt;/Name&gt;&lt;/Member&gt;&lt;Member Code="CRI" HasMetadata="true" HasOnlyUnitMetadata="false" HasChild="0"&gt;&lt;Name LocaleIsoCode="en"&gt;Costa Rica&lt;/Name&gt;&lt;Name LocaleIsoCode="fr"&gt;Costa Rica&lt;/Name&gt;&lt;/Member&gt;&lt;Member Code="CZE" HasMetadata="true" HasOnlyUnitMetadata="false" HasChild="0"&gt;&lt;Name LocaleIsoCode="en"&gt;Czech Republic&lt;/Name&gt;&lt;Name LocaleIsoCode="fr"&gt;République tchèque&lt;/Name&gt;&lt;/Member&gt;&lt;Member Code="DNK" HasMetadata="true" HasOnlyUnitMetadata="false" HasChild="0"&gt;&lt;Name LocaleIsoCode="en"&gt;Denmark&lt;/Name&gt;&lt;Name LocaleIsoCode="fr"&gt;Danemark&lt;/Name&gt;&lt;/Member&gt;&lt;Member Code="EST" HasMetadata="true" HasOnlyUnitMetadata="false" HasChild="0"&gt;&lt;Name LocaleIsoCode="en"&gt;Estonia&lt;/Name&gt;&lt;Name LocaleIsoCode="fr"&gt;Estonie&lt;/Name&gt;&lt;/Member&gt;&lt;Member Code="FIN" HasMetadata="true" HasOnlyUnitMetadata="false" HasChild="0"&gt;&lt;Name LocaleIsoCode="en"&gt;Finland&lt;/Name&gt;&lt;Name LocaleIsoCode="fr"&gt;Finlande&lt;/Name&gt;&lt;/Member&gt;&lt;Member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HasMetadata="true" HasOnlyUnitMetadata="false" HasChild="0"&gt;&lt;Name LocaleIsoCode="en"&gt;Greece&lt;/Name&gt;&lt;Name LocaleIsoCode="fr"&gt;Grèce&lt;/Name&gt;&lt;/Member&gt;&lt;Member Code="HUN" HasMetadata="true" HasOnlyUnitMetadata="false" HasChild="0"&gt;&lt;Name LocaleIsoCode="en"&gt;Hungary&lt;/Name&gt;&lt;Name LocaleIsoCode="fr"&gt;Hongrie&lt;/Name&gt;&lt;/Member&gt;&lt;Member Code="ISL" HasMetadata="true" HasOnlyUnitMetadata="false" HasChild="0"&gt;&lt;Name LocaleIsoCode="en"&gt;Iceland&lt;/Name&gt;&lt;Name LocaleIsoCode="fr"&gt;Islande&lt;/Name&gt;&lt;/Member&gt;&lt;Member Code="IRL" HasMetadata="true"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HasMetadata="true" HasOnlyUnitMetadata="false" HasChild="0"&gt;&lt;Name LocaleIsoCode="en"&gt;Italy&lt;/Name&gt;&lt;Name LocaleIsoCode="fr"&gt;Italie&lt;/Name&gt;&lt;/Member&gt;&lt;Member Code="JPN" HasMetadata="true" HasOnlyUnitMetadata="false" HasChild="0"&gt;&lt;Name LocaleIsoCode="en"&gt;Japan&lt;/Name&gt;&lt;Name LocaleIsoCode="fr"&gt;Japon&lt;/Name&gt;&lt;/Member&gt;&lt;Member Code="KOR" HasMetadata="true" HasOnlyUnitMetadata="false" HasChild="0"&gt;&lt;Name LocaleIsoCode="en"&gt;Korea&lt;/Name&gt;&lt;Name LocaleIsoCode="fr"&gt;Corée&lt;/Name&gt;&lt;/Member&gt;&lt;Member Code="LVA" HasMetadata="true" HasOnlyUnitMetadata="false" HasChild="0"&gt;&lt;Name LocaleIsoCode="en"&gt;Latvia&lt;/Name&gt;&lt;Name LocaleIsoCode="fr"&gt;Lettonie&lt;/Name&gt;&lt;/Member&gt;&lt;Member Code="LTU" HasMetadata="true" HasOnlyUnitMetadata="false" HasChild="0"&gt;&lt;Name LocaleIsoCode="en"&gt;Lithuania&lt;/Name&gt;&lt;Name LocaleIsoCode="fr"&gt;Lituanie&lt;/Name&gt;&lt;/Member&gt;&lt;Member Code="LUX" HasMetadata="true" HasOnlyUnitMetadata="false" HasChild="0"&gt;&lt;Name LocaleIsoCode="en"&gt;Luxembourg&lt;/Name&gt;&lt;Name LocaleIsoCode="fr"&gt;Luxembourg&lt;/Name&gt;&lt;/Member&gt;&lt;Member Code="MEX" HasMetadata="true" HasOnlyUnitMetadata="false" HasChild="0"&gt;&lt;Name LocaleIsoCode="en"&gt;Mexico&lt;/Name&gt;&lt;Name LocaleIsoCode="fr"&gt;Mexique&lt;/Name&gt;&lt;/Member&gt;&lt;Member Code="NLD" HasMetadata="true" HasOnlyUnitMetadata="false" HasChild="0"&gt;&lt;Name LocaleIsoCode="en"&gt;Netherlands&lt;/Name&gt;&lt;Name LocaleIsoCode="fr"&gt;Pays-Bas&lt;/Name&gt;&lt;/Member&gt;&lt;Member Code="NZL" HasMetadata="true" HasOnlyUnitMetadata="false" HasChild="0"&gt;&lt;Name LocaleIsoCode="en"&gt;New Zealand&lt;/Name&gt;&lt;Name LocaleIsoCode="fr"&gt;Nouvelle-Zélande&lt;/Name&gt;&lt;/Member&gt;&lt;Member Code="NOR" HasMetadata="true" HasOnlyUnitMetadata="false" HasChild="0"&gt;&lt;Name LocaleIsoCode="en"&gt;Norway&lt;/Name&gt;&lt;Name LocaleIsoCode="fr"&gt;Norvège&lt;/Name&gt;&lt;/Member&gt;&lt;Member Code="POL" HasMetadata="true" HasOnlyUnitMetadata="false" HasChild="0"&gt;&lt;Name LocaleIsoCode="en"&gt;Poland&lt;/Name&gt;&lt;Name LocaleIsoCode="fr"&gt;Pologne&lt;/Name&gt;&lt;/Member&gt;&lt;Member Code="PRT" HasMetadata="true" HasOnlyUnitMetadata="false" HasChild="0"&gt;&lt;Name LocaleIsoCode="en"&gt;Portugal&lt;/Name&gt;&lt;Name LocaleIsoCode="fr"&gt;Portugal&lt;/Name&gt;&lt;/Member&gt;&lt;Member Code="SVK" HasMetadata="true" HasOnlyUnitMetadata="false" HasChild="0"&gt;&lt;Name LocaleIsoCode="en"&gt;Slovak Republic&lt;/Name&gt;&lt;Name LocaleIsoCode="fr"&gt;République slovaque&lt;/Name&gt;&lt;/Member&gt;&lt;Member Code="SVN" HasMetadata="true" HasOnlyUnitMetadata="false" HasChild="0"&gt;&lt;Name LocaleIsoCode="en"&gt;Slovenia&lt;/Name&gt;&lt;Name LocaleIsoCode="fr"&gt;Slovénie&lt;/Name&gt;&lt;/Member&gt;&lt;Member Code="ESP" HasMetadata="true" HasOnlyUnitMetadata="false" HasChild="0"&gt;&lt;Name LocaleIsoCode="en"&gt;Spain&lt;/Name&gt;&lt;Name LocaleIsoCode="fr"&gt;Espagne&lt;/Name&gt;&lt;/Member&gt;&lt;Member Code="SWE" HasMetadata="true" HasOnlyUnitMetadata="false" HasChild="0"&gt;&lt;Name LocaleIsoCode="en"&gt;Sweden&lt;/Name&gt;&lt;Name LocaleIsoCode="fr"&gt;Suède&lt;/Name&gt;&lt;/Member&gt;&lt;Member Code="CHE" HasMetadata="true" HasOnlyUnitMetadata="false" HasChild="0"&gt;&lt;Name LocaleIsoCode="en"&gt;Switzerland&lt;/Name&gt;&lt;Name LocaleIsoCode="fr"&gt;Suisse&lt;/Name&gt;&lt;/Member&gt;&lt;Member Code="TUR" HasMetadata="true" HasOnlyUnitMetadata="false" HasChild="0"&gt;&lt;Name LocaleIsoCode="en"&gt;Türkiye&lt;/Name&gt;&lt;Name LocaleIsoCode="fr"&gt;Türkiye&lt;/Name&gt;&lt;/Member&gt;&lt;Member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Code="CHN" HasMetadata="true" HasOnlyUnitMetadata="false" HasChild="0"&gt;&lt;Name LocaleIsoCode="en"&gt;China (People's Republic of)&lt;/Name&gt;&lt;Name LocaleIsoCode="fr"&gt;Chine (République populaire de)&lt;/Name&gt;&lt;/Member&gt;&lt;/Dimension&gt;&lt;Dimension Code="TRANSACT" HasMetadata="false" Display="codesandlabels"&gt;&lt;Name LocaleIsoCode="en"&gt;Transaction&lt;/Name&gt;&lt;Name LocaleIsoCode="fr"&gt;Transaction&lt;/Name&gt;&lt;Member Code="B1_GE" HasMetadata="false" HasOnlyUnitMetadata="false" HasChild="0"&gt;&lt;Name LocaleIsoCode="en"&gt;Gross domestic product (expenditure approach)&lt;/Name&gt;&lt;Name LocaleIsoCode="fr"&gt;Produit intérieur brut (par les dépenses)&lt;/Name&gt;&lt;/Member&gt;&lt;/Dimension&gt;&lt;Dimension Code="MEASURE" HasMetadata="false" Display="codesandlabels"&gt;&lt;Name LocaleIsoCode="en"&gt;Measure&lt;/Name&gt;&lt;Name LocaleIsoCode="fr"&gt;Mesure&lt;/Name&gt;&lt;Member Code="V" HasMetadata="false" HasOnlyUnitMetadata="false" HasChild="0"&gt;&lt;Name LocaleIsoCode="en"&gt;Constant prices, national base year&lt;/Name&gt;&lt;Name LocaleIsoCode="fr"&gt;Prix constants, année de base nationale&lt;/Name&gt;&lt;/Member&gt;&lt;Member Code="VPVOB" HasMetadata="false" HasOnlyUnitMetadata="false" HasChild="0"&gt;&lt;Name LocaleIsoCode="en"&gt;Constant prices, constant PPPs, OECD base year&lt;/Name&gt;&lt;Name LocaleIsoCode="fr"&gt;Prix constants, PPA constantes, année de base OCDE&lt;/Name&gt;&lt;/Member&gt;&lt;/Dimension&gt;&lt;Dimension Code="TIME" HasMetadata="false" CommonCode="TIME" Display="labels"&gt;&lt;Name LocaleIsoCode="en"&gt;Year&lt;/Name&gt;&lt;Name LocaleIsoCode="fr"&gt;Année&lt;/Name&gt;&lt;Member Code="1995" HasMetadata="false"&gt;&lt;Name LocaleIsoCode="en"&gt;1995&lt;/Name&gt;&lt;Name LocaleIsoCode="fr"&gt;1995&lt;/Name&gt;&lt;/Member&gt;&lt;Member Code="1996" HasMetadata="false"&gt;&lt;Name LocaleIsoCode="en"&gt;1996&lt;/Name&gt;&lt;Name LocaleIsoCode="fr"&gt;1996&lt;/Name&gt;&lt;/Member&gt;&lt;Member Code="1997" HasMetadata="false"&gt;&lt;Name LocaleIsoCode="en"&gt;1997&lt;/Name&gt;&lt;Name LocaleIsoCode="fr"&gt;1997&lt;/Name&gt;&lt;/Member&gt;&lt;Member Code="1998" HasMetadata="false"&gt;&lt;Name LocaleIsoCode="en"&gt;1998&lt;/Name&gt;&lt;Name LocaleIsoCode="fr"&gt;1998&lt;/Name&gt;&lt;/Member&gt;&lt;Member Code="1999" HasMetadata="false"&gt;&lt;Name LocaleIsoCode="en"&gt;1999&lt;/Name&gt;&lt;Name LocaleIsoCode="fr"&gt;1999&lt;/Name&gt;&lt;/Member&gt;&lt;Member Code="2000" HasMetadata="false"&gt;&lt;Name LocaleIsoCode="en"&gt;2000&lt;/Name&gt;&lt;Name LocaleIsoCode="fr"&gt;2000&lt;/Name&gt;&lt;/Member&gt;&lt;Member Code="2001" HasMetadata="false"&gt;&lt;Name LocaleIsoCode="en"&gt;2001&lt;/Name&gt;&lt;Name LocaleIsoCode="fr"&gt;2001&lt;/Name&gt;&lt;/Member&gt;&lt;Member Code="2002" HasMetadata="false"&gt;&lt;Name LocaleIsoCode="en"&gt;2002&lt;/Name&gt;&lt;Name LocaleIsoCode="fr"&gt;2002&lt;/Name&gt;&lt;/Member&gt;&lt;Member Code="2003" HasMetadata="false"&gt;&lt;Name LocaleIsoCode="en"&gt;2003&lt;/Name&gt;&lt;Name LocaleIsoCode="fr"&gt;2003&lt;/Name&gt;&lt;/Member&gt;&lt;Member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LocaleIsoCode="fr"&gt;2018&lt;/Name&gt;&lt;/Member&gt;&lt;Member Code="2019" HasMetadata="false"&gt;&lt;Name LocaleIsoCode="en"&gt;2019&lt;/Name&gt;&lt;Name LocaleIsoCode="fr"&gt;2019&lt;/Name&gt;&lt;/Member&gt;&lt;Member Code="2020" HasMetadata="false"&gt;&lt;Name LocaleIsoCode="en"&gt;2020&lt;/Name&gt;&lt;Name LocaleIsoCode="fr"&gt;2020&lt;/Name&gt;&lt;/Member&gt;&lt;Member Code="2021" HasMetadata="false"&gt;&lt;Name LocaleIsoCode="en"&gt;2021&lt;/Name&gt;&lt;Name LocaleIsoCode="fr"&gt;2021&lt;/Name&gt;&lt;/Member&gt;&lt;Member Code="2022" HasMetadata="false"&gt;&lt;Name LocaleIsoCode="en"&gt;2022&lt;/Name&gt;&lt;Name LocaleIsoCode="fr"&gt;2022&lt;/Name&gt;&lt;/Member&gt;&lt;/Dimension&gt;&lt;WBOSInformations&gt;&lt;TimeDimension WebTreeWasUsed="false"&gt;&lt;StartCodes Annual="1995" /&gt;&lt;EndCodes Annual="2022" /&gt;&lt;/TimeDimension&gt;&lt;/WBOSInformations&gt;&lt;Tabulation Axis="horizontal"&gt;&lt;Dimension Code="TIME" /&gt;&lt;/Tabulation&gt;&lt;Tabulation Axis="vertical"&gt;&lt;Dimension Code="MEASURE" /&gt;&lt;Dimension Code="LOCATION" /&gt;&lt;/Tabulation&gt;&lt;Tabulation Axis="page"&gt;&lt;Dimension Code="TRANSACT"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true&lt;/IncludeFlagColumn&gt;&lt;IncludeTimeSeriesId&gt;false&lt;/IncludeTimeSeriesId&gt;&lt;DoBarChart&gt;false&lt;/DoBarChart&gt;&lt;FreezePanes&gt;false&lt;/FreezePanes&gt;&lt;MaxBarChartLen&gt;65&lt;/MaxBarChartLen&gt;&lt;/Format&gt;&lt;Query&gt;&lt;Name LocaleIsoCode="en"&gt;GDP volume, OECD and China&lt;/Name&gt;&lt;AbsoluteUri&gt;http://stats.oecd.org//View.aspx?QueryId=126982&amp;amp;QueryType=Personal&amp;amp;Lang=en&lt;/AbsoluteUri&gt;&lt;/Query&gt;&lt;/WebTableParameter&gt;</t>
  </si>
  <si>
    <t>Dataset: 1. Gross domestic product (GDP)</t>
  </si>
  <si>
    <t>Transaction</t>
  </si>
  <si>
    <t>B1_GE: Gross domestic product (expenditure approach)</t>
  </si>
  <si>
    <t>Year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</si>
  <si>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</si>
  <si>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</si>
  <si>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</si>
  <si>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</si>
  <si>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</si>
  <si>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</si>
  <si>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</si>
  <si>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</si>
  <si>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</si>
  <si>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</si>
  <si>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</si>
  <si>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</si>
  <si>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</si>
  <si>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</si>
  <si>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</si>
  <si>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</si>
  <si>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</si>
  <si>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</si>
  <si>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</si>
  <si>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</si>
  <si>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</si>
  <si>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</si>
  <si>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</si>
  <si>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</si>
  <si>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</si>
  <si>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</si>
  <si>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</si>
  <si>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</si>
  <si>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Measure</t>
  </si>
  <si>
    <t>Country</t>
  </si>
  <si>
    <t>Unit</t>
  </si>
  <si>
    <t/>
  </si>
  <si>
    <t>V: Constant prices, national base year</t>
  </si>
  <si>
    <t>Australia</t>
  </si>
  <si>
    <t>Australian Dollar, Millions, 2020</t>
  </si>
  <si>
    <t>(E)</t>
  </si>
  <si>
    <t>Austria</t>
  </si>
  <si>
    <t>Euro, Millions, 2015</t>
  </si>
  <si>
    <t>Belgium</t>
  </si>
  <si>
    <t>(P)</t>
  </si>
  <si>
    <t>Canada</t>
  </si>
  <si>
    <t>Canadian Dollar, Millions, 2012</t>
  </si>
  <si>
    <t>Chile</t>
  </si>
  <si>
    <t>Chilean Peso, Millions, 2018</t>
  </si>
  <si>
    <t>Colombia</t>
  </si>
  <si>
    <t>Colombian Peso, Millions, 2015</t>
  </si>
  <si>
    <t>Costa Rica</t>
  </si>
  <si>
    <t>Costa Rican Colon, Millions, 2017</t>
  </si>
  <si>
    <t>Czech Republic</t>
  </si>
  <si>
    <t>Czech Koruna, Millions, 2015</t>
  </si>
  <si>
    <t>Denmark</t>
  </si>
  <si>
    <t>Danish Krone, Millions, 2010</t>
  </si>
  <si>
    <t>Estonia</t>
  </si>
  <si>
    <t>Finland</t>
  </si>
  <si>
    <t>France</t>
  </si>
  <si>
    <t>Euro, Millions, 2014</t>
  </si>
  <si>
    <t>Germany</t>
  </si>
  <si>
    <t>Greece</t>
  </si>
  <si>
    <t>(B)</t>
  </si>
  <si>
    <t>Hungary</t>
  </si>
  <si>
    <t>Forint, Millions, 2015</t>
  </si>
  <si>
    <t>Iceland</t>
  </si>
  <si>
    <t>Iceland Krona, Millions, 2015</t>
  </si>
  <si>
    <t>Ireland</t>
  </si>
  <si>
    <t>Euro, Millions, 2021</t>
  </si>
  <si>
    <t>Israel</t>
  </si>
  <si>
    <t>New Israeli Sheqel, Millions, 2015</t>
  </si>
  <si>
    <t>Italy</t>
  </si>
  <si>
    <t>Japan</t>
  </si>
  <si>
    <t>Yen, Millions, 2015</t>
  </si>
  <si>
    <t>Korea</t>
  </si>
  <si>
    <t>Won, Millions, 2015</t>
  </si>
  <si>
    <t>Latvia</t>
  </si>
  <si>
    <t>Lithuania</t>
  </si>
  <si>
    <t>Luxembourg</t>
  </si>
  <si>
    <t>Mexico</t>
  </si>
  <si>
    <t>Mexican Peso, Millions, 2013</t>
  </si>
  <si>
    <t>Netherlands</t>
  </si>
  <si>
    <t>New Zealand</t>
  </si>
  <si>
    <t>New Zealand Dollar, Millions, 2009</t>
  </si>
  <si>
    <t>Norway</t>
  </si>
  <si>
    <t>Norwegian Krone, Millions, 2015</t>
  </si>
  <si>
    <t>Poland</t>
  </si>
  <si>
    <t>Zloty, Millions, 2015</t>
  </si>
  <si>
    <t>Portugal</t>
  </si>
  <si>
    <t>Euro, Millions, 2016</t>
  </si>
  <si>
    <t>Slovak Republic</t>
  </si>
  <si>
    <t>Slovenia</t>
  </si>
  <si>
    <t>Euro, Millions, 2010</t>
  </si>
  <si>
    <t>Spain</t>
  </si>
  <si>
    <t>Sweden</t>
  </si>
  <si>
    <t>Swedish Krona, Millions, 2015</t>
  </si>
  <si>
    <t>Switzerland</t>
  </si>
  <si>
    <t>Swiss Franc, Millions, 2015</t>
  </si>
  <si>
    <t>Türkiye</t>
  </si>
  <si>
    <t>Turkish Lira, Millions, 2009</t>
  </si>
  <si>
    <t>United Kingdom</t>
  </si>
  <si>
    <t>Pound Sterling, Millions, 2019</t>
  </si>
  <si>
    <t>United States</t>
  </si>
  <si>
    <t>US Dollar, Millions, 2012</t>
  </si>
  <si>
    <t>China (People's Republic of)</t>
  </si>
  <si>
    <t>Yuan Renminbi, Millions, 2015</t>
  </si>
  <si>
    <t>..</t>
  </si>
  <si>
    <t>VPVOB: Constant prices, constant PPPs, OECD base year</t>
  </si>
  <si>
    <t>US Dollar, Millions, 2015</t>
  </si>
  <si>
    <t>Data extracted on 23 Oct 2023 13:55 UTC (GMT) from OECD.Stat</t>
  </si>
  <si>
    <t>E:</t>
  </si>
  <si>
    <t>Estimated value</t>
  </si>
  <si>
    <t>P:</t>
  </si>
  <si>
    <t>Provisional value</t>
  </si>
  <si>
    <t>B:</t>
  </si>
  <si>
    <t>Break</t>
  </si>
  <si>
    <t>1995-2019</t>
  </si>
  <si>
    <t>2022_2019</t>
  </si>
  <si>
    <t>1995-</t>
  </si>
  <si>
    <t>1995-2009</t>
  </si>
  <si>
    <t>China</t>
  </si>
  <si>
    <t>Source : OCDE</t>
  </si>
  <si>
    <t>Total</t>
  </si>
  <si>
    <t>Total pays hors Chine</t>
  </si>
  <si>
    <t>1.102 – Le produit intérieur brut et ses composantes en volume aux prix de l'année précédente chaînés</t>
  </si>
  <si>
    <t>Unité : Milliard d'euros 2014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</si>
  <si>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</si>
  <si>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</si>
  <si>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</si>
  <si>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</si>
  <si>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</si>
  <si>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</si>
  <si>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</si>
  <si>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</si>
  <si>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</si>
  <si>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</si>
  <si>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</si>
  <si>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</si>
  <si>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</si>
  <si>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</si>
  <si>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</si>
  <si>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</si>
  <si>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</si>
  <si>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</si>
  <si>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</si>
  <si>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</si>
  <si>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</si>
  <si>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</si>
  <si>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</si>
  <si>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</si>
  <si>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</si>
  <si>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</si>
  <si>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</si>
  <si>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</si>
  <si>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</si>
  <si>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</si>
  <si>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</si>
  <si>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</si>
  <si>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</si>
  <si>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</si>
  <si>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</si>
  <si>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</si>
  <si>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</si>
  <si>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</si>
  <si>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</si>
  <si>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</si>
  <si>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</si>
  <si>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</si>
  <si>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</si>
  <si>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</si>
  <si>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</si>
  <si>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</si>
  <si>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B1GQ</t>
  </si>
  <si>
    <t>Produit intérieur brut</t>
  </si>
  <si>
    <t>1949-1973</t>
  </si>
  <si>
    <t>1974-1995</t>
  </si>
  <si>
    <t>OECD - Total</t>
  </si>
  <si>
    <t>Total pays OCDE</t>
  </si>
  <si>
    <t>&lt;?xml version="1.0" encoding="utf-16"?&gt;&lt;WebTableParameter xmlns:xsd="http://www.w3.org/2001/XMLSchema" xmlns:xsi="http://www.w3.org/2001/XMLSchema-instance" xmlns="http://stats.oecd.org/OECDStatWS/2004/03/01/"&gt;&lt;DataTable Code="SNA_TABLE1" HasMetadata="true"&gt;&lt;Name LocaleIsoCode="en"&gt;1. Gross domestic product (GDP)&lt;/Name&gt;&lt;Name LocaleIsoCode="fr"&gt;1. Produit intérieur brut (PIB)&lt;/Name&gt;&lt;Dimension Code="LOCATION" HasMetadata="false" CommonCode="LOCATION" Display="labels"&gt;&lt;Name LocaleIsoCode="en"&gt;Country&lt;/Name&gt;&lt;Name LocaleIsoCode="fr"&gt;Pays&lt;/Name&gt;&lt;Member Code="AUS" HasMetadata="true" HasOnlyUnitMetadata="false" HasChild="0"&gt;&lt;Name LocaleIsoCode="en"&gt;Australia&lt;/Name&gt;&lt;Name LocaleIsoCode="fr"&gt;Australie&lt;/Name&gt;&lt;/Member&gt;&lt;Member Code="AUT" HasMetadata="true" HasOnlyUnitMetadata="false" HasChild="0"&gt;&lt;Name LocaleIsoCode="en"&gt;Austria&lt;/Name&gt;&lt;Name LocaleIsoCode="fr"&gt;Autriche&lt;/Name&gt;&lt;/Member&gt;&lt;Member Code="BEL" HasMetadata="true" HasOnlyUnitMetadata="false" HasChild="0"&gt;&lt;Name LocaleIsoCode="en"&gt;Belgium&lt;/Name&gt;&lt;Name LocaleIsoCode="fr"&gt;Belgique&lt;/Name&gt;&lt;/Member&gt;&lt;Member Code="CAN" HasMetadata="true" HasOnlyUnitMetadata="false" HasChild="0"&gt;&lt;Name LocaleIsoCode="en"&gt;Canada&lt;/Name&gt;&lt;Name LocaleIsoCode="fr"&gt;Canada&lt;/Name&gt;&lt;/Member&gt;&lt;Member Code="CHL" HasMetadata="true" HasOnlyUnitMetadata="false" HasChild="0"&gt;&lt;Name LocaleIsoCode="en"&gt;Chile&lt;/Name&gt;&lt;Name LocaleIsoCode="fr"&gt;Chili&lt;/Name&gt;&lt;/Member&gt;&lt;Member Code="COL" HasMetadata="true" HasOnlyUnitMetadata="false" HasChild="0"&gt;&lt;Name LocaleIsoCode="en"&gt;Colombia&lt;/Name&gt;&lt;Name LocaleIsoCode="fr"&gt;Colombie&lt;/Name&gt;&lt;/Member&gt;&lt;Member Code="CRI" HasMetadata="true" HasOnlyUnitMetadata="false" HasChild="0"&gt;&lt;Name LocaleIsoCode="en"&gt;Costa Rica&lt;/Name&gt;&lt;Name LocaleIsoCode="fr"&gt;Costa Rica&lt;/Name&gt;&lt;/Member&gt;&lt;Member Code="CZE" HasMetadata="true" HasOnlyUnitMetadata="false" HasChild="0"&gt;&lt;Name LocaleIsoCode="en"&gt;Czech Republic&lt;/Name&gt;&lt;Name LocaleIsoCode="fr"&gt;République tchèque&lt;/Name&gt;&lt;/Member&gt;&lt;Member Code="DNK" HasMetadata="true" HasOnlyUnitMetadata="false" HasChild="0"&gt;&lt;Name LocaleIsoCode="en"&gt;Denmark&lt;/Name&gt;&lt;Name LocaleIsoCode="fr"&gt;Danemark&lt;/Name&gt;&lt;/Member&gt;&lt;Member Code="EST" HasMetadata="true" HasOnlyUnitMetadata="false" HasChild="0"&gt;&lt;Name LocaleIsoCode="en"&gt;Estonia&lt;/Name&gt;&lt;Name LocaleIsoCode="fr"&gt;Estonie&lt;/Name&gt;&lt;/Member&gt;&lt;Member Code="FIN" HasMetadata="true" HasOnlyUnitMetadata="false" HasChild="0"&gt;&lt;Name LocaleIsoCode="en"&gt;Finland&lt;/Name&gt;&lt;Name LocaleIsoCode="fr"&gt;Finlande&lt;/Name&gt;&lt;/Member&gt;&lt;Member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HasMetadata="true" HasOnlyUnitMetadata="false" HasChild="0"&gt;&lt;Name LocaleIsoCode="en"&gt;Greece&lt;/Name&gt;&lt;Name LocaleIsoCode="fr"&gt;Grèce&lt;/Name&gt;&lt;/Member&gt;&lt;Member Code="HUN" HasMetadata="true" HasOnlyUnitMetadata="false" HasChild="0"&gt;&lt;Name LocaleIsoCode="en"&gt;Hungary&lt;/Name&gt;&lt;Name LocaleIsoCode="fr"&gt;Hongrie&lt;/Name&gt;&lt;/Member&gt;&lt;Member Code="ISL" HasMetadata="true" HasOnlyUnitMetadata="false" HasChild="0"&gt;&lt;Name LocaleIsoCode="en"&gt;Iceland&lt;/Name&gt;&lt;Name LocaleIsoCode="fr"&gt;Islande&lt;/Name&gt;&lt;/Member&gt;&lt;Member Code="IRL" HasMetadata="true"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HasMetadata="true" HasOnlyUnitMetadata="false" HasChild="0"&gt;&lt;Name LocaleIsoCode="en"&gt;Italy&lt;/Name&gt;&lt;Name LocaleIsoCode="fr"&gt;Italie&lt;/Name&gt;&lt;/Member&gt;&lt;Member Code="JPN" HasMetadata="true" HasOnlyUnitMetadata="false" HasChild="0"&gt;&lt;Name LocaleIsoCode="en"&gt;Japan&lt;/Name&gt;&lt;Name LocaleIsoCode="fr"&gt;Japon&lt;/Name&gt;&lt;/Member&gt;&lt;Member Code="KOR" HasMetadata="true" HasOnlyUnitMetadata="false" HasChild="0"&gt;&lt;Name LocaleIsoCode="en"&gt;Korea&lt;/Name&gt;&lt;Name LocaleIsoCode="fr"&gt;Corée&lt;/Name&gt;&lt;/Member&gt;&lt;Member Code="LVA" HasMetadata="true" HasOnlyUnitMetadata="false" HasChild="0"&gt;&lt;Name LocaleIsoCode="en"&gt;Latvia&lt;/Name&gt;&lt;Name LocaleIsoCode="fr"&gt;Lettonie&lt;/Name&gt;&lt;/Member&gt;&lt;Member Code="LTU" HasMetadata="true" HasOnlyUnitMetadata="false" HasChild="0"&gt;&lt;Name LocaleIsoCode="en"&gt;Lithuania&lt;/Name&gt;&lt;Name LocaleIsoCode="fr"&gt;Lituanie&lt;/Name&gt;&lt;/Member&gt;&lt;Member Code="LUX" HasMetadata="true" HasOnlyUnitMetadata="false" HasChild="0"&gt;&lt;Name LocaleIsoCode="en"&gt;Luxembourg&lt;/Name&gt;&lt;Name LocaleIsoCode="fr"&gt;Luxembourg&lt;/Name&gt;&lt;/Member&gt;&lt;Member Code="MEX" HasMetadata="true" HasOnlyUnitMetadata="false" HasChild="0"&gt;&lt;Name LocaleIsoCode="en"&gt;Mexico&lt;/Name&gt;&lt;Name LocaleIsoCode="fr"&gt;Mexique&lt;/Name&gt;&lt;/Member&gt;&lt;Member Code="NLD" HasMetadata="true" HasOnlyUnitMetadata="false" HasChild="0"&gt;&lt;Name LocaleIsoCode="en"&gt;Netherlands&lt;/Name&gt;&lt;Name LocaleIsoCode="fr"&gt;Pays-Bas&lt;/Name&gt;&lt;/Member&gt;&lt;Member Code="NZL" HasMetadata="true" HasOnlyUnitMetadata="false" HasChild="0"&gt;&lt;Name LocaleIsoCode="en"&gt;New Zealand&lt;/Name&gt;&lt;Name LocaleIsoCode="fr"&gt;Nouvelle-Zélande&lt;/Name&gt;&lt;/Member&gt;&lt;Member Code="NOR" HasMetadata="true" HasOnlyUnitMetadata="false" HasChild="0"&gt;&lt;Name LocaleIsoCode="en"&gt;Norway&lt;/Name&gt;&lt;Name LocaleIsoCode="fr"&gt;Norvège&lt;/Name&gt;&lt;/Member&gt;&lt;Member Code="POL" HasMetadata="true" HasOnlyUnitMetadata="false" HasChild="0"&gt;&lt;Name LocaleIsoCode="en"&gt;Poland&lt;/Name&gt;&lt;Name LocaleIsoCode="fr"&gt;Pologne&lt;/Name&gt;&lt;/Member&gt;&lt;Member Code="PRT" HasMetadata="true" HasOnlyUnitMetadata="false" HasChild="0"&gt;&lt;Name LocaleIsoCode="en"&gt;Portugal&lt;/Name&gt;&lt;Name LocaleIsoCode="fr"&gt;Portugal&lt;/Name&gt;&lt;/Member&gt;&lt;Member Code="SVK" HasMetadata="true" HasOnlyUnitMetadata="false" HasChild="0"&gt;&lt;Name LocaleIsoCode="en"&gt;Slovak Republic&lt;/Name&gt;&lt;Name LocaleIsoCode="fr"&gt;République slovaque&lt;/Name&gt;&lt;/Member&gt;&lt;Member Code="SVN" HasMetadata="true" HasOnlyUnitMetadata="false" HasChild="0"&gt;&lt;Name LocaleIsoCode="en"&gt;Slovenia&lt;/Name&gt;&lt;Name LocaleIsoCode="fr"&gt;Slovénie&lt;/Name&gt;&lt;/Member&gt;&lt;Member Code="ESP" HasMetadata="true" HasOnlyUnitMetadata="false" HasChild="0"&gt;&lt;Name LocaleIsoCode="en"&gt;Spain&lt;/Name&gt;&lt;Name LocaleIsoCode="fr"&gt;Espagne&lt;/Name&gt;&lt;/Member&gt;&lt;Member Code="SWE" HasMetadata="true" HasOnlyUnitMetadata="false" HasChild="0"&gt;&lt;Name LocaleIsoCode="en"&gt;Sweden&lt;/Name&gt;&lt;Name LocaleIsoCode="fr"&gt;Suède&lt;/Name&gt;&lt;/Member&gt;&lt;Member Code="CHE" HasMetadata="true" HasOnlyUnitMetadata="false" HasChild="0"&gt;&lt;Name LocaleIsoCode="en"&gt;Switzerland&lt;/Name&gt;&lt;Name LocaleIsoCode="fr"&gt;Suisse&lt;/Name&gt;&lt;/Member&gt;&lt;Member Code="TUR" HasMetadata="true" HasOnlyUnitMetadata="false" HasChild="0"&gt;&lt;Name LocaleIsoCode="en"&gt;Türkiye&lt;/Name&gt;&lt;Name LocaleIsoCode="fr"&gt;Türkiye&lt;/Name&gt;&lt;/Member&gt;&lt;Member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Code="OECD" HasMetadata="true" HasOnlyUnitMetadata="false" HasChild="0"&gt;&lt;Name LocaleIsoCode="en"&gt;OECD - Total&lt;/Name&gt;&lt;Name LocaleIsoCode="fr"&gt;OCDE - Total&lt;/Name&gt;&lt;/Member&gt;&lt;Member Code="CHN" HasMetadata="true" HasOnlyUnitMetadata="false" HasChild="0"&gt;&lt;Name LocaleIsoCode="en"&gt;China (People's Republic of)&lt;/Name&gt;&lt;Name LocaleIsoCode="fr"&gt;Chine (République populaire de)&lt;/Name&gt;&lt;/Member&gt;&lt;/Dimension&gt;&lt;Dimension Code="TRANSACT" HasMetadata="false" Display="codesandlabels"&gt;&lt;Name LocaleIsoCode="en"&gt;Transaction&lt;/Name&gt;&lt;Name LocaleIsoCode="fr"&gt;Transaction&lt;/Name&gt;&lt;Member Code="B1_GE" HasMetadata="false" HasOnlyUnitMetadata="false" HasChild="0"&gt;&lt;Name LocaleIsoCode="en"&gt;Gross domestic product (expenditure approach)&lt;/Name&gt;&lt;Name LocaleIsoCode="fr"&gt;Produit intérieur brut (par les dépenses)&lt;/Name&gt;&lt;/Member&gt;&lt;/Dimension&gt;&lt;Dimension Code="MEASURE" HasMetadata="false" Display="codesandlabels"&gt;&lt;Name LocaleIsoCode="en"&gt;Measure&lt;/Name&gt;&lt;Name LocaleIsoCode="fr"&gt;Mesure&lt;/Name&gt;&lt;Member Code="V" HasMetadata="false" HasOnlyUnitMetadata="false" HasChild="0"&gt;&lt;Name LocaleIsoCode="en"&gt;Constant prices, national base year&lt;/Name&gt;&lt;Name LocaleIsoCode="fr"&gt;Prix constants, année de base nationale&lt;/Name&gt;&lt;/Member&gt;&lt;Member Code="VPVOB" HasMetadata="false" HasOnlyUnitMetadata="false" HasChild="0"&gt;&lt;Name LocaleIsoCode="en"&gt;Constant prices, constant PPPs, OECD base year&lt;/Name&gt;&lt;Name LocaleIsoCode="fr"&gt;Prix constants, PPA constantes, année de base OCDE&lt;/Name&gt;&lt;/Member&gt;&lt;/Dimension&gt;&lt;Dimension Code="TIME" HasMetadata="false" CommonCode="TIME" Display="labels"&gt;&lt;Name LocaleIsoCode="en"&gt;Year&lt;/Name&gt;&lt;Name LocaleIsoCode="fr"&gt;Année&lt;/Name&gt;&lt;Member Code="1970" HasMetadata="false"&gt;&lt;Name LocaleIsoCode="en"&gt;1970&lt;/Name&gt;&lt;Name LocaleIsoCode="fr"&gt;1970&lt;/Name&gt;&lt;/Member&gt;&lt;Member Code="1971" HasMetadata="false"&gt;&lt;Name LocaleIsoCode="en"&gt;1971&lt;/Name&gt;&lt;Name LocaleIsoCode="fr"&gt;1971&lt;/Name&gt;&lt;/Member&gt;&lt;Member Code="1972" HasMetadata="false"&gt;&lt;Name LocaleIsoCode="en"&gt;1972&lt;/Name&gt;&lt;Name LocaleIsoCode="fr"&gt;1972&lt;/Name&gt;&lt;/Member&gt;&lt;Member Code="1973" HasMetadata="false"&gt;&lt;Name LocaleIsoCode="en"&gt;1973&lt;/Name&gt;&lt;Name LocaleIsoCode="fr"&gt;1973&lt;/Name&gt;&lt;/Member&gt;&lt;Member Code="1974" HasMetadata="false"&gt;&lt;Name LocaleIsoCode="en"&gt;1974&lt;/Name&gt;&lt;Name LocaleIsoCode="fr"&gt;1974&lt;/Name&gt;&lt;/Member&gt;&lt;Member Code="1975" HasMetadata="false"&gt;&lt;Name LocaleIsoCode="en"&gt;1975&lt;/Name&gt;&lt;Name LocaleIsoCode="fr"&gt;1975&lt;/Name&gt;&lt;/Member&gt;&lt;Member Code="1976" HasMetadata="false"&gt;&lt;Name LocaleIsoCode="en"&gt;1976&lt;/Name&gt;&lt;Name LocaleIsoCode="fr"&gt;1976&lt;/Name&gt;&lt;/Member&gt;&lt;Member Code="1977" HasMetadata="false"&gt;&lt;Name LocaleIsoCode="en"&gt;1977&lt;/Name&gt;&lt;Name LocaleIsoCode="fr"&gt;1977&lt;/Name&gt;&lt;/Member&gt;&lt;Member Code="1978" HasMetadata="false"&gt;&lt;Name LocaleIsoCode="en"&gt;1978&lt;/Name&gt;&lt;Name LocaleIsoCode="fr"&gt;1978&lt;/Name&gt;&lt;/Member&gt;&lt;Member Code="1979" HasMetadata="false"&gt;&lt;Name LocaleIsoCode="en"&gt;1979&lt;/Name&gt;&lt;Name LocaleIsoCode="fr"&gt;1979&lt;/Name&gt;&lt;/Member&gt;&lt;Member Code="1980" HasMetadata="false"&gt;&lt;Name LocaleIsoCode="en"&gt;1980&lt;/Name&gt;&lt;Name LocaleIsoCode="fr"&gt;1980&lt;/Name&gt;&lt;/Member&gt;&lt;Member Code="1981" HasMetadata="false"&gt;&lt;Name LocaleIsoCode="en"&gt;1981&lt;/Name&gt;&lt;Name LocaleIsoCode="fr"&gt;1981&lt;/Name&gt;&lt;/Member&gt;&lt;Member Code="1982" HasMetadata="false"&gt;&lt;Name LocaleIsoCode="en"&gt;1982&lt;/Name&gt;&lt;Name LocaleIsoCode="fr"&gt;1982&lt;/Name&gt;&lt;/Member&gt;&lt;Member Code="1983" HasMetadata="false"&gt;&lt;Name LocaleIsoCode="en"&gt;1983&lt;/Name&gt;&lt;Name LocaleIsoCode="fr"&gt;1983&lt;/Name&gt;&lt;/Member&gt;&lt;Member Code="1984" HasMetadata="false"&gt;&lt;Name LocaleIsoCode="en"&gt;1984&lt;/Name&gt;&lt;Name LocaleIsoCode="fr"&gt;1984&lt;/Name&gt;&lt;/Member&gt;&lt;Member Code="1985" HasMetadata="false"&gt;&lt;Name LocaleIsoCode="en"&gt;1985&lt;/Name&gt;&lt;Name LocaleIsoCode="fr"&gt;1985&lt;/Name&gt;&lt;/Member&gt;&lt;Member Code="1986" HasMetadata="false"&gt;&lt;Name LocaleIsoCode="en"&gt;1986&lt;/Name&gt;&lt;Name LocaleIsoCode="fr"&gt;1986&lt;/Name&gt;&lt;/Member&gt;&lt;Member Code="1987" HasMetadata="false"&gt;&lt;Name LocaleIsoCode="en"&gt;1987&lt;/Name&gt;&lt;Name LocaleIsoCode="fr"&gt;1987&lt;/Name&gt;&lt;/Member&gt;&lt;Member Code="1988" HasMetadata="false"&gt;&lt;Name LocaleIsoCode="en"&gt;1988&lt;/Name&gt;&lt;Name LocaleIsoCode="fr"&gt;1988&lt;/Name&gt;&lt;/Member&gt;&lt;Member Code="1989" HasMetadata="false"&gt;&lt;Name LocaleIsoCode="en"&gt;1989&lt;/Name&gt;&lt;Name LocaleIsoCode="fr"&gt;1989&lt;/Name&gt;&lt;/Member&gt;&lt;Member Code="1990" HasMetadata="false"&gt;&lt;Name LocaleIsoCode="en"&gt;1990&lt;/Name&gt;&lt;Name LocaleIsoCode="fr"&gt;1990&lt;/Name&gt;&lt;/Member&gt;&lt;Member Code="1991" HasMetadata="false"&gt;&lt;Name LocaleIsoCode="en"&gt;1991&lt;/Name&gt;&lt;Name LocaleIsoCode="fr"&gt;1991&lt;/Name&gt;&lt;/Member&gt;&lt;Member Code="1992" HasMetadata="false"&gt;&lt;Name LocaleIsoCode="en"&gt;1992&lt;/Name&gt;&lt;Name LocaleIsoCode="fr"&gt;1992&lt;/Name&gt;&lt;/Member&gt;&lt;Member Code="1993" HasMetadata="false"&gt;&lt;Name LocaleIsoCode="en"&gt;1993&lt;/Name&gt;&lt;Name LocaleIsoCode="fr"&gt;1993&lt;/Name&gt;&lt;/Member&gt;&lt;Member Code="1994" HasMetadata="false"&gt;&lt;Name LocaleIsoCode="en"&gt;1994&lt;/Name&gt;&lt;Name LocaleIsoCode="fr"&gt;1994&lt;/Name&gt;&lt;/Member&gt;&lt;Member Code="1995" HasMetadata="false"&gt;&lt;Name LocaleIsoCode="en"&gt;1995&lt;/Name&gt;&lt;Name LocaleIsoCode="fr"&gt;1995&lt;/Name&gt;&lt;/Member&gt;&lt;/Dimension&gt;&lt;WBOSInformations&gt;&lt;TimeDimension WebTreeWasUsed="false"&gt;&lt;StartCodes Annual="1970" /&gt;&lt;EndCodes Annual="1995" /&gt;&lt;/TimeDimension&gt;&lt;/WBOSInformations&gt;&lt;Tabulation Axis="horizontal"&gt;&lt;Dimension Code="TIME" /&gt;&lt;/Tabulation&gt;&lt;Tabulation Axis="vertical"&gt;&lt;Dimension Code="MEASURE" /&gt;&lt;Dimension Code="LOCATION" /&gt;&lt;/Tabulation&gt;&lt;Tabulation Axis="page"&gt;&lt;Dimension Code="TRANSACT"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Name LocaleIsoCode="en"&gt;GDP volume, OECD and China&lt;/Name&gt;&lt;AbsoluteUri&gt;http://stats.oecd.org//View.aspx?QueryId=126982&amp;amp;QueryType=Personal&amp;amp;Lang=en&lt;/AbsoluteUri&gt;&lt;/Query&gt;&lt;/WebTableParameter&gt;</t>
  </si>
  <si>
    <t>i</t>
  </si>
  <si>
    <t>Data extracted on 24 Oct 2023 10:52 UTC (GMT) from OECD.Stat</t>
  </si>
  <si>
    <t>Legend:</t>
  </si>
  <si>
    <t>1960-1974</t>
  </si>
  <si>
    <t>2022-2019</t>
  </si>
  <si>
    <t>(*) jaune : croissance faible depuis 2020; bleu : croissance à peu près maintenue; blanc entre les deux</t>
  </si>
  <si>
    <t>Dollar des États-Unis, Millions, 2015</t>
  </si>
  <si>
    <t>Afrique du Sud</t>
  </si>
  <si>
    <t>Brésil</t>
  </si>
  <si>
    <t>Russie</t>
  </si>
  <si>
    <t>India</t>
  </si>
  <si>
    <t>Brazil</t>
  </si>
  <si>
    <t>PIB France</t>
  </si>
</sst>
</file>

<file path=xl/styles.xml><?xml version="1.0" encoding="utf-8"?>
<styleSheet xmlns="http://schemas.openxmlformats.org/spreadsheetml/2006/main">
  <numFmts count="4">
    <numFmt numFmtId="164" formatCode="#,##0.0_ ;\-#,##0.0\ "/>
    <numFmt numFmtId="165" formatCode="0.000"/>
    <numFmt numFmtId="166" formatCode="0.0"/>
    <numFmt numFmtId="167" formatCode="#,##0.0"/>
  </numFmts>
  <fonts count="29">
    <font>
      <sz val="10"/>
      <name val="Arial"/>
    </font>
    <font>
      <sz val="10"/>
      <name val="Arial"/>
      <family val="2"/>
    </font>
    <font>
      <b/>
      <sz val="10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sz val="8"/>
      <color indexed="9"/>
      <name val="Verdana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6" borderId="16" applyNumberFormat="0" applyAlignment="0" applyProtection="0"/>
    <xf numFmtId="0" fontId="8" fillId="0" borderId="17" applyNumberFormat="0" applyFill="0" applyAlignment="0" applyProtection="0"/>
    <xf numFmtId="0" fontId="4" fillId="27" borderId="18" applyNumberFormat="0" applyFont="0" applyAlignment="0" applyProtection="0"/>
    <xf numFmtId="0" fontId="9" fillId="28" borderId="16" applyNumberFormat="0" applyAlignment="0" applyProtection="0"/>
    <xf numFmtId="0" fontId="10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26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32" borderId="24" applyNumberFormat="0" applyAlignment="0" applyProtection="0"/>
  </cellStyleXfs>
  <cellXfs count="79">
    <xf numFmtId="0" fontId="0" fillId="0" borderId="0" xfId="0"/>
    <xf numFmtId="0" fontId="1" fillId="0" borderId="0" xfId="0" applyFont="1"/>
    <xf numFmtId="0" fontId="0" fillId="33" borderId="0" xfId="0" applyFill="1"/>
    <xf numFmtId="165" fontId="0" fillId="0" borderId="0" xfId="0" applyNumberFormat="1"/>
    <xf numFmtId="165" fontId="1" fillId="0" borderId="0" xfId="0" applyNumberFormat="1" applyFont="1"/>
    <xf numFmtId="165" fontId="0" fillId="33" borderId="0" xfId="0" applyNumberFormat="1" applyFill="1"/>
    <xf numFmtId="166" fontId="0" fillId="0" borderId="0" xfId="0" applyNumberFormat="1"/>
    <xf numFmtId="166" fontId="0" fillId="33" borderId="0" xfId="0" applyNumberFormat="1" applyFill="1"/>
    <xf numFmtId="0" fontId="1" fillId="33" borderId="0" xfId="0" applyFont="1" applyFill="1"/>
    <xf numFmtId="1" fontId="0" fillId="0" borderId="0" xfId="0" applyNumberFormat="1"/>
    <xf numFmtId="1" fontId="0" fillId="33" borderId="0" xfId="0" applyNumberForma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167" fontId="3" fillId="0" borderId="0" xfId="0" applyNumberFormat="1" applyFont="1"/>
    <xf numFmtId="0" fontId="0" fillId="34" borderId="0" xfId="0" applyFill="1"/>
    <xf numFmtId="0" fontId="0" fillId="35" borderId="0" xfId="0" applyFill="1"/>
    <xf numFmtId="0" fontId="21" fillId="39" borderId="25" xfId="0" applyFont="1" applyFill="1" applyBorder="1" applyAlignment="1">
      <alignment vertical="top" wrapText="1"/>
    </xf>
    <xf numFmtId="164" fontId="23" fillId="40" borderId="25" xfId="0" applyNumberFormat="1" applyFont="1" applyFill="1" applyBorder="1" applyAlignment="1">
      <alignment horizontal="right"/>
    </xf>
    <xf numFmtId="0" fontId="21" fillId="39" borderId="25" xfId="0" applyFont="1" applyFill="1" applyBorder="1" applyAlignment="1">
      <alignment vertical="top" wrapText="1"/>
    </xf>
    <xf numFmtId="164" fontId="23" fillId="40" borderId="25" xfId="0" applyNumberFormat="1" applyFont="1" applyFill="1" applyBorder="1" applyAlignment="1">
      <alignment horizontal="right"/>
    </xf>
    <xf numFmtId="0" fontId="21" fillId="39" borderId="25" xfId="0" applyFont="1" applyFill="1" applyBorder="1" applyAlignment="1">
      <alignment vertical="top" wrapText="1"/>
    </xf>
    <xf numFmtId="164" fontId="23" fillId="0" borderId="25" xfId="0" applyNumberFormat="1" applyFont="1" applyBorder="1" applyAlignment="1">
      <alignment horizontal="right"/>
    </xf>
    <xf numFmtId="0" fontId="22" fillId="38" borderId="25" xfId="0" applyFont="1" applyFill="1" applyBorder="1" applyAlignment="1">
      <alignment horizontal="center" vertical="top" wrapText="1"/>
    </xf>
    <xf numFmtId="0" fontId="0" fillId="0" borderId="0" xfId="0"/>
    <xf numFmtId="164" fontId="23" fillId="0" borderId="25" xfId="0" applyNumberFormat="1" applyFont="1" applyBorder="1" applyAlignment="1">
      <alignment horizontal="right"/>
    </xf>
    <xf numFmtId="164" fontId="23" fillId="0" borderId="25" xfId="0" applyNumberFormat="1" applyFont="1" applyBorder="1" applyAlignment="1">
      <alignment horizontal="right"/>
    </xf>
    <xf numFmtId="164" fontId="23" fillId="0" borderId="25" xfId="0" applyNumberFormat="1" applyFont="1" applyBorder="1" applyAlignment="1">
      <alignment horizontal="right"/>
    </xf>
    <xf numFmtId="0" fontId="0" fillId="0" borderId="0" xfId="0"/>
    <xf numFmtId="164" fontId="23" fillId="0" borderId="25" xfId="0" applyNumberFormat="1" applyFont="1" applyBorder="1" applyAlignment="1">
      <alignment horizontal="right"/>
    </xf>
    <xf numFmtId="0" fontId="26" fillId="33" borderId="2" xfId="0" applyFont="1" applyFill="1" applyBorder="1"/>
    <xf numFmtId="166" fontId="26" fillId="33" borderId="7" xfId="0" applyNumberFormat="1" applyFont="1" applyFill="1" applyBorder="1"/>
    <xf numFmtId="166" fontId="26" fillId="33" borderId="0" xfId="0" applyNumberFormat="1" applyFont="1" applyFill="1" applyBorder="1"/>
    <xf numFmtId="166" fontId="26" fillId="33" borderId="8" xfId="0" applyNumberFormat="1" applyFont="1" applyFill="1" applyBorder="1"/>
    <xf numFmtId="0" fontId="27" fillId="0" borderId="12" xfId="0" applyFont="1" applyBorder="1"/>
    <xf numFmtId="166" fontId="27" fillId="0" borderId="13" xfId="0" applyNumberFormat="1" applyFont="1" applyBorder="1"/>
    <xf numFmtId="166" fontId="27" fillId="0" borderId="14" xfId="0" applyNumberFormat="1" applyFont="1" applyBorder="1"/>
    <xf numFmtId="166" fontId="27" fillId="0" borderId="15" xfId="0" applyNumberFormat="1" applyFont="1" applyBorder="1"/>
    <xf numFmtId="0" fontId="27" fillId="0" borderId="1" xfId="0" applyFont="1" applyBorder="1"/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165" fontId="27" fillId="0" borderId="11" xfId="0" applyNumberFormat="1" applyFont="1" applyBorder="1" applyAlignment="1">
      <alignment horizontal="center"/>
    </xf>
    <xf numFmtId="0" fontId="27" fillId="36" borderId="3" xfId="0" applyFont="1" applyFill="1" applyBorder="1"/>
    <xf numFmtId="166" fontId="27" fillId="36" borderId="4" xfId="0" applyNumberFormat="1" applyFont="1" applyFill="1" applyBorder="1"/>
    <xf numFmtId="166" fontId="27" fillId="36" borderId="5" xfId="0" applyNumberFormat="1" applyFont="1" applyFill="1" applyBorder="1"/>
    <xf numFmtId="166" fontId="27" fillId="36" borderId="6" xfId="0" applyNumberFormat="1" applyFont="1" applyFill="1" applyBorder="1"/>
    <xf numFmtId="0" fontId="27" fillId="33" borderId="2" xfId="0" applyFont="1" applyFill="1" applyBorder="1"/>
    <xf numFmtId="166" fontId="27" fillId="33" borderId="7" xfId="0" applyNumberFormat="1" applyFont="1" applyFill="1" applyBorder="1"/>
    <xf numFmtId="166" fontId="27" fillId="33" borderId="0" xfId="0" applyNumberFormat="1" applyFont="1" applyFill="1" applyBorder="1"/>
    <xf numFmtId="166" fontId="27" fillId="33" borderId="8" xfId="0" applyNumberFormat="1" applyFont="1" applyFill="1" applyBorder="1"/>
    <xf numFmtId="0" fontId="27" fillId="0" borderId="2" xfId="0" applyFont="1" applyBorder="1"/>
    <xf numFmtId="166" fontId="27" fillId="0" borderId="7" xfId="0" applyNumberFormat="1" applyFont="1" applyBorder="1"/>
    <xf numFmtId="166" fontId="27" fillId="0" borderId="0" xfId="0" applyNumberFormat="1" applyFont="1" applyBorder="1"/>
    <xf numFmtId="166" fontId="27" fillId="0" borderId="8" xfId="0" applyNumberFormat="1" applyFont="1" applyBorder="1"/>
    <xf numFmtId="0" fontId="27" fillId="36" borderId="2" xfId="0" applyFont="1" applyFill="1" applyBorder="1"/>
    <xf numFmtId="166" fontId="27" fillId="36" borderId="7" xfId="0" applyNumberFormat="1" applyFont="1" applyFill="1" applyBorder="1"/>
    <xf numFmtId="166" fontId="27" fillId="36" borderId="0" xfId="0" applyNumberFormat="1" applyFont="1" applyFill="1" applyBorder="1"/>
    <xf numFmtId="166" fontId="27" fillId="36" borderId="8" xfId="0" applyNumberFormat="1" applyFont="1" applyFill="1" applyBorder="1"/>
    <xf numFmtId="0" fontId="27" fillId="35" borderId="2" xfId="0" applyFont="1" applyFill="1" applyBorder="1"/>
    <xf numFmtId="166" fontId="27" fillId="35" borderId="7" xfId="0" applyNumberFormat="1" applyFont="1" applyFill="1" applyBorder="1"/>
    <xf numFmtId="166" fontId="27" fillId="35" borderId="0" xfId="0" applyNumberFormat="1" applyFont="1" applyFill="1" applyBorder="1"/>
    <xf numFmtId="166" fontId="27" fillId="35" borderId="8" xfId="0" applyNumberFormat="1" applyFont="1" applyFill="1" applyBorder="1"/>
    <xf numFmtId="0" fontId="27" fillId="37" borderId="2" xfId="0" applyFont="1" applyFill="1" applyBorder="1"/>
    <xf numFmtId="166" fontId="27" fillId="37" borderId="7" xfId="0" applyNumberFormat="1" applyFont="1" applyFill="1" applyBorder="1"/>
    <xf numFmtId="166" fontId="27" fillId="37" borderId="0" xfId="0" applyNumberFormat="1" applyFont="1" applyFill="1" applyBorder="1"/>
    <xf numFmtId="166" fontId="27" fillId="37" borderId="8" xfId="0" applyNumberFormat="1" applyFont="1" applyFill="1" applyBorder="1"/>
    <xf numFmtId="0" fontId="27" fillId="0" borderId="3" xfId="0" applyFont="1" applyBorder="1"/>
    <xf numFmtId="166" fontId="27" fillId="0" borderId="4" xfId="0" applyNumberFormat="1" applyFont="1" applyBorder="1"/>
    <xf numFmtId="166" fontId="27" fillId="0" borderId="5" xfId="0" applyNumberFormat="1" applyFont="1" applyBorder="1"/>
    <xf numFmtId="166" fontId="27" fillId="0" borderId="6" xfId="0" applyNumberFormat="1" applyFont="1" applyBorder="1"/>
    <xf numFmtId="0" fontId="26" fillId="0" borderId="12" xfId="0" applyFont="1" applyBorder="1"/>
    <xf numFmtId="166" fontId="26" fillId="0" borderId="13" xfId="0" applyNumberFormat="1" applyFont="1" applyBorder="1"/>
    <xf numFmtId="166" fontId="26" fillId="0" borderId="14" xfId="0" applyNumberFormat="1" applyFont="1" applyBorder="1"/>
    <xf numFmtId="166" fontId="26" fillId="0" borderId="15" xfId="0" applyNumberFormat="1" applyFont="1" applyBorder="1"/>
    <xf numFmtId="0" fontId="28" fillId="0" borderId="0" xfId="0" applyFont="1"/>
    <xf numFmtId="0" fontId="25" fillId="0" borderId="0" xfId="0" applyFont="1"/>
    <xf numFmtId="0" fontId="24" fillId="0" borderId="0" xfId="0" applyFont="1"/>
    <xf numFmtId="1" fontId="3" fillId="0" borderId="0" xfId="0" applyNumberFormat="1" applyFont="1" applyAlignment="1">
      <alignment vertical="center" wrapText="1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bar"/>
        <c:grouping val="clustered"/>
        <c:ser>
          <c:idx val="0"/>
          <c:order val="0"/>
          <c:tx>
            <c:strRef>
              <c:f>'pib volume chainés (2)'!$BI$5</c:f>
              <c:strCache>
                <c:ptCount val="1"/>
                <c:pt idx="0">
                  <c:v>1995-2019</c:v>
                </c:pt>
              </c:strCache>
            </c:strRef>
          </c:tx>
          <c:cat>
            <c:strRef>
              <c:f>'pib volume chainés (2)'!$BH$6:$BH$44</c:f>
              <c:strCache>
                <c:ptCount val="39"/>
                <c:pt idx="0">
                  <c:v>Australia</c:v>
                </c:pt>
                <c:pt idx="1">
                  <c:v>Austria</c:v>
                </c:pt>
                <c:pt idx="2">
                  <c:v>Belgium</c:v>
                </c:pt>
                <c:pt idx="3">
                  <c:v>Canada</c:v>
                </c:pt>
                <c:pt idx="4">
                  <c:v>Chile</c:v>
                </c:pt>
                <c:pt idx="5">
                  <c:v>Colombia</c:v>
                </c:pt>
                <c:pt idx="6">
                  <c:v>Costa Rica</c:v>
                </c:pt>
                <c:pt idx="7">
                  <c:v>Czech Republic</c:v>
                </c:pt>
                <c:pt idx="8">
                  <c:v>Denmark</c:v>
                </c:pt>
                <c:pt idx="9">
                  <c:v>Estonia</c:v>
                </c:pt>
                <c:pt idx="10">
                  <c:v>Finland</c:v>
                </c:pt>
                <c:pt idx="11">
                  <c:v>France</c:v>
                </c:pt>
                <c:pt idx="12">
                  <c:v>Germany</c:v>
                </c:pt>
                <c:pt idx="13">
                  <c:v>Greece</c:v>
                </c:pt>
                <c:pt idx="14">
                  <c:v>Hungary</c:v>
                </c:pt>
                <c:pt idx="15">
                  <c:v>Iceland</c:v>
                </c:pt>
                <c:pt idx="16">
                  <c:v>Ireland</c:v>
                </c:pt>
                <c:pt idx="17">
                  <c:v>Israel</c:v>
                </c:pt>
                <c:pt idx="18">
                  <c:v>Italy</c:v>
                </c:pt>
                <c:pt idx="19">
                  <c:v>Japan</c:v>
                </c:pt>
                <c:pt idx="20">
                  <c:v>Korea</c:v>
                </c:pt>
                <c:pt idx="21">
                  <c:v>Latvia</c:v>
                </c:pt>
                <c:pt idx="22">
                  <c:v>Lithuania</c:v>
                </c:pt>
                <c:pt idx="23">
                  <c:v>Luxembourg</c:v>
                </c:pt>
                <c:pt idx="24">
                  <c:v>Mexico</c:v>
                </c:pt>
                <c:pt idx="25">
                  <c:v>Netherlands</c:v>
                </c:pt>
                <c:pt idx="26">
                  <c:v>New Zealand</c:v>
                </c:pt>
                <c:pt idx="27">
                  <c:v>Norway</c:v>
                </c:pt>
                <c:pt idx="28">
                  <c:v>Poland</c:v>
                </c:pt>
                <c:pt idx="29">
                  <c:v>Portugal</c:v>
                </c:pt>
                <c:pt idx="30">
                  <c:v>Slovak Republic</c:v>
                </c:pt>
                <c:pt idx="31">
                  <c:v>Slovenia</c:v>
                </c:pt>
                <c:pt idx="32">
                  <c:v>Spain</c:v>
                </c:pt>
                <c:pt idx="33">
                  <c:v>Sweden</c:v>
                </c:pt>
                <c:pt idx="34">
                  <c:v>Switzerland</c:v>
                </c:pt>
                <c:pt idx="35">
                  <c:v>Türkiye</c:v>
                </c:pt>
                <c:pt idx="36">
                  <c:v>United Kingdom</c:v>
                </c:pt>
                <c:pt idx="37">
                  <c:v>United States</c:v>
                </c:pt>
                <c:pt idx="38">
                  <c:v>China</c:v>
                </c:pt>
              </c:strCache>
            </c:strRef>
          </c:cat>
          <c:val>
            <c:numRef>
              <c:f>'pib volume chainés (2)'!$BI$6:$BI$44</c:f>
              <c:numCache>
                <c:formatCode>0.0</c:formatCode>
                <c:ptCount val="39"/>
                <c:pt idx="0">
                  <c:v>2.9813238444896797</c:v>
                </c:pt>
                <c:pt idx="1">
                  <c:v>1.8188834991920118</c:v>
                </c:pt>
                <c:pt idx="2">
                  <c:v>1.8686301672882024</c:v>
                </c:pt>
                <c:pt idx="3">
                  <c:v>2.4198770264685123</c:v>
                </c:pt>
                <c:pt idx="4">
                  <c:v>3.910786836800753</c:v>
                </c:pt>
                <c:pt idx="5">
                  <c:v>3.1333912651331843</c:v>
                </c:pt>
                <c:pt idx="6">
                  <c:v>4.1012724322732481</c:v>
                </c:pt>
                <c:pt idx="7">
                  <c:v>2.6221365068076068</c:v>
                </c:pt>
                <c:pt idx="8">
                  <c:v>1.6107638220015872</c:v>
                </c:pt>
                <c:pt idx="9">
                  <c:v>4.0997057964238479</c:v>
                </c:pt>
                <c:pt idx="10">
                  <c:v>2.1528598845190032</c:v>
                </c:pt>
                <c:pt idx="11">
                  <c:v>1.6397023724286157</c:v>
                </c:pt>
                <c:pt idx="12">
                  <c:v>1.389187826842047</c:v>
                </c:pt>
                <c:pt idx="13">
                  <c:v>0.79964393598604033</c:v>
                </c:pt>
                <c:pt idx="14">
                  <c:v>2.6171853250774433</c:v>
                </c:pt>
                <c:pt idx="15">
                  <c:v>3.4690325300395131</c:v>
                </c:pt>
                <c:pt idx="16">
                  <c:v>5.54410514260735</c:v>
                </c:pt>
                <c:pt idx="17">
                  <c:v>3.8450083788081031</c:v>
                </c:pt>
                <c:pt idx="18">
                  <c:v>0.59513526989323395</c:v>
                </c:pt>
                <c:pt idx="19">
                  <c:v>0.78245496641471846</c:v>
                </c:pt>
                <c:pt idx="20">
                  <c:v>4.2395336169593918</c:v>
                </c:pt>
                <c:pt idx="21">
                  <c:v>3.7902296071904829</c:v>
                </c:pt>
                <c:pt idx="22">
                  <c:v>4.2119645750447603</c:v>
                </c:pt>
                <c:pt idx="23">
                  <c:v>3.2901407034814554</c:v>
                </c:pt>
                <c:pt idx="24">
                  <c:v>2.5939216795350006</c:v>
                </c:pt>
                <c:pt idx="25">
                  <c:v>2.0120875675202683</c:v>
                </c:pt>
                <c:pt idx="26">
                  <c:v>3.0083883983784858</c:v>
                </c:pt>
                <c:pt idx="27">
                  <c:v>2.0094952120445413</c:v>
                </c:pt>
                <c:pt idx="28">
                  <c:v>4.1128022362640877</c:v>
                </c:pt>
                <c:pt idx="29">
                  <c:v>1.4258897914614721</c:v>
                </c:pt>
                <c:pt idx="30">
                  <c:v>3.8221026398415319</c:v>
                </c:pt>
                <c:pt idx="31">
                  <c:v>2.7295636238713712</c:v>
                </c:pt>
                <c:pt idx="32">
                  <c:v>2.150175857296972</c:v>
                </c:pt>
                <c:pt idx="33">
                  <c:v>2.4740317116553001</c:v>
                </c:pt>
                <c:pt idx="34">
                  <c:v>1.9176028930194349</c:v>
                </c:pt>
                <c:pt idx="35">
                  <c:v>4.617153365251653</c:v>
                </c:pt>
                <c:pt idx="36">
                  <c:v>2.1049305650825403</c:v>
                </c:pt>
                <c:pt idx="37">
                  <c:v>2.4546334104766743</c:v>
                </c:pt>
                <c:pt idx="38">
                  <c:v>8.9462308570469133</c:v>
                </c:pt>
              </c:numCache>
            </c:numRef>
          </c:val>
        </c:ser>
        <c:ser>
          <c:idx val="1"/>
          <c:order val="1"/>
          <c:tx>
            <c:strRef>
              <c:f>'pib volume chainés (2)'!$BJ$5</c:f>
              <c:strCache>
                <c:ptCount val="1"/>
                <c:pt idx="0">
                  <c:v>2022_2019</c:v>
                </c:pt>
              </c:strCache>
            </c:strRef>
          </c:tx>
          <c:cat>
            <c:strRef>
              <c:f>'pib volume chainés (2)'!$BH$6:$BH$44</c:f>
              <c:strCache>
                <c:ptCount val="39"/>
                <c:pt idx="0">
                  <c:v>Australia</c:v>
                </c:pt>
                <c:pt idx="1">
                  <c:v>Austria</c:v>
                </c:pt>
                <c:pt idx="2">
                  <c:v>Belgium</c:v>
                </c:pt>
                <c:pt idx="3">
                  <c:v>Canada</c:v>
                </c:pt>
                <c:pt idx="4">
                  <c:v>Chile</c:v>
                </c:pt>
                <c:pt idx="5">
                  <c:v>Colombia</c:v>
                </c:pt>
                <c:pt idx="6">
                  <c:v>Costa Rica</c:v>
                </c:pt>
                <c:pt idx="7">
                  <c:v>Czech Republic</c:v>
                </c:pt>
                <c:pt idx="8">
                  <c:v>Denmark</c:v>
                </c:pt>
                <c:pt idx="9">
                  <c:v>Estonia</c:v>
                </c:pt>
                <c:pt idx="10">
                  <c:v>Finland</c:v>
                </c:pt>
                <c:pt idx="11">
                  <c:v>France</c:v>
                </c:pt>
                <c:pt idx="12">
                  <c:v>Germany</c:v>
                </c:pt>
                <c:pt idx="13">
                  <c:v>Greece</c:v>
                </c:pt>
                <c:pt idx="14">
                  <c:v>Hungary</c:v>
                </c:pt>
                <c:pt idx="15">
                  <c:v>Iceland</c:v>
                </c:pt>
                <c:pt idx="16">
                  <c:v>Ireland</c:v>
                </c:pt>
                <c:pt idx="17">
                  <c:v>Israel</c:v>
                </c:pt>
                <c:pt idx="18">
                  <c:v>Italy</c:v>
                </c:pt>
                <c:pt idx="19">
                  <c:v>Japan</c:v>
                </c:pt>
                <c:pt idx="20">
                  <c:v>Korea</c:v>
                </c:pt>
                <c:pt idx="21">
                  <c:v>Latvia</c:v>
                </c:pt>
                <c:pt idx="22">
                  <c:v>Lithuania</c:v>
                </c:pt>
                <c:pt idx="23">
                  <c:v>Luxembourg</c:v>
                </c:pt>
                <c:pt idx="24">
                  <c:v>Mexico</c:v>
                </c:pt>
                <c:pt idx="25">
                  <c:v>Netherlands</c:v>
                </c:pt>
                <c:pt idx="26">
                  <c:v>New Zealand</c:v>
                </c:pt>
                <c:pt idx="27">
                  <c:v>Norway</c:v>
                </c:pt>
                <c:pt idx="28">
                  <c:v>Poland</c:v>
                </c:pt>
                <c:pt idx="29">
                  <c:v>Portugal</c:v>
                </c:pt>
                <c:pt idx="30">
                  <c:v>Slovak Republic</c:v>
                </c:pt>
                <c:pt idx="31">
                  <c:v>Slovenia</c:v>
                </c:pt>
                <c:pt idx="32">
                  <c:v>Spain</c:v>
                </c:pt>
                <c:pt idx="33">
                  <c:v>Sweden</c:v>
                </c:pt>
                <c:pt idx="34">
                  <c:v>Switzerland</c:v>
                </c:pt>
                <c:pt idx="35">
                  <c:v>Türkiye</c:v>
                </c:pt>
                <c:pt idx="36">
                  <c:v>United Kingdom</c:v>
                </c:pt>
                <c:pt idx="37">
                  <c:v>United States</c:v>
                </c:pt>
                <c:pt idx="38">
                  <c:v>China</c:v>
                </c:pt>
              </c:strCache>
            </c:strRef>
          </c:cat>
          <c:val>
            <c:numRef>
              <c:f>'pib volume chainés (2)'!$BJ$6:$BJ$44</c:f>
              <c:numCache>
                <c:formatCode>0.0</c:formatCode>
                <c:ptCount val="39"/>
                <c:pt idx="0">
                  <c:v>3.1588454078879948</c:v>
                </c:pt>
                <c:pt idx="1">
                  <c:v>0.66278986265706408</c:v>
                </c:pt>
                <c:pt idx="2">
                  <c:v>1.2682263199264412</c:v>
                </c:pt>
                <c:pt idx="3">
                  <c:v>1.0261718012717864</c:v>
                </c:pt>
                <c:pt idx="4">
                  <c:v>2.4177926174124593</c:v>
                </c:pt>
                <c:pt idx="5">
                  <c:v>3.4412194569143111</c:v>
                </c:pt>
                <c:pt idx="6">
                  <c:v>2.4770171766439262</c:v>
                </c:pt>
                <c:pt idx="7">
                  <c:v>5.1916527113561983E-2</c:v>
                </c:pt>
                <c:pt idx="8">
                  <c:v>2.3132186892136559</c:v>
                </c:pt>
                <c:pt idx="9">
                  <c:v>1.9726287936576909</c:v>
                </c:pt>
                <c:pt idx="10">
                  <c:v>0.77890569289813527</c:v>
                </c:pt>
                <c:pt idx="11">
                  <c:v>0.27432062239208221</c:v>
                </c:pt>
                <c:pt idx="12">
                  <c:v>0.3348862820095917</c:v>
                </c:pt>
                <c:pt idx="13">
                  <c:v>1.4800117332959104</c:v>
                </c:pt>
                <c:pt idx="14">
                  <c:v>2.2442122960949007</c:v>
                </c:pt>
                <c:pt idx="15">
                  <c:v>1.3111811780766516</c:v>
                </c:pt>
                <c:pt idx="16">
                  <c:v>10.335526503571344</c:v>
                </c:pt>
                <c:pt idx="17">
                  <c:v>4.6821552415835583</c:v>
                </c:pt>
                <c:pt idx="18">
                  <c:v>0.74957997048706204</c:v>
                </c:pt>
                <c:pt idx="19">
                  <c:v>-0.40902928340696576</c:v>
                </c:pt>
                <c:pt idx="20">
                  <c:v>2.047968352939904</c:v>
                </c:pt>
                <c:pt idx="21">
                  <c:v>2.1021634652655479</c:v>
                </c:pt>
                <c:pt idx="22">
                  <c:v>2.8674720580885946</c:v>
                </c:pt>
                <c:pt idx="23">
                  <c:v>2.4904667210725222</c:v>
                </c:pt>
                <c:pt idx="24">
                  <c:v>-0.23175277193875843</c:v>
                </c:pt>
                <c:pt idx="25">
                  <c:v>2.1160634185626321</c:v>
                </c:pt>
                <c:pt idx="26">
                  <c:v>2.198111255875105</c:v>
                </c:pt>
                <c:pt idx="27">
                  <c:v>1.9394698529089993</c:v>
                </c:pt>
                <c:pt idx="28">
                  <c:v>3.3175078887675653</c:v>
                </c:pt>
                <c:pt idx="29">
                  <c:v>1.1795925178881532</c:v>
                </c:pt>
                <c:pt idx="30">
                  <c:v>1.0120571602332262</c:v>
                </c:pt>
                <c:pt idx="31">
                  <c:v>2.0218390096784731</c:v>
                </c:pt>
                <c:pt idx="32">
                  <c:v>-8.2415264909485586E-3</c:v>
                </c:pt>
                <c:pt idx="33">
                  <c:v>2.2120652488262067</c:v>
                </c:pt>
                <c:pt idx="34">
                  <c:v>1.891820323290716</c:v>
                </c:pt>
                <c:pt idx="35">
                  <c:v>6.2161865323815562</c:v>
                </c:pt>
                <c:pt idx="36">
                  <c:v>0.54718402140241551</c:v>
                </c:pt>
                <c:pt idx="37">
                  <c:v>1.6837712008269818</c:v>
                </c:pt>
              </c:numCache>
            </c:numRef>
          </c:val>
        </c:ser>
        <c:axId val="142728192"/>
        <c:axId val="153699072"/>
      </c:barChart>
      <c:catAx>
        <c:axId val="142728192"/>
        <c:scaling>
          <c:orientation val="minMax"/>
        </c:scaling>
        <c:axPos val="l"/>
        <c:numFmt formatCode="General" sourceLinked="1"/>
        <c:tickLblPos val="nextTo"/>
        <c:crossAx val="153699072"/>
        <c:crosses val="autoZero"/>
        <c:auto val="1"/>
        <c:lblAlgn val="ctr"/>
        <c:lblOffset val="100"/>
      </c:catAx>
      <c:valAx>
        <c:axId val="153699072"/>
        <c:scaling>
          <c:orientation val="minMax"/>
        </c:scaling>
        <c:axPos val="b"/>
        <c:majorGridlines/>
        <c:numFmt formatCode="0.0" sourceLinked="1"/>
        <c:tickLblPos val="nextTo"/>
        <c:crossAx val="142728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8212286193424"/>
          <c:y val="0.45542721851384321"/>
          <c:w val="0.13112184525857343"/>
          <c:h val="9.3023431866657347E-2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bar"/>
        <c:grouping val="clustered"/>
        <c:ser>
          <c:idx val="0"/>
          <c:order val="0"/>
          <c:tx>
            <c:strRef>
              <c:f>'pib volume chainés (3)'!$BJ$40</c:f>
              <c:strCache>
                <c:ptCount val="1"/>
                <c:pt idx="0">
                  <c:v>1960-1974</c:v>
                </c:pt>
              </c:strCache>
            </c:strRef>
          </c:tx>
          <c:cat>
            <c:strRef>
              <c:f>'pib volume chainés (3)'!$BI$41:$BI$55</c:f>
              <c:strCache>
                <c:ptCount val="15"/>
                <c:pt idx="0">
                  <c:v>Australia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Japan</c:v>
                </c:pt>
                <c:pt idx="6">
                  <c:v>Korea</c:v>
                </c:pt>
                <c:pt idx="7">
                  <c:v>Netherlands</c:v>
                </c:pt>
                <c:pt idx="8">
                  <c:v>Sweden</c:v>
                </c:pt>
                <c:pt idx="9">
                  <c:v>United Kingdom</c:v>
                </c:pt>
                <c:pt idx="10">
                  <c:v>United States</c:v>
                </c:pt>
                <c:pt idx="11">
                  <c:v>Total pays OCDE</c:v>
                </c:pt>
                <c:pt idx="12">
                  <c:v>China</c:v>
                </c:pt>
                <c:pt idx="13">
                  <c:v>India</c:v>
                </c:pt>
                <c:pt idx="14">
                  <c:v>Brazil</c:v>
                </c:pt>
              </c:strCache>
            </c:strRef>
          </c:cat>
          <c:val>
            <c:numRef>
              <c:f>'pib volume chainés (3)'!$BJ$41:$BJ$55</c:f>
              <c:numCache>
                <c:formatCode>0</c:formatCode>
                <c:ptCount val="15"/>
                <c:pt idx="0">
                  <c:v>2.9871884820367001</c:v>
                </c:pt>
                <c:pt idx="1">
                  <c:v>2.4540125808371016</c:v>
                </c:pt>
                <c:pt idx="2">
                  <c:v>5.1153379711141582</c:v>
                </c:pt>
                <c:pt idx="3">
                  <c:v>3.2641626919927944</c:v>
                </c:pt>
                <c:pt idx="4">
                  <c:v>4.514807677713236</c:v>
                </c:pt>
                <c:pt idx="5">
                  <c:v>4.9075432752091217</c:v>
                </c:pt>
                <c:pt idx="6">
                  <c:v>10.507615296318136</c:v>
                </c:pt>
                <c:pt idx="7">
                  <c:v>4.212892404582405</c:v>
                </c:pt>
                <c:pt idx="8">
                  <c:v>2.5937034370058285</c:v>
                </c:pt>
                <c:pt idx="9">
                  <c:v>2.9114975849354323</c:v>
                </c:pt>
                <c:pt idx="10">
                  <c:v>3.384944210422077</c:v>
                </c:pt>
                <c:pt idx="11">
                  <c:v>4.1272493366006984</c:v>
                </c:pt>
                <c:pt idx="12">
                  <c:v>5.2285848967507604</c:v>
                </c:pt>
                <c:pt idx="13">
                  <c:v>1.3833540570022507</c:v>
                </c:pt>
                <c:pt idx="14">
                  <c:v>4.1418198622424285</c:v>
                </c:pt>
              </c:numCache>
            </c:numRef>
          </c:val>
        </c:ser>
        <c:ser>
          <c:idx val="1"/>
          <c:order val="1"/>
          <c:tx>
            <c:strRef>
              <c:f>'pib volume chainés (3)'!$BK$40</c:f>
              <c:strCache>
                <c:ptCount val="1"/>
                <c:pt idx="0">
                  <c:v>1974-1995</c:v>
                </c:pt>
              </c:strCache>
            </c:strRef>
          </c:tx>
          <c:cat>
            <c:strRef>
              <c:f>'pib volume chainés (3)'!$BI$41:$BI$55</c:f>
              <c:strCache>
                <c:ptCount val="15"/>
                <c:pt idx="0">
                  <c:v>Australia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Japan</c:v>
                </c:pt>
                <c:pt idx="6">
                  <c:v>Korea</c:v>
                </c:pt>
                <c:pt idx="7">
                  <c:v>Netherlands</c:v>
                </c:pt>
                <c:pt idx="8">
                  <c:v>Sweden</c:v>
                </c:pt>
                <c:pt idx="9">
                  <c:v>United Kingdom</c:v>
                </c:pt>
                <c:pt idx="10">
                  <c:v>United States</c:v>
                </c:pt>
                <c:pt idx="11">
                  <c:v>Total pays OCDE</c:v>
                </c:pt>
                <c:pt idx="12">
                  <c:v>China</c:v>
                </c:pt>
                <c:pt idx="13">
                  <c:v>India</c:v>
                </c:pt>
                <c:pt idx="14">
                  <c:v>Brazil</c:v>
                </c:pt>
              </c:strCache>
            </c:strRef>
          </c:cat>
          <c:val>
            <c:numRef>
              <c:f>'pib volume chainés (3)'!$BK$41:$BK$55</c:f>
              <c:numCache>
                <c:formatCode>0</c:formatCode>
                <c:ptCount val="15"/>
                <c:pt idx="0">
                  <c:v>3.0317241852575165</c:v>
                </c:pt>
                <c:pt idx="1">
                  <c:v>2.1086771688060963</c:v>
                </c:pt>
                <c:pt idx="2">
                  <c:v>2.2422923274787223</c:v>
                </c:pt>
                <c:pt idx="3">
                  <c:v>2.3363679437878631</c:v>
                </c:pt>
                <c:pt idx="4">
                  <c:v>2.4018904137856225</c:v>
                </c:pt>
                <c:pt idx="5">
                  <c:v>3.6927818965636163</c:v>
                </c:pt>
                <c:pt idx="6">
                  <c:v>9.2098477908277232</c:v>
                </c:pt>
                <c:pt idx="7">
                  <c:v>2.2920886267331184</c:v>
                </c:pt>
                <c:pt idx="8">
                  <c:v>1.640672611836294</c:v>
                </c:pt>
                <c:pt idx="9">
                  <c:v>2.2348090315077513</c:v>
                </c:pt>
                <c:pt idx="10">
                  <c:v>3.0498527705408236</c:v>
                </c:pt>
                <c:pt idx="11">
                  <c:v>2.9227822990919492</c:v>
                </c:pt>
                <c:pt idx="12">
                  <c:v>9.2908078084051198</c:v>
                </c:pt>
                <c:pt idx="13">
                  <c:v>5.0242916311499926</c:v>
                </c:pt>
                <c:pt idx="14">
                  <c:v>1.7361475980120389</c:v>
                </c:pt>
              </c:numCache>
            </c:numRef>
          </c:val>
        </c:ser>
        <c:ser>
          <c:idx val="2"/>
          <c:order val="2"/>
          <c:tx>
            <c:strRef>
              <c:f>'pib volume chainés (3)'!$BL$40</c:f>
              <c:strCache>
                <c:ptCount val="1"/>
                <c:pt idx="0">
                  <c:v>1995-2019</c:v>
                </c:pt>
              </c:strCache>
            </c:strRef>
          </c:tx>
          <c:cat>
            <c:strRef>
              <c:f>'pib volume chainés (3)'!$BI$41:$BI$55</c:f>
              <c:strCache>
                <c:ptCount val="15"/>
                <c:pt idx="0">
                  <c:v>Australia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Japan</c:v>
                </c:pt>
                <c:pt idx="6">
                  <c:v>Korea</c:v>
                </c:pt>
                <c:pt idx="7">
                  <c:v>Netherlands</c:v>
                </c:pt>
                <c:pt idx="8">
                  <c:v>Sweden</c:v>
                </c:pt>
                <c:pt idx="9">
                  <c:v>United Kingdom</c:v>
                </c:pt>
                <c:pt idx="10">
                  <c:v>United States</c:v>
                </c:pt>
                <c:pt idx="11">
                  <c:v>Total pays OCDE</c:v>
                </c:pt>
                <c:pt idx="12">
                  <c:v>China</c:v>
                </c:pt>
                <c:pt idx="13">
                  <c:v>India</c:v>
                </c:pt>
                <c:pt idx="14">
                  <c:v>Brazil</c:v>
                </c:pt>
              </c:strCache>
            </c:strRef>
          </c:cat>
          <c:val>
            <c:numRef>
              <c:f>'pib volume chainés (3)'!$BL$41:$BL$55</c:f>
              <c:numCache>
                <c:formatCode>0</c:formatCode>
                <c:ptCount val="15"/>
                <c:pt idx="0">
                  <c:v>2.9813238444896797</c:v>
                </c:pt>
                <c:pt idx="1">
                  <c:v>1.6107638220015872</c:v>
                </c:pt>
                <c:pt idx="2">
                  <c:v>1.6397023724286157</c:v>
                </c:pt>
                <c:pt idx="3">
                  <c:v>1.389187826842047</c:v>
                </c:pt>
                <c:pt idx="4">
                  <c:v>0.59513526989323395</c:v>
                </c:pt>
                <c:pt idx="5">
                  <c:v>0.78245496641471846</c:v>
                </c:pt>
                <c:pt idx="6">
                  <c:v>4.2395336169593918</c:v>
                </c:pt>
                <c:pt idx="7">
                  <c:v>2.0120875675202683</c:v>
                </c:pt>
                <c:pt idx="8">
                  <c:v>2.4740317116553001</c:v>
                </c:pt>
                <c:pt idx="9">
                  <c:v>2.1049305650825403</c:v>
                </c:pt>
                <c:pt idx="10">
                  <c:v>2.4546334104766743</c:v>
                </c:pt>
                <c:pt idx="11">
                  <c:v>2.1934819077385868</c:v>
                </c:pt>
                <c:pt idx="12">
                  <c:v>8.9462308570469133</c:v>
                </c:pt>
                <c:pt idx="13">
                  <c:v>6.8558594992642838</c:v>
                </c:pt>
                <c:pt idx="14">
                  <c:v>2.6212428433677815</c:v>
                </c:pt>
              </c:numCache>
            </c:numRef>
          </c:val>
        </c:ser>
        <c:ser>
          <c:idx val="3"/>
          <c:order val="3"/>
          <c:tx>
            <c:strRef>
              <c:f>'pib volume chainés (3)'!$BM$40</c:f>
              <c:strCache>
                <c:ptCount val="1"/>
                <c:pt idx="0">
                  <c:v>2022-2019</c:v>
                </c:pt>
              </c:strCache>
            </c:strRef>
          </c:tx>
          <c:cat>
            <c:strRef>
              <c:f>'pib volume chainés (3)'!$BI$41:$BI$55</c:f>
              <c:strCache>
                <c:ptCount val="15"/>
                <c:pt idx="0">
                  <c:v>Australia</c:v>
                </c:pt>
                <c:pt idx="1">
                  <c:v>Denmark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Japan</c:v>
                </c:pt>
                <c:pt idx="6">
                  <c:v>Korea</c:v>
                </c:pt>
                <c:pt idx="7">
                  <c:v>Netherlands</c:v>
                </c:pt>
                <c:pt idx="8">
                  <c:v>Sweden</c:v>
                </c:pt>
                <c:pt idx="9">
                  <c:v>United Kingdom</c:v>
                </c:pt>
                <c:pt idx="10">
                  <c:v>United States</c:v>
                </c:pt>
                <c:pt idx="11">
                  <c:v>Total pays OCDE</c:v>
                </c:pt>
                <c:pt idx="12">
                  <c:v>China</c:v>
                </c:pt>
                <c:pt idx="13">
                  <c:v>India</c:v>
                </c:pt>
                <c:pt idx="14">
                  <c:v>Brazil</c:v>
                </c:pt>
              </c:strCache>
            </c:strRef>
          </c:cat>
          <c:val>
            <c:numRef>
              <c:f>'pib volume chainés (3)'!$BM$41:$BM$55</c:f>
              <c:numCache>
                <c:formatCode>0</c:formatCode>
                <c:ptCount val="15"/>
                <c:pt idx="0">
                  <c:v>3.1588454078879948</c:v>
                </c:pt>
                <c:pt idx="1">
                  <c:v>2.3132186892136559</c:v>
                </c:pt>
                <c:pt idx="2">
                  <c:v>0.27432062239208221</c:v>
                </c:pt>
                <c:pt idx="3">
                  <c:v>0.3348862820095917</c:v>
                </c:pt>
                <c:pt idx="4">
                  <c:v>0.74957997048706204</c:v>
                </c:pt>
                <c:pt idx="5">
                  <c:v>-0.40902928340696576</c:v>
                </c:pt>
                <c:pt idx="6">
                  <c:v>2.047968352939904</c:v>
                </c:pt>
                <c:pt idx="7">
                  <c:v>2.1160634185626321</c:v>
                </c:pt>
                <c:pt idx="8">
                  <c:v>2.2120652488262067</c:v>
                </c:pt>
                <c:pt idx="9">
                  <c:v>0.54718402140241551</c:v>
                </c:pt>
                <c:pt idx="10">
                  <c:v>1.6837712008269818</c:v>
                </c:pt>
                <c:pt idx="11">
                  <c:v>1.4443462114533787</c:v>
                </c:pt>
              </c:numCache>
            </c:numRef>
          </c:val>
        </c:ser>
        <c:axId val="154210304"/>
        <c:axId val="154211840"/>
      </c:barChart>
      <c:catAx>
        <c:axId val="154210304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4211840"/>
        <c:crosses val="autoZero"/>
        <c:auto val="1"/>
        <c:lblAlgn val="ctr"/>
        <c:lblOffset val="100"/>
      </c:catAx>
      <c:valAx>
        <c:axId val="154211840"/>
        <c:scaling>
          <c:orientation val="minMax"/>
        </c:scaling>
        <c:axPos val="b"/>
        <c:majorGridlines/>
        <c:numFmt formatCode="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4210304"/>
        <c:crosses val="autoZero"/>
        <c:crossBetween val="between"/>
      </c:valAx>
    </c:plotArea>
    <c:legend>
      <c:legendPos val="r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'PIB France'!$B$13</c:f>
              <c:strCache>
                <c:ptCount val="1"/>
                <c:pt idx="0">
                  <c:v>PIB France</c:v>
                </c:pt>
              </c:strCache>
            </c:strRef>
          </c:tx>
          <c:marker>
            <c:symbol val="none"/>
          </c:marker>
          <c:cat>
            <c:strRef>
              <c:f>'PIB France'!$C$12:$BX$12</c:f>
              <c:strCache>
                <c:ptCount val="7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</c:strCache>
            </c:strRef>
          </c:cat>
          <c:val>
            <c:numRef>
              <c:f>'PIB France'!$C$13:$BX$13</c:f>
              <c:numCache>
                <c:formatCode>0</c:formatCode>
                <c:ptCount val="74"/>
                <c:pt idx="0">
                  <c:v>100</c:v>
                </c:pt>
                <c:pt idx="1">
                  <c:v>108.56558150550846</c:v>
                </c:pt>
                <c:pt idx="2">
                  <c:v>114.85339777441428</c:v>
                </c:pt>
                <c:pt idx="3">
                  <c:v>118.42972973973156</c:v>
                </c:pt>
                <c:pt idx="4">
                  <c:v>122.52304595127693</c:v>
                </c:pt>
                <c:pt idx="5">
                  <c:v>129.35782193093803</c:v>
                </c:pt>
                <c:pt idx="6">
                  <c:v>136.22923458946565</c:v>
                </c:pt>
                <c:pt idx="7">
                  <c:v>143.02404328309049</c:v>
                </c:pt>
                <c:pt idx="8">
                  <c:v>150.91425166807912</c:v>
                </c:pt>
                <c:pt idx="9">
                  <c:v>154.98240329212015</c:v>
                </c:pt>
                <c:pt idx="10">
                  <c:v>159.12271807150444</c:v>
                </c:pt>
                <c:pt idx="11">
                  <c:v>171.83971638029612</c:v>
                </c:pt>
                <c:pt idx="12">
                  <c:v>180.3975264690753</c:v>
                </c:pt>
                <c:pt idx="13">
                  <c:v>192.74297704471525</c:v>
                </c:pt>
                <c:pt idx="14">
                  <c:v>204.75795737562956</c:v>
                </c:pt>
                <c:pt idx="15">
                  <c:v>218.37866042979635</c:v>
                </c:pt>
                <c:pt idx="16">
                  <c:v>228.99515581690542</c:v>
                </c:pt>
                <c:pt idx="17">
                  <c:v>241.02160823918203</c:v>
                </c:pt>
                <c:pt idx="18">
                  <c:v>252.88264050536412</c:v>
                </c:pt>
                <c:pt idx="19">
                  <c:v>264.24038102146022</c:v>
                </c:pt>
                <c:pt idx="20">
                  <c:v>283.02648572834829</c:v>
                </c:pt>
                <c:pt idx="21">
                  <c:v>300.31566754619365</c:v>
                </c:pt>
                <c:pt idx="22">
                  <c:v>316.2829683851366</c:v>
                </c:pt>
                <c:pt idx="23">
                  <c:v>330.55165956753916</c:v>
                </c:pt>
                <c:pt idx="24">
                  <c:v>351.52338271266854</c:v>
                </c:pt>
                <c:pt idx="25">
                  <c:v>366.64211885826791</c:v>
                </c:pt>
                <c:pt idx="26">
                  <c:v>363.12277728229861</c:v>
                </c:pt>
                <c:pt idx="27">
                  <c:v>378.943161338312</c:v>
                </c:pt>
                <c:pt idx="28">
                  <c:v>392.07093453136508</c:v>
                </c:pt>
                <c:pt idx="29">
                  <c:v>407.66964817686261</c:v>
                </c:pt>
                <c:pt idx="30">
                  <c:v>422.14187646407936</c:v>
                </c:pt>
                <c:pt idx="31">
                  <c:v>428.8064214106231</c:v>
                </c:pt>
                <c:pt idx="32">
                  <c:v>433.39044707850246</c:v>
                </c:pt>
                <c:pt idx="33">
                  <c:v>444.24859651914545</c:v>
                </c:pt>
                <c:pt idx="34">
                  <c:v>449.76112145244076</c:v>
                </c:pt>
                <c:pt idx="35">
                  <c:v>456.56925257474438</c:v>
                </c:pt>
                <c:pt idx="36">
                  <c:v>463.97837325744484</c:v>
                </c:pt>
                <c:pt idx="37">
                  <c:v>474.82283020194575</c:v>
                </c:pt>
                <c:pt idx="38">
                  <c:v>486.98731778803278</c:v>
                </c:pt>
                <c:pt idx="39">
                  <c:v>510.08581864473894</c:v>
                </c:pt>
                <c:pt idx="40">
                  <c:v>532.24323794227678</c:v>
                </c:pt>
                <c:pt idx="41">
                  <c:v>547.80568497637125</c:v>
                </c:pt>
                <c:pt idx="42">
                  <c:v>553.54765173691158</c:v>
                </c:pt>
                <c:pt idx="43">
                  <c:v>562.40077566140303</c:v>
                </c:pt>
                <c:pt idx="44">
                  <c:v>558.86515111704864</c:v>
                </c:pt>
                <c:pt idx="45">
                  <c:v>572.04547388989022</c:v>
                </c:pt>
                <c:pt idx="46">
                  <c:v>584.09635076474444</c:v>
                </c:pt>
                <c:pt idx="47">
                  <c:v>592.34959533122878</c:v>
                </c:pt>
                <c:pt idx="48">
                  <c:v>606.18863818874183</c:v>
                </c:pt>
                <c:pt idx="49">
                  <c:v>627.94268395128438</c:v>
                </c:pt>
                <c:pt idx="50">
                  <c:v>649.42695053308216</c:v>
                </c:pt>
                <c:pt idx="51">
                  <c:v>674.90831578596772</c:v>
                </c:pt>
                <c:pt idx="52">
                  <c:v>688.29661647318312</c:v>
                </c:pt>
                <c:pt idx="53">
                  <c:v>696.11244129804857</c:v>
                </c:pt>
                <c:pt idx="54">
                  <c:v>701.84256589976349</c:v>
                </c:pt>
                <c:pt idx="55">
                  <c:v>721.70297645260723</c:v>
                </c:pt>
                <c:pt idx="56">
                  <c:v>733.70648469215939</c:v>
                </c:pt>
                <c:pt idx="57">
                  <c:v>751.6773307774007</c:v>
                </c:pt>
                <c:pt idx="58">
                  <c:v>769.90352341231801</c:v>
                </c:pt>
                <c:pt idx="59">
                  <c:v>771.86636123765356</c:v>
                </c:pt>
                <c:pt idx="60">
                  <c:v>749.68821816217098</c:v>
                </c:pt>
                <c:pt idx="61">
                  <c:v>764.30292242275755</c:v>
                </c:pt>
                <c:pt idx="62">
                  <c:v>781.06179756569622</c:v>
                </c:pt>
                <c:pt idx="63">
                  <c:v>783.5075734306364</c:v>
                </c:pt>
                <c:pt idx="64">
                  <c:v>788.02313661780545</c:v>
                </c:pt>
                <c:pt idx="65">
                  <c:v>795.5580802380274</c:v>
                </c:pt>
                <c:pt idx="66">
                  <c:v>804.41194429744542</c:v>
                </c:pt>
                <c:pt idx="67">
                  <c:v>813.22399073351062</c:v>
                </c:pt>
                <c:pt idx="68">
                  <c:v>831.85836778044654</c:v>
                </c:pt>
                <c:pt idx="69">
                  <c:v>847.37307611177528</c:v>
                </c:pt>
                <c:pt idx="70">
                  <c:v>862.98992306297441</c:v>
                </c:pt>
                <c:pt idx="71">
                  <c:v>797.91652018162904</c:v>
                </c:pt>
                <c:pt idx="72">
                  <c:v>849.26412084923084</c:v>
                </c:pt>
                <c:pt idx="73">
                  <c:v>870.11150132669195</c:v>
                </c:pt>
              </c:numCache>
            </c:numRef>
          </c:val>
        </c:ser>
        <c:marker val="1"/>
        <c:axId val="154247168"/>
        <c:axId val="154248704"/>
      </c:lineChart>
      <c:catAx>
        <c:axId val="154247168"/>
        <c:scaling>
          <c:orientation val="minMax"/>
        </c:scaling>
        <c:axPos val="b"/>
        <c:tickLblPos val="nextTo"/>
        <c:crossAx val="154248704"/>
        <c:crosses val="autoZero"/>
        <c:auto val="1"/>
        <c:lblAlgn val="ctr"/>
        <c:lblOffset val="100"/>
      </c:catAx>
      <c:valAx>
        <c:axId val="154248704"/>
        <c:scaling>
          <c:orientation val="minMax"/>
        </c:scaling>
        <c:axPos val="l"/>
        <c:majorGridlines/>
        <c:numFmt formatCode="0" sourceLinked="1"/>
        <c:tickLblPos val="nextTo"/>
        <c:crossAx val="15424716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504825</xdr:colOff>
      <xdr:row>6</xdr:row>
      <xdr:rowOff>142875</xdr:rowOff>
    </xdr:from>
    <xdr:to>
      <xdr:col>70</xdr:col>
      <xdr:colOff>438150</xdr:colOff>
      <xdr:row>37</xdr:row>
      <xdr:rowOff>38100</xdr:rowOff>
    </xdr:to>
    <xdr:graphicFrame macro="">
      <xdr:nvGraphicFramePr>
        <xdr:cNvPr id="411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9525</xdr:colOff>
      <xdr:row>39</xdr:row>
      <xdr:rowOff>9525</xdr:rowOff>
    </xdr:from>
    <xdr:to>
      <xdr:col>75</xdr:col>
      <xdr:colOff>485775</xdr:colOff>
      <xdr:row>69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16</xdr:row>
      <xdr:rowOff>9525</xdr:rowOff>
    </xdr:from>
    <xdr:to>
      <xdr:col>11</xdr:col>
      <xdr:colOff>133349</xdr:colOff>
      <xdr:row>42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opLeftCell="B52" workbookViewId="0">
      <selection activeCell="E49" sqref="E49"/>
    </sheetView>
  </sheetViews>
  <sheetFormatPr baseColWidth="10" defaultRowHeight="12.75"/>
  <sheetData>
    <row r="1" spans="1:30">
      <c r="A1" t="e">
        <v>#NAME?</v>
      </c>
      <c r="B1" t="s">
        <v>179</v>
      </c>
    </row>
    <row r="2" spans="1:30">
      <c r="A2" t="s">
        <v>1</v>
      </c>
    </row>
    <row r="3" spans="1:30">
      <c r="A3" t="s">
        <v>2</v>
      </c>
      <c r="E3" t="s">
        <v>3</v>
      </c>
    </row>
    <row r="4" spans="1:30">
      <c r="A4" t="s">
        <v>4</v>
      </c>
      <c r="E4" t="s">
        <v>148</v>
      </c>
      <c r="F4" t="s">
        <v>149</v>
      </c>
      <c r="G4" t="s">
        <v>150</v>
      </c>
      <c r="H4" t="s">
        <v>151</v>
      </c>
      <c r="I4" t="s">
        <v>152</v>
      </c>
      <c r="J4" t="s">
        <v>153</v>
      </c>
      <c r="K4" t="s">
        <v>154</v>
      </c>
      <c r="L4" t="s">
        <v>155</v>
      </c>
      <c r="M4" t="s">
        <v>156</v>
      </c>
      <c r="N4" t="s">
        <v>157</v>
      </c>
      <c r="O4" t="s">
        <v>158</v>
      </c>
      <c r="P4" t="s">
        <v>159</v>
      </c>
      <c r="Q4" t="s">
        <v>160</v>
      </c>
      <c r="R4" t="s">
        <v>161</v>
      </c>
      <c r="S4" t="s">
        <v>162</v>
      </c>
      <c r="T4" t="s">
        <v>163</v>
      </c>
      <c r="U4" t="s">
        <v>164</v>
      </c>
      <c r="V4" t="s">
        <v>165</v>
      </c>
      <c r="W4" t="s">
        <v>166</v>
      </c>
      <c r="X4" t="s">
        <v>167</v>
      </c>
      <c r="Y4" t="s">
        <v>168</v>
      </c>
      <c r="Z4" t="s">
        <v>169</v>
      </c>
      <c r="AA4" t="s">
        <v>170</v>
      </c>
      <c r="AB4" t="s">
        <v>171</v>
      </c>
      <c r="AC4" t="s">
        <v>172</v>
      </c>
      <c r="AD4" t="s">
        <v>5</v>
      </c>
    </row>
    <row r="5" spans="1:30">
      <c r="A5" t="s">
        <v>33</v>
      </c>
      <c r="B5" t="s">
        <v>34</v>
      </c>
      <c r="C5" t="s">
        <v>35</v>
      </c>
      <c r="D5" t="s">
        <v>36</v>
      </c>
      <c r="E5" t="s">
        <v>36</v>
      </c>
      <c r="F5" t="s">
        <v>36</v>
      </c>
      <c r="G5" t="s">
        <v>36</v>
      </c>
      <c r="H5" t="s">
        <v>36</v>
      </c>
      <c r="I5" t="s">
        <v>36</v>
      </c>
      <c r="J5" t="s">
        <v>36</v>
      </c>
      <c r="K5" t="s">
        <v>36</v>
      </c>
      <c r="L5" t="s">
        <v>36</v>
      </c>
      <c r="M5" t="s">
        <v>36</v>
      </c>
      <c r="N5" t="s">
        <v>36</v>
      </c>
      <c r="O5" t="s">
        <v>36</v>
      </c>
      <c r="P5" t="s">
        <v>36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</row>
    <row r="6" spans="1:30">
      <c r="A6" t="s">
        <v>37</v>
      </c>
      <c r="B6" t="s">
        <v>38</v>
      </c>
      <c r="C6" t="s">
        <v>39</v>
      </c>
      <c r="D6" t="s">
        <v>180</v>
      </c>
      <c r="E6">
        <v>477331</v>
      </c>
      <c r="F6">
        <v>495996</v>
      </c>
      <c r="G6">
        <v>508988</v>
      </c>
      <c r="H6">
        <v>529892</v>
      </c>
      <c r="I6">
        <v>536973</v>
      </c>
      <c r="J6">
        <v>550874</v>
      </c>
      <c r="K6">
        <v>570677</v>
      </c>
      <c r="L6">
        <v>575774</v>
      </c>
      <c r="M6">
        <v>599093</v>
      </c>
      <c r="N6">
        <v>617279</v>
      </c>
      <c r="O6">
        <v>637893</v>
      </c>
      <c r="P6">
        <v>659102</v>
      </c>
      <c r="Q6">
        <v>644440</v>
      </c>
      <c r="R6">
        <v>674031</v>
      </c>
      <c r="S6">
        <v>709608</v>
      </c>
      <c r="T6">
        <v>737753</v>
      </c>
      <c r="U6">
        <v>756634</v>
      </c>
      <c r="V6">
        <v>800196</v>
      </c>
      <c r="W6">
        <v>831207</v>
      </c>
      <c r="X6">
        <v>860935</v>
      </c>
      <c r="Y6">
        <v>857637</v>
      </c>
      <c r="Z6">
        <v>861313</v>
      </c>
      <c r="AA6">
        <v>896174</v>
      </c>
      <c r="AB6">
        <v>931850</v>
      </c>
      <c r="AC6">
        <v>968072</v>
      </c>
      <c r="AD6">
        <v>1005409</v>
      </c>
    </row>
    <row r="7" spans="1:30">
      <c r="B7" t="s">
        <v>41</v>
      </c>
      <c r="C7" t="s">
        <v>42</v>
      </c>
      <c r="D7" t="s">
        <v>180</v>
      </c>
      <c r="E7">
        <v>121831.26700000001</v>
      </c>
      <c r="F7">
        <v>128060.65700000001</v>
      </c>
      <c r="G7">
        <v>136010.484</v>
      </c>
      <c r="H7">
        <v>142657.726</v>
      </c>
      <c r="I7">
        <v>148283.79</v>
      </c>
      <c r="J7">
        <v>147746.55300000001</v>
      </c>
      <c r="K7">
        <v>154508.91699999999</v>
      </c>
      <c r="L7">
        <v>162357.94</v>
      </c>
      <c r="M7">
        <v>162015.927</v>
      </c>
      <c r="N7">
        <v>170694.63399999999</v>
      </c>
      <c r="O7">
        <v>173650.18700000001</v>
      </c>
      <c r="P7">
        <v>173399.61900000001</v>
      </c>
      <c r="Q7">
        <v>176887.12700000001</v>
      </c>
      <c r="R7">
        <v>182146.13699999999</v>
      </c>
      <c r="S7">
        <v>182239.53200000001</v>
      </c>
      <c r="T7">
        <v>186793.11199999999</v>
      </c>
      <c r="U7">
        <v>191091.95600000001</v>
      </c>
      <c r="V7">
        <v>193685.39499999999</v>
      </c>
      <c r="W7">
        <v>200069.033</v>
      </c>
      <c r="X7">
        <v>207845.86600000001</v>
      </c>
      <c r="Y7">
        <v>216878.10200000001</v>
      </c>
      <c r="Z7">
        <v>224342.239</v>
      </c>
      <c r="AA7">
        <v>229038.899</v>
      </c>
      <c r="AB7">
        <v>230245.497</v>
      </c>
      <c r="AC7">
        <v>235776.26800000001</v>
      </c>
      <c r="AD7">
        <v>242066.74</v>
      </c>
    </row>
    <row r="8" spans="1:30">
      <c r="B8" t="s">
        <v>43</v>
      </c>
      <c r="C8" t="s">
        <v>42</v>
      </c>
      <c r="D8" t="s">
        <v>180</v>
      </c>
      <c r="E8">
        <v>155604.269</v>
      </c>
      <c r="F8">
        <v>161444.13099999999</v>
      </c>
      <c r="G8">
        <v>169929.06400000001</v>
      </c>
      <c r="H8">
        <v>180332.67800000001</v>
      </c>
      <c r="I8">
        <v>187905.99100000001</v>
      </c>
      <c r="J8">
        <v>185412.478</v>
      </c>
      <c r="K8">
        <v>195893.38399999999</v>
      </c>
      <c r="L8">
        <v>197119.94200000001</v>
      </c>
      <c r="M8">
        <v>202721.91800000001</v>
      </c>
      <c r="N8">
        <v>207467.75599999999</v>
      </c>
      <c r="O8">
        <v>216761.27600000001</v>
      </c>
      <c r="P8">
        <v>216155.89799999999</v>
      </c>
      <c r="Q8">
        <v>217441.997</v>
      </c>
      <c r="R8">
        <v>218120.07399999999</v>
      </c>
      <c r="S8">
        <v>223499.75</v>
      </c>
      <c r="T8">
        <v>227191.503</v>
      </c>
      <c r="U8">
        <v>231332.663</v>
      </c>
      <c r="V8">
        <v>236668.72</v>
      </c>
      <c r="W8">
        <v>247847.07800000001</v>
      </c>
      <c r="X8">
        <v>256445.307</v>
      </c>
      <c r="Y8">
        <v>264491.02799999999</v>
      </c>
      <c r="Z8">
        <v>269339.34499999997</v>
      </c>
      <c r="AA8">
        <v>273462.00099999999</v>
      </c>
      <c r="AB8">
        <v>270831.64299999998</v>
      </c>
      <c r="AC8">
        <v>279571.30300000001</v>
      </c>
      <c r="AD8">
        <v>286238.40000000002</v>
      </c>
    </row>
    <row r="9" spans="1:30">
      <c r="B9" t="s">
        <v>45</v>
      </c>
      <c r="C9" t="s">
        <v>46</v>
      </c>
      <c r="D9" t="s">
        <v>180</v>
      </c>
      <c r="E9">
        <v>568434</v>
      </c>
      <c r="F9">
        <v>591277.5</v>
      </c>
      <c r="G9">
        <v>623913.75</v>
      </c>
      <c r="H9">
        <v>665894.75</v>
      </c>
      <c r="I9">
        <v>688254</v>
      </c>
      <c r="J9">
        <v>698890</v>
      </c>
      <c r="K9">
        <v>740049.5</v>
      </c>
      <c r="L9">
        <v>766208</v>
      </c>
      <c r="M9">
        <v>794832.75</v>
      </c>
      <c r="N9">
        <v>824441.75</v>
      </c>
      <c r="O9">
        <v>842391</v>
      </c>
      <c r="P9">
        <v>871367</v>
      </c>
      <c r="Q9">
        <v>843594.25</v>
      </c>
      <c r="R9">
        <v>865539</v>
      </c>
      <c r="S9">
        <v>916679</v>
      </c>
      <c r="T9">
        <v>960105.75</v>
      </c>
      <c r="U9">
        <v>980699.75</v>
      </c>
      <c r="V9">
        <v>1020643.25</v>
      </c>
      <c r="W9">
        <v>1065654.75</v>
      </c>
      <c r="X9">
        <v>1090345.75</v>
      </c>
      <c r="Y9">
        <v>1092141.25</v>
      </c>
      <c r="Z9">
        <v>1069358.25</v>
      </c>
      <c r="AA9">
        <v>1078985.25</v>
      </c>
      <c r="AB9">
        <v>1107695.5</v>
      </c>
      <c r="AC9">
        <v>1157480.5</v>
      </c>
      <c r="AD9">
        <v>1188662.75</v>
      </c>
    </row>
    <row r="10" spans="1:30">
      <c r="B10" t="s">
        <v>47</v>
      </c>
      <c r="C10" t="s">
        <v>48</v>
      </c>
      <c r="D10" t="s">
        <v>180</v>
      </c>
      <c r="E10" t="s">
        <v>107</v>
      </c>
      <c r="F10" t="s">
        <v>107</v>
      </c>
      <c r="G10" t="s">
        <v>107</v>
      </c>
      <c r="H10" t="s">
        <v>107</v>
      </c>
      <c r="I10" t="s">
        <v>107</v>
      </c>
      <c r="J10" t="s">
        <v>107</v>
      </c>
      <c r="K10" t="s">
        <v>107</v>
      </c>
      <c r="L10" t="s">
        <v>107</v>
      </c>
      <c r="M10" t="s">
        <v>107</v>
      </c>
      <c r="N10" t="s">
        <v>107</v>
      </c>
      <c r="O10" t="s">
        <v>107</v>
      </c>
      <c r="P10" t="s">
        <v>107</v>
      </c>
      <c r="Q10" t="s">
        <v>107</v>
      </c>
      <c r="R10" t="s">
        <v>107</v>
      </c>
      <c r="S10" t="s">
        <v>107</v>
      </c>
      <c r="T10" t="s">
        <v>107</v>
      </c>
      <c r="U10">
        <v>38209917.033</v>
      </c>
      <c r="V10">
        <v>40729583.557999998</v>
      </c>
      <c r="W10">
        <v>43707439.318999998</v>
      </c>
      <c r="X10">
        <v>48323047.016999997</v>
      </c>
      <c r="Y10">
        <v>50109829.755000003</v>
      </c>
      <c r="Z10">
        <v>54103533.353</v>
      </c>
      <c r="AA10">
        <v>60746377.898999996</v>
      </c>
      <c r="AB10">
        <v>64990280.266000003</v>
      </c>
      <c r="AC10">
        <v>68700002.862000003</v>
      </c>
      <c r="AD10">
        <v>76001148.707000002</v>
      </c>
    </row>
    <row r="11" spans="1:30">
      <c r="B11" t="s">
        <v>49</v>
      </c>
      <c r="C11" t="s">
        <v>50</v>
      </c>
      <c r="D11" t="s">
        <v>180</v>
      </c>
      <c r="E11" t="s">
        <v>107</v>
      </c>
      <c r="F11" t="s">
        <v>107</v>
      </c>
      <c r="G11" t="s">
        <v>107</v>
      </c>
      <c r="H11" t="s">
        <v>107</v>
      </c>
      <c r="I11" t="s">
        <v>107</v>
      </c>
      <c r="J11">
        <v>181732065.01899999</v>
      </c>
      <c r="K11">
        <v>190171155.10499999</v>
      </c>
      <c r="L11">
        <v>198141407.87099999</v>
      </c>
      <c r="M11">
        <v>214997553.51100001</v>
      </c>
      <c r="N11">
        <v>226674004.40599999</v>
      </c>
      <c r="O11">
        <v>236094853.183</v>
      </c>
      <c r="P11">
        <v>241928042.65099999</v>
      </c>
      <c r="Q11">
        <v>244655301.58500001</v>
      </c>
      <c r="R11">
        <v>248841585.65200001</v>
      </c>
      <c r="S11">
        <v>256343981.59400001</v>
      </c>
      <c r="T11">
        <v>264090479.69600001</v>
      </c>
      <c r="U11">
        <v>279326657.40499997</v>
      </c>
      <c r="V11">
        <v>294980722.33700001</v>
      </c>
      <c r="W11">
        <v>308299956.85399997</v>
      </c>
      <c r="X11">
        <v>319247027.31800002</v>
      </c>
      <c r="Y11">
        <v>333241111.64499998</v>
      </c>
      <c r="Z11">
        <v>342535943.31099999</v>
      </c>
      <c r="AA11">
        <v>357345877.176</v>
      </c>
      <c r="AB11">
        <v>377810324.92299998</v>
      </c>
      <c r="AC11">
        <v>398997217.42699999</v>
      </c>
      <c r="AD11">
        <v>420245576.074</v>
      </c>
    </row>
    <row r="12" spans="1:30">
      <c r="B12" t="s">
        <v>51</v>
      </c>
      <c r="C12" t="s">
        <v>52</v>
      </c>
      <c r="D12" t="s">
        <v>180</v>
      </c>
      <c r="E12" t="s">
        <v>107</v>
      </c>
      <c r="F12" t="s">
        <v>107</v>
      </c>
      <c r="G12" t="s">
        <v>107</v>
      </c>
      <c r="H12" t="s">
        <v>107</v>
      </c>
      <c r="I12" t="s">
        <v>107</v>
      </c>
      <c r="J12" t="s">
        <v>107</v>
      </c>
      <c r="K12" t="s">
        <v>107</v>
      </c>
      <c r="L12" t="s">
        <v>107</v>
      </c>
      <c r="M12" t="s">
        <v>107</v>
      </c>
      <c r="N12" t="s">
        <v>107</v>
      </c>
      <c r="O12" t="s">
        <v>107</v>
      </c>
      <c r="P12" t="s">
        <v>107</v>
      </c>
      <c r="Q12" t="s">
        <v>107</v>
      </c>
      <c r="R12" t="s">
        <v>107</v>
      </c>
      <c r="S12" t="s">
        <v>107</v>
      </c>
      <c r="T12" t="s">
        <v>107</v>
      </c>
      <c r="U12" t="s">
        <v>107</v>
      </c>
      <c r="V12" t="s">
        <v>107</v>
      </c>
      <c r="W12" t="s">
        <v>107</v>
      </c>
      <c r="X12" t="s">
        <v>107</v>
      </c>
      <c r="Y12" t="s">
        <v>107</v>
      </c>
      <c r="Z12">
        <v>10804736.368000001</v>
      </c>
      <c r="AA12">
        <v>11798891.369999999</v>
      </c>
      <c r="AB12">
        <v>12636281.254000001</v>
      </c>
      <c r="AC12">
        <v>13207318.390000001</v>
      </c>
      <c r="AD12">
        <v>13755944.194</v>
      </c>
    </row>
    <row r="13" spans="1:30">
      <c r="B13" t="s">
        <v>53</v>
      </c>
      <c r="C13" t="s">
        <v>54</v>
      </c>
      <c r="D13" t="s">
        <v>180</v>
      </c>
      <c r="E13" t="s">
        <v>107</v>
      </c>
      <c r="F13" t="s">
        <v>107</v>
      </c>
      <c r="G13" t="s">
        <v>107</v>
      </c>
      <c r="H13" t="s">
        <v>107</v>
      </c>
      <c r="I13" t="s">
        <v>107</v>
      </c>
      <c r="J13" t="s">
        <v>107</v>
      </c>
      <c r="K13" t="s">
        <v>107</v>
      </c>
      <c r="L13" t="s">
        <v>107</v>
      </c>
      <c r="M13" t="s">
        <v>107</v>
      </c>
      <c r="N13" t="s">
        <v>107</v>
      </c>
      <c r="O13" t="s">
        <v>107</v>
      </c>
      <c r="P13" t="s">
        <v>107</v>
      </c>
      <c r="Q13" t="s">
        <v>107</v>
      </c>
      <c r="R13" t="s">
        <v>107</v>
      </c>
      <c r="S13" t="s">
        <v>107</v>
      </c>
      <c r="T13" t="s">
        <v>107</v>
      </c>
      <c r="U13" t="s">
        <v>107</v>
      </c>
      <c r="V13" t="s">
        <v>107</v>
      </c>
      <c r="W13" t="s">
        <v>107</v>
      </c>
      <c r="X13" t="s">
        <v>107</v>
      </c>
      <c r="Y13">
        <v>2955344.3160000001</v>
      </c>
      <c r="Z13">
        <v>2612082.7779999999</v>
      </c>
      <c r="AA13">
        <v>2598851.4720000001</v>
      </c>
      <c r="AB13">
        <v>2600460.2719999999</v>
      </c>
      <c r="AC13">
        <v>2676115.7080000001</v>
      </c>
      <c r="AD13">
        <v>2850085</v>
      </c>
    </row>
    <row r="14" spans="1:30">
      <c r="B14" t="s">
        <v>55</v>
      </c>
      <c r="C14" t="s">
        <v>56</v>
      </c>
      <c r="D14" t="s">
        <v>180</v>
      </c>
      <c r="E14">
        <v>846613.09600000002</v>
      </c>
      <c r="F14">
        <v>872053.78200000001</v>
      </c>
      <c r="G14">
        <v>906320.13500000001</v>
      </c>
      <c r="H14">
        <v>943415.33</v>
      </c>
      <c r="I14">
        <v>932826.49</v>
      </c>
      <c r="J14">
        <v>919238.52</v>
      </c>
      <c r="K14">
        <v>973699.78300000005</v>
      </c>
      <c r="L14">
        <v>991910.80200000003</v>
      </c>
      <c r="M14">
        <v>1013993.797</v>
      </c>
      <c r="N14">
        <v>1053226.348</v>
      </c>
      <c r="O14">
        <v>1048139.4080000001</v>
      </c>
      <c r="P14">
        <v>1041157.499</v>
      </c>
      <c r="Q14">
        <v>1079519.706</v>
      </c>
      <c r="R14">
        <v>1107544.814</v>
      </c>
      <c r="S14">
        <v>1153686.659</v>
      </c>
      <c r="T14">
        <v>1199877.409</v>
      </c>
      <c r="U14">
        <v>1258721.5379999999</v>
      </c>
      <c r="V14">
        <v>1261922.0419999999</v>
      </c>
      <c r="W14">
        <v>1261750.406</v>
      </c>
      <c r="X14">
        <v>1269891.061</v>
      </c>
      <c r="Y14">
        <v>1288625.0560000001</v>
      </c>
      <c r="Z14">
        <v>1306583.773</v>
      </c>
      <c r="AA14">
        <v>1332153.7050000001</v>
      </c>
      <c r="AB14">
        <v>1332296.081</v>
      </c>
      <c r="AC14">
        <v>1403340.2720000001</v>
      </c>
      <c r="AD14">
        <v>1445827.6240000001</v>
      </c>
    </row>
    <row r="15" spans="1:30">
      <c r="B15" t="s">
        <v>57</v>
      </c>
      <c r="C15" t="s">
        <v>42</v>
      </c>
      <c r="D15" t="s">
        <v>180</v>
      </c>
      <c r="E15" t="s">
        <v>107</v>
      </c>
      <c r="F15" t="s">
        <v>107</v>
      </c>
      <c r="G15" t="s">
        <v>107</v>
      </c>
      <c r="H15" t="s">
        <v>107</v>
      </c>
      <c r="I15" t="s">
        <v>107</v>
      </c>
      <c r="J15" t="s">
        <v>107</v>
      </c>
      <c r="K15" t="s">
        <v>107</v>
      </c>
      <c r="L15" t="s">
        <v>107</v>
      </c>
      <c r="M15" t="s">
        <v>107</v>
      </c>
      <c r="N15" t="s">
        <v>107</v>
      </c>
      <c r="O15" t="s">
        <v>107</v>
      </c>
      <c r="P15" t="s">
        <v>107</v>
      </c>
      <c r="Q15" t="s">
        <v>107</v>
      </c>
      <c r="R15" t="s">
        <v>107</v>
      </c>
      <c r="S15" t="s">
        <v>107</v>
      </c>
      <c r="T15" t="s">
        <v>107</v>
      </c>
      <c r="U15" t="s">
        <v>107</v>
      </c>
      <c r="V15" t="s">
        <v>107</v>
      </c>
      <c r="W15" t="s">
        <v>107</v>
      </c>
      <c r="X15" t="s">
        <v>107</v>
      </c>
      <c r="Y15" t="s">
        <v>107</v>
      </c>
      <c r="Z15" t="s">
        <v>107</v>
      </c>
      <c r="AA15" t="s">
        <v>107</v>
      </c>
      <c r="AB15">
        <v>8989.3189999999995</v>
      </c>
      <c r="AC15">
        <v>8841.6759999999995</v>
      </c>
      <c r="AD15">
        <v>9241.9110000000001</v>
      </c>
    </row>
    <row r="16" spans="1:30">
      <c r="B16" t="s">
        <v>58</v>
      </c>
      <c r="C16" t="s">
        <v>42</v>
      </c>
      <c r="D16" t="s">
        <v>180</v>
      </c>
      <c r="E16">
        <v>71112.046000000002</v>
      </c>
      <c r="F16">
        <v>72788.100999999995</v>
      </c>
      <c r="G16">
        <v>78418.614000000001</v>
      </c>
      <c r="H16">
        <v>83895.235000000001</v>
      </c>
      <c r="I16">
        <v>86610.532000000007</v>
      </c>
      <c r="J16">
        <v>88173.763999999996</v>
      </c>
      <c r="K16">
        <v>88477.418999999994</v>
      </c>
      <c r="L16">
        <v>88689.331999999995</v>
      </c>
      <c r="M16">
        <v>91278.801000000007</v>
      </c>
      <c r="N16">
        <v>97779.61</v>
      </c>
      <c r="O16">
        <v>103049</v>
      </c>
      <c r="P16">
        <v>104405</v>
      </c>
      <c r="Q16">
        <v>107650</v>
      </c>
      <c r="R16">
        <v>111005</v>
      </c>
      <c r="S16">
        <v>114599</v>
      </c>
      <c r="T16">
        <v>118666</v>
      </c>
      <c r="U16">
        <v>121936</v>
      </c>
      <c r="V16">
        <v>126295</v>
      </c>
      <c r="W16">
        <v>132884</v>
      </c>
      <c r="X16">
        <v>139644</v>
      </c>
      <c r="Y16">
        <v>140580</v>
      </c>
      <c r="Z16">
        <v>132305</v>
      </c>
      <c r="AA16">
        <v>127946</v>
      </c>
      <c r="AB16">
        <v>127099</v>
      </c>
      <c r="AC16">
        <v>132136</v>
      </c>
      <c r="AD16">
        <v>137708</v>
      </c>
    </row>
    <row r="17" spans="2:30">
      <c r="B17" t="s">
        <v>59</v>
      </c>
      <c r="C17" t="s">
        <v>60</v>
      </c>
      <c r="D17" t="s">
        <v>180</v>
      </c>
      <c r="E17">
        <v>811516</v>
      </c>
      <c r="F17">
        <v>854663</v>
      </c>
      <c r="G17">
        <v>893220</v>
      </c>
      <c r="H17">
        <v>949890</v>
      </c>
      <c r="I17">
        <v>990744</v>
      </c>
      <c r="J17">
        <v>981234</v>
      </c>
      <c r="K17">
        <v>1023984</v>
      </c>
      <c r="L17">
        <v>1059458</v>
      </c>
      <c r="M17">
        <v>1101609</v>
      </c>
      <c r="N17">
        <v>1140716</v>
      </c>
      <c r="O17">
        <v>1158725</v>
      </c>
      <c r="P17">
        <v>1171112</v>
      </c>
      <c r="Q17">
        <v>1200453</v>
      </c>
      <c r="R17">
        <v>1215349</v>
      </c>
      <c r="S17">
        <v>1233746</v>
      </c>
      <c r="T17">
        <v>1253767</v>
      </c>
      <c r="U17">
        <v>1283071</v>
      </c>
      <c r="V17">
        <v>1315942</v>
      </c>
      <c r="W17">
        <v>1378359</v>
      </c>
      <c r="X17">
        <v>1438233</v>
      </c>
      <c r="Y17">
        <v>1480286</v>
      </c>
      <c r="Z17">
        <v>1495802</v>
      </c>
      <c r="AA17">
        <v>1519725</v>
      </c>
      <c r="AB17">
        <v>1510171</v>
      </c>
      <c r="AC17">
        <v>1545787</v>
      </c>
      <c r="AD17">
        <v>1578351</v>
      </c>
    </row>
    <row r="18" spans="2:30">
      <c r="B18" t="s">
        <v>61</v>
      </c>
      <c r="C18" t="s">
        <v>42</v>
      </c>
      <c r="D18" t="s">
        <v>180</v>
      </c>
      <c r="E18">
        <v>1260719.4210000001</v>
      </c>
      <c r="F18">
        <v>1300213.9750000001</v>
      </c>
      <c r="G18">
        <v>1356127.6140000001</v>
      </c>
      <c r="H18">
        <v>1420916.433</v>
      </c>
      <c r="I18">
        <v>1433563.5660000001</v>
      </c>
      <c r="J18">
        <v>1421138.3130000001</v>
      </c>
      <c r="K18">
        <v>1491474.12</v>
      </c>
      <c r="L18">
        <v>1541397.0120000001</v>
      </c>
      <c r="M18">
        <v>1587769.831</v>
      </c>
      <c r="N18">
        <v>1653668.048</v>
      </c>
      <c r="O18">
        <v>1676965.3970000001</v>
      </c>
      <c r="P18">
        <v>1685840.578</v>
      </c>
      <c r="Q18">
        <v>1679184.192</v>
      </c>
      <c r="R18">
        <v>1705587.855</v>
      </c>
      <c r="S18">
        <v>1753735.71</v>
      </c>
      <c r="T18">
        <v>1794561.5419999999</v>
      </c>
      <c r="U18">
        <v>1835609.2520000001</v>
      </c>
      <c r="V18">
        <v>1861347.277</v>
      </c>
      <c r="W18">
        <v>1930351.807</v>
      </c>
      <c r="X18">
        <v>2005568.963</v>
      </c>
      <c r="Y18">
        <v>2110961.7340000002</v>
      </c>
      <c r="Z18">
        <v>2218795.1800000002</v>
      </c>
      <c r="AA18">
        <v>2261464.31</v>
      </c>
      <c r="AB18">
        <v>2239373.2000000002</v>
      </c>
      <c r="AC18">
        <v>2292936.59</v>
      </c>
      <c r="AD18">
        <v>2328342.89</v>
      </c>
    </row>
    <row r="19" spans="2:30">
      <c r="B19" t="s">
        <v>62</v>
      </c>
      <c r="C19" t="s">
        <v>42</v>
      </c>
      <c r="D19" t="s">
        <v>180</v>
      </c>
      <c r="E19">
        <v>85009.097999999998</v>
      </c>
      <c r="F19">
        <v>91674.811000000002</v>
      </c>
      <c r="G19">
        <v>100989.111</v>
      </c>
      <c r="H19">
        <v>109161.53200000001</v>
      </c>
      <c r="I19">
        <v>102133.45</v>
      </c>
      <c r="J19">
        <v>108636.091</v>
      </c>
      <c r="K19">
        <v>116079.72500000001</v>
      </c>
      <c r="L19">
        <v>119493.632</v>
      </c>
      <c r="M19">
        <v>128153.17200000001</v>
      </c>
      <c r="N19">
        <v>132359.26199999999</v>
      </c>
      <c r="O19">
        <v>133255.508</v>
      </c>
      <c r="P19">
        <v>131185.08900000001</v>
      </c>
      <c r="Q19">
        <v>129699.224</v>
      </c>
      <c r="R19">
        <v>128300.25900000001</v>
      </c>
      <c r="S19">
        <v>130879.83900000001</v>
      </c>
      <c r="T19">
        <v>134164.34299999999</v>
      </c>
      <c r="U19">
        <v>134858.85800000001</v>
      </c>
      <c r="V19">
        <v>131812.57999999999</v>
      </c>
      <c r="W19">
        <v>137464.522</v>
      </c>
      <c r="X19">
        <v>142688.17300000001</v>
      </c>
      <c r="Y19">
        <v>142688.17300000001</v>
      </c>
      <c r="Z19">
        <v>147111.50700000001</v>
      </c>
      <c r="AA19">
        <v>148141.28700000001</v>
      </c>
      <c r="AB19">
        <v>145771.027</v>
      </c>
      <c r="AC19">
        <v>148686.44699999999</v>
      </c>
      <c r="AD19">
        <v>151808.446</v>
      </c>
    </row>
    <row r="20" spans="2:30">
      <c r="B20" t="s">
        <v>64</v>
      </c>
      <c r="C20" t="s">
        <v>65</v>
      </c>
      <c r="D20" t="s">
        <v>180</v>
      </c>
      <c r="E20" t="s">
        <v>107</v>
      </c>
      <c r="F20" t="s">
        <v>107</v>
      </c>
      <c r="G20" t="s">
        <v>107</v>
      </c>
      <c r="H20" t="s">
        <v>107</v>
      </c>
      <c r="I20" t="s">
        <v>107</v>
      </c>
      <c r="J20" t="s">
        <v>107</v>
      </c>
      <c r="K20" t="s">
        <v>107</v>
      </c>
      <c r="L20" t="s">
        <v>107</v>
      </c>
      <c r="M20" t="s">
        <v>107</v>
      </c>
      <c r="N20" t="s">
        <v>107</v>
      </c>
      <c r="O20" t="s">
        <v>107</v>
      </c>
      <c r="P20" t="s">
        <v>107</v>
      </c>
      <c r="Q20" t="s">
        <v>107</v>
      </c>
      <c r="R20" t="s">
        <v>107</v>
      </c>
      <c r="S20" t="s">
        <v>107</v>
      </c>
      <c r="T20" t="s">
        <v>107</v>
      </c>
      <c r="U20" t="s">
        <v>107</v>
      </c>
      <c r="V20" t="s">
        <v>107</v>
      </c>
      <c r="W20" t="s">
        <v>107</v>
      </c>
      <c r="X20" t="s">
        <v>107</v>
      </c>
      <c r="Y20" t="s">
        <v>107</v>
      </c>
      <c r="Z20">
        <v>21992710.603999998</v>
      </c>
      <c r="AA20">
        <v>21318814.287999999</v>
      </c>
      <c r="AB20">
        <v>21195994.783</v>
      </c>
      <c r="AC20">
        <v>21820673.509</v>
      </c>
      <c r="AD20">
        <v>22145698</v>
      </c>
    </row>
    <row r="21" spans="2:30">
      <c r="B21" t="s">
        <v>66</v>
      </c>
      <c r="C21" t="s">
        <v>67</v>
      </c>
      <c r="D21" t="s">
        <v>180</v>
      </c>
      <c r="E21">
        <v>491370.766</v>
      </c>
      <c r="F21">
        <v>555547.90399999998</v>
      </c>
      <c r="G21">
        <v>589865.95600000001</v>
      </c>
      <c r="H21">
        <v>630012.29</v>
      </c>
      <c r="I21">
        <v>665962.63199999998</v>
      </c>
      <c r="J21">
        <v>670265.78300000005</v>
      </c>
      <c r="K21">
        <v>710209.38399999996</v>
      </c>
      <c r="L21">
        <v>772866.02500000002</v>
      </c>
      <c r="M21">
        <v>819367.16799999995</v>
      </c>
      <c r="N21">
        <v>859193.18400000001</v>
      </c>
      <c r="O21">
        <v>908578.92700000003</v>
      </c>
      <c r="P21">
        <v>947329.88300000003</v>
      </c>
      <c r="Q21">
        <v>967740.73300000001</v>
      </c>
      <c r="R21">
        <v>946923.06499999994</v>
      </c>
      <c r="S21">
        <v>986022.63800000004</v>
      </c>
      <c r="T21">
        <v>1018490.799</v>
      </c>
      <c r="U21">
        <v>1082355.692</v>
      </c>
      <c r="V21">
        <v>1174853.1580000001</v>
      </c>
      <c r="W21">
        <v>1173799.0090000001</v>
      </c>
      <c r="X21">
        <v>1176832.5730000001</v>
      </c>
      <c r="Y21">
        <v>1190594.1040000001</v>
      </c>
      <c r="Z21">
        <v>1187932.8219999999</v>
      </c>
      <c r="AA21">
        <v>1147853.227</v>
      </c>
      <c r="AB21">
        <v>1162929.699</v>
      </c>
      <c r="AC21">
        <v>1204898.179</v>
      </c>
      <c r="AD21">
        <v>1206302.8940000001</v>
      </c>
    </row>
    <row r="22" spans="2:30">
      <c r="B22" t="s">
        <v>68</v>
      </c>
      <c r="C22" t="s">
        <v>69</v>
      </c>
      <c r="D22" t="s">
        <v>180</v>
      </c>
      <c r="E22">
        <v>34067.502999999997</v>
      </c>
      <c r="F22">
        <v>35249.607000000004</v>
      </c>
      <c r="G22">
        <v>37537.239000000001</v>
      </c>
      <c r="H22">
        <v>39309.533000000003</v>
      </c>
      <c r="I22">
        <v>40984.209000000003</v>
      </c>
      <c r="J22">
        <v>43302.540999999997</v>
      </c>
      <c r="K22">
        <v>43906.527999999998</v>
      </c>
      <c r="L22">
        <v>47511.824999999997</v>
      </c>
      <c r="M22">
        <v>50926.370999999999</v>
      </c>
      <c r="N22">
        <v>52491.356</v>
      </c>
      <c r="O22">
        <v>54107.737999999998</v>
      </c>
      <c r="P22">
        <v>55906.936999999998</v>
      </c>
      <c r="Q22">
        <v>57183.553999999996</v>
      </c>
      <c r="R22">
        <v>57043.853999999999</v>
      </c>
      <c r="S22">
        <v>59527.756000000001</v>
      </c>
      <c r="T22">
        <v>61364.553999999996</v>
      </c>
      <c r="U22">
        <v>61101.71</v>
      </c>
      <c r="V22">
        <v>63950.938999999998</v>
      </c>
      <c r="W22">
        <v>67287.524000000005</v>
      </c>
      <c r="X22">
        <v>71199.566999999995</v>
      </c>
      <c r="Y22">
        <v>77227.698000000004</v>
      </c>
      <c r="Z22">
        <v>78717.914000000004</v>
      </c>
      <c r="AA22">
        <v>81349.67</v>
      </c>
      <c r="AB22">
        <v>83540.099000000002</v>
      </c>
      <c r="AC22">
        <v>88348.521999999997</v>
      </c>
      <c r="AD22">
        <v>96860.392000000007</v>
      </c>
    </row>
    <row r="23" spans="2:30">
      <c r="B23" t="s">
        <v>70</v>
      </c>
      <c r="C23" t="s">
        <v>71</v>
      </c>
      <c r="D23" t="s">
        <v>180</v>
      </c>
      <c r="E23">
        <v>167332.125</v>
      </c>
      <c r="F23">
        <v>185656.785</v>
      </c>
      <c r="G23">
        <v>208207.68700000001</v>
      </c>
      <c r="H23">
        <v>219841.217</v>
      </c>
      <c r="I23">
        <v>234078.48800000001</v>
      </c>
      <c r="J23">
        <v>241669.231</v>
      </c>
      <c r="K23">
        <v>242448.622</v>
      </c>
      <c r="L23">
        <v>244958.69099999999</v>
      </c>
      <c r="M23">
        <v>258566.36</v>
      </c>
      <c r="N23">
        <v>274617.68300000002</v>
      </c>
      <c r="O23">
        <v>279205.011</v>
      </c>
      <c r="P23">
        <v>294114.35499999998</v>
      </c>
      <c r="Q23">
        <v>300239.28600000002</v>
      </c>
      <c r="R23">
        <v>310324.62900000002</v>
      </c>
      <c r="S23">
        <v>313220.62099999998</v>
      </c>
      <c r="T23">
        <v>325865.15000000002</v>
      </c>
      <c r="U23">
        <v>339519.37099999998</v>
      </c>
      <c r="V23">
        <v>363760.07400000002</v>
      </c>
      <c r="W23">
        <v>374345.55099999998</v>
      </c>
      <c r="X23">
        <v>376497.09100000001</v>
      </c>
      <c r="Y23">
        <v>404038.603</v>
      </c>
      <c r="Z23">
        <v>435255.09</v>
      </c>
      <c r="AA23">
        <v>469027.69099999999</v>
      </c>
      <c r="AB23">
        <v>488336.41800000001</v>
      </c>
      <c r="AC23">
        <v>524609.29200000002</v>
      </c>
      <c r="AD23">
        <v>559248.84900000005</v>
      </c>
    </row>
    <row r="24" spans="2:30">
      <c r="B24" t="s">
        <v>72</v>
      </c>
      <c r="C24" t="s">
        <v>42</v>
      </c>
      <c r="D24" t="s">
        <v>180</v>
      </c>
      <c r="E24">
        <v>763353.47</v>
      </c>
      <c r="F24">
        <v>777232.06</v>
      </c>
      <c r="G24">
        <v>805915.69900000002</v>
      </c>
      <c r="H24">
        <v>863344.14199999999</v>
      </c>
      <c r="I24">
        <v>910829.28799999994</v>
      </c>
      <c r="J24">
        <v>891791.47199999995</v>
      </c>
      <c r="K24">
        <v>955335.049</v>
      </c>
      <c r="L24">
        <v>979796.41099999996</v>
      </c>
      <c r="M24">
        <v>1011543.184</v>
      </c>
      <c r="N24">
        <v>1071822.655</v>
      </c>
      <c r="O24">
        <v>1108586.348</v>
      </c>
      <c r="P24">
        <v>1117945.3400000001</v>
      </c>
      <c r="Q24">
        <v>1122569.0020000001</v>
      </c>
      <c r="R24">
        <v>1135694.118</v>
      </c>
      <c r="S24">
        <v>1172329.933</v>
      </c>
      <c r="T24">
        <v>1205132.73</v>
      </c>
      <c r="U24">
        <v>1239599.1869999999</v>
      </c>
      <c r="V24">
        <v>1279166.7050000001</v>
      </c>
      <c r="W24">
        <v>1332819.7830000001</v>
      </c>
      <c r="X24">
        <v>1377980.828</v>
      </c>
      <c r="Y24">
        <v>1405344.426</v>
      </c>
      <c r="Z24">
        <v>1426964.9129999999</v>
      </c>
      <c r="AA24">
        <v>1438869.7309999999</v>
      </c>
      <c r="AB24">
        <v>1426598.9669999999</v>
      </c>
      <c r="AC24">
        <v>1457285.4480000001</v>
      </c>
      <c r="AD24">
        <v>1499354.9</v>
      </c>
    </row>
    <row r="25" spans="2:30">
      <c r="B25" t="s">
        <v>73</v>
      </c>
      <c r="C25" t="s">
        <v>74</v>
      </c>
      <c r="D25" t="s">
        <v>180</v>
      </c>
      <c r="E25">
        <v>176675284.241</v>
      </c>
      <c r="F25">
        <v>184977241.78799999</v>
      </c>
      <c r="G25">
        <v>200540389.43799999</v>
      </c>
      <c r="H25">
        <v>216648996.70899999</v>
      </c>
      <c r="I25">
        <v>213994526.91499999</v>
      </c>
      <c r="J25">
        <v>220610330.171</v>
      </c>
      <c r="K25">
        <v>229379555.699</v>
      </c>
      <c r="L25">
        <v>239450093.38299999</v>
      </c>
      <c r="M25">
        <v>252073762.234</v>
      </c>
      <c r="N25">
        <v>265897592.80399999</v>
      </c>
      <c r="O25">
        <v>273389500</v>
      </c>
      <c r="P25">
        <v>285037600</v>
      </c>
      <c r="Q25">
        <v>294386100</v>
      </c>
      <c r="R25">
        <v>305072900</v>
      </c>
      <c r="S25">
        <v>318529300</v>
      </c>
      <c r="T25">
        <v>334964800</v>
      </c>
      <c r="U25">
        <v>345998700</v>
      </c>
      <c r="V25">
        <v>362083700</v>
      </c>
      <c r="W25">
        <v>386204400</v>
      </c>
      <c r="X25">
        <v>405228000</v>
      </c>
      <c r="Y25">
        <v>424844800</v>
      </c>
      <c r="Z25">
        <v>439813600</v>
      </c>
      <c r="AA25">
        <v>443774500</v>
      </c>
      <c r="AB25">
        <v>441736600</v>
      </c>
      <c r="AC25">
        <v>446522300</v>
      </c>
      <c r="AD25">
        <v>458270300</v>
      </c>
    </row>
    <row r="26" spans="2:30">
      <c r="B26" t="s">
        <v>75</v>
      </c>
      <c r="C26" t="s">
        <v>76</v>
      </c>
      <c r="D26" t="s">
        <v>180</v>
      </c>
      <c r="E26">
        <v>72102700</v>
      </c>
      <c r="F26">
        <v>79706300</v>
      </c>
      <c r="G26">
        <v>85456600</v>
      </c>
      <c r="H26">
        <v>98188200</v>
      </c>
      <c r="I26">
        <v>107527700</v>
      </c>
      <c r="J26">
        <v>115957800</v>
      </c>
      <c r="K26">
        <v>131289100</v>
      </c>
      <c r="L26">
        <v>147484900</v>
      </c>
      <c r="M26">
        <v>163638900</v>
      </c>
      <c r="N26">
        <v>177828400</v>
      </c>
      <c r="O26">
        <v>174901900</v>
      </c>
      <c r="P26">
        <v>187575600</v>
      </c>
      <c r="Q26">
        <v>203215800</v>
      </c>
      <c r="R26">
        <v>230398300</v>
      </c>
      <c r="S26">
        <v>254709100</v>
      </c>
      <c r="T26">
        <v>274675400</v>
      </c>
      <c r="U26">
        <v>305788600</v>
      </c>
      <c r="V26">
        <v>344696200</v>
      </c>
      <c r="W26">
        <v>386017400</v>
      </c>
      <c r="X26">
        <v>413320000</v>
      </c>
      <c r="Y26">
        <v>454145900</v>
      </c>
      <c r="Z26">
        <v>503094000</v>
      </c>
      <c r="AA26">
        <v>534279000</v>
      </c>
      <c r="AB26">
        <v>571023900</v>
      </c>
      <c r="AC26">
        <v>623950200</v>
      </c>
      <c r="AD26">
        <v>683940300</v>
      </c>
    </row>
    <row r="27" spans="2:30">
      <c r="B27" t="s">
        <v>77</v>
      </c>
      <c r="C27" t="s">
        <v>42</v>
      </c>
      <c r="D27" t="s">
        <v>180</v>
      </c>
      <c r="E27" t="s">
        <v>107</v>
      </c>
      <c r="F27" t="s">
        <v>107</v>
      </c>
      <c r="G27" t="s">
        <v>107</v>
      </c>
      <c r="H27" t="s">
        <v>107</v>
      </c>
      <c r="I27" t="s">
        <v>107</v>
      </c>
      <c r="J27" t="s">
        <v>107</v>
      </c>
      <c r="K27" t="s">
        <v>107</v>
      </c>
      <c r="L27" t="s">
        <v>107</v>
      </c>
      <c r="M27" t="s">
        <v>107</v>
      </c>
      <c r="N27" t="s">
        <v>107</v>
      </c>
      <c r="O27" t="s">
        <v>107</v>
      </c>
      <c r="P27" t="s">
        <v>107</v>
      </c>
      <c r="Q27" t="s">
        <v>107</v>
      </c>
      <c r="R27" t="s">
        <v>107</v>
      </c>
      <c r="S27" t="s">
        <v>107</v>
      </c>
      <c r="T27" t="s">
        <v>107</v>
      </c>
      <c r="U27" t="s">
        <v>107</v>
      </c>
      <c r="V27" t="s">
        <v>107</v>
      </c>
      <c r="W27" t="s">
        <v>107</v>
      </c>
      <c r="X27" t="s">
        <v>107</v>
      </c>
      <c r="Y27" t="s">
        <v>107</v>
      </c>
      <c r="Z27" t="s">
        <v>107</v>
      </c>
      <c r="AA27" t="s">
        <v>107</v>
      </c>
      <c r="AB27" t="s">
        <v>107</v>
      </c>
      <c r="AC27" t="s">
        <v>107</v>
      </c>
      <c r="AD27">
        <v>11131.271000000001</v>
      </c>
    </row>
    <row r="28" spans="2:30">
      <c r="B28" t="s">
        <v>78</v>
      </c>
      <c r="C28" t="s">
        <v>42</v>
      </c>
      <c r="D28" t="s">
        <v>180</v>
      </c>
      <c r="E28" t="s">
        <v>107</v>
      </c>
      <c r="F28" t="s">
        <v>107</v>
      </c>
      <c r="G28" t="s">
        <v>107</v>
      </c>
      <c r="H28" t="s">
        <v>107</v>
      </c>
      <c r="I28" t="s">
        <v>107</v>
      </c>
      <c r="J28" t="s">
        <v>107</v>
      </c>
      <c r="K28" t="s">
        <v>107</v>
      </c>
      <c r="L28" t="s">
        <v>107</v>
      </c>
      <c r="M28" t="s">
        <v>107</v>
      </c>
      <c r="N28" t="s">
        <v>107</v>
      </c>
      <c r="O28" t="s">
        <v>107</v>
      </c>
      <c r="P28" t="s">
        <v>107</v>
      </c>
      <c r="Q28" t="s">
        <v>107</v>
      </c>
      <c r="R28" t="s">
        <v>107</v>
      </c>
      <c r="S28" t="s">
        <v>107</v>
      </c>
      <c r="T28" t="s">
        <v>107</v>
      </c>
      <c r="U28" t="s">
        <v>107</v>
      </c>
      <c r="V28" t="s">
        <v>107</v>
      </c>
      <c r="W28" t="s">
        <v>107</v>
      </c>
      <c r="X28" t="s">
        <v>107</v>
      </c>
      <c r="Y28" t="s">
        <v>107</v>
      </c>
      <c r="Z28" t="s">
        <v>107</v>
      </c>
      <c r="AA28" t="s">
        <v>107</v>
      </c>
      <c r="AB28" t="s">
        <v>107</v>
      </c>
      <c r="AC28" t="s">
        <v>107</v>
      </c>
      <c r="AD28">
        <v>16145.212</v>
      </c>
    </row>
    <row r="29" spans="2:30">
      <c r="B29" t="s">
        <v>79</v>
      </c>
      <c r="C29" t="s">
        <v>42</v>
      </c>
      <c r="D29" t="s">
        <v>180</v>
      </c>
      <c r="E29">
        <v>10856.342000000001</v>
      </c>
      <c r="F29">
        <v>11145.906000000001</v>
      </c>
      <c r="G29">
        <v>11881.334999999999</v>
      </c>
      <c r="H29">
        <v>12868.991</v>
      </c>
      <c r="I29">
        <v>13411.093999999999</v>
      </c>
      <c r="J29">
        <v>12529.800999999999</v>
      </c>
      <c r="K29">
        <v>12847.348</v>
      </c>
      <c r="L29">
        <v>13049.022000000001</v>
      </c>
      <c r="M29">
        <v>13580.766</v>
      </c>
      <c r="N29">
        <v>13899.317999999999</v>
      </c>
      <c r="O29">
        <v>14016.195</v>
      </c>
      <c r="P29">
        <v>13938.972</v>
      </c>
      <c r="Q29">
        <v>14096.664000000001</v>
      </c>
      <c r="R29">
        <v>14518.023999999999</v>
      </c>
      <c r="S29">
        <v>15416.245000000001</v>
      </c>
      <c r="T29">
        <v>15846.620999999999</v>
      </c>
      <c r="U29">
        <v>17428.738000000001</v>
      </c>
      <c r="V29">
        <v>18117.343000000001</v>
      </c>
      <c r="W29">
        <v>19650.665000000001</v>
      </c>
      <c r="X29">
        <v>21576.05</v>
      </c>
      <c r="Y29">
        <v>22723.881000000001</v>
      </c>
      <c r="Z29">
        <v>24688.175999999999</v>
      </c>
      <c r="AA29">
        <v>25137.415000000001</v>
      </c>
      <c r="AB29">
        <v>26193.35</v>
      </c>
      <c r="AC29">
        <v>27194.177</v>
      </c>
      <c r="AD29">
        <v>27583.651999999998</v>
      </c>
    </row>
    <row r="30" spans="2:30">
      <c r="B30" t="s">
        <v>80</v>
      </c>
      <c r="C30" t="s">
        <v>81</v>
      </c>
      <c r="D30" t="s">
        <v>180</v>
      </c>
      <c r="E30">
        <v>4010253.69</v>
      </c>
      <c r="F30">
        <v>4177537.98</v>
      </c>
      <c r="G30">
        <v>4532121.2060000002</v>
      </c>
      <c r="H30">
        <v>4913230.8590000002</v>
      </c>
      <c r="I30">
        <v>5213466.8210000005</v>
      </c>
      <c r="J30">
        <v>5505998.5920000002</v>
      </c>
      <c r="K30">
        <v>5739385.4680000003</v>
      </c>
      <c r="L30">
        <v>5936979.2259999998</v>
      </c>
      <c r="M30">
        <v>6426768.966</v>
      </c>
      <c r="N30">
        <v>7015124.5039999997</v>
      </c>
      <c r="O30">
        <v>7599071.4579999996</v>
      </c>
      <c r="P30">
        <v>8267336.2300000004</v>
      </c>
      <c r="Q30">
        <v>8208880.4879999999</v>
      </c>
      <c r="R30">
        <v>7856238.6459999997</v>
      </c>
      <c r="S30">
        <v>8139029.7340000002</v>
      </c>
      <c r="T30">
        <v>8364665.5690000001</v>
      </c>
      <c r="U30">
        <v>8050662.7249999996</v>
      </c>
      <c r="V30">
        <v>8200062.6569999997</v>
      </c>
      <c r="W30">
        <v>8302189.358</v>
      </c>
      <c r="X30">
        <v>8650739.6060000006</v>
      </c>
      <c r="Y30">
        <v>9089185.5960000008</v>
      </c>
      <c r="Z30">
        <v>9472953.8000000007</v>
      </c>
      <c r="AA30">
        <v>9816694.9710000008</v>
      </c>
      <c r="AB30">
        <v>10165571.176999999</v>
      </c>
      <c r="AC30">
        <v>10667860.25</v>
      </c>
      <c r="AD30">
        <v>9996720.5380000006</v>
      </c>
    </row>
    <row r="31" spans="2:30">
      <c r="B31" t="s">
        <v>82</v>
      </c>
      <c r="C31" t="s">
        <v>42</v>
      </c>
      <c r="D31" t="s">
        <v>180</v>
      </c>
      <c r="E31">
        <v>247325.20600000001</v>
      </c>
      <c r="F31">
        <v>258036.31200000001</v>
      </c>
      <c r="G31">
        <v>264504.06800000003</v>
      </c>
      <c r="H31">
        <v>279803.69199999998</v>
      </c>
      <c r="I31">
        <v>291711.92200000002</v>
      </c>
      <c r="J31">
        <v>292070.78499999997</v>
      </c>
      <c r="K31">
        <v>306054.12099999998</v>
      </c>
      <c r="L31">
        <v>311934.272</v>
      </c>
      <c r="M31">
        <v>319204.67599999998</v>
      </c>
      <c r="N31">
        <v>325658.734</v>
      </c>
      <c r="O31">
        <v>336245.913</v>
      </c>
      <c r="P31">
        <v>333611.05099999998</v>
      </c>
      <c r="Q31">
        <v>329471.74900000001</v>
      </c>
      <c r="R31">
        <v>336291.67599999998</v>
      </c>
      <c r="S31">
        <v>346587.848</v>
      </c>
      <c r="T31">
        <v>355530.43800000002</v>
      </c>
      <c r="U31">
        <v>365438.98499999999</v>
      </c>
      <c r="V31">
        <v>372496.52</v>
      </c>
      <c r="W31">
        <v>385314.94099999999</v>
      </c>
      <c r="X31">
        <v>402346.837</v>
      </c>
      <c r="Y31">
        <v>419177.51699999999</v>
      </c>
      <c r="Z31">
        <v>429401.41700000002</v>
      </c>
      <c r="AA31">
        <v>436727.33399999997</v>
      </c>
      <c r="AB31">
        <v>442219.68900000001</v>
      </c>
      <c r="AC31">
        <v>455314.18699999998</v>
      </c>
      <c r="AD31">
        <v>469501.679</v>
      </c>
    </row>
    <row r="32" spans="2:30">
      <c r="B32" t="s">
        <v>83</v>
      </c>
      <c r="C32" t="s">
        <v>84</v>
      </c>
      <c r="D32" t="s">
        <v>180</v>
      </c>
      <c r="E32">
        <v>75972.377999999997</v>
      </c>
      <c r="F32">
        <v>78848.28</v>
      </c>
      <c r="G32">
        <v>82884.608999999997</v>
      </c>
      <c r="H32">
        <v>89349.839000000007</v>
      </c>
      <c r="I32">
        <v>94704.967999999993</v>
      </c>
      <c r="J32">
        <v>93064.979000000007</v>
      </c>
      <c r="K32">
        <v>93929.377999999997</v>
      </c>
      <c r="L32">
        <v>90232</v>
      </c>
      <c r="M32">
        <v>90519</v>
      </c>
      <c r="N32">
        <v>92503</v>
      </c>
      <c r="O32">
        <v>93691</v>
      </c>
      <c r="P32">
        <v>98052</v>
      </c>
      <c r="Q32">
        <v>98964</v>
      </c>
      <c r="R32">
        <v>102420</v>
      </c>
      <c r="S32">
        <v>107329</v>
      </c>
      <c r="T32">
        <v>109062</v>
      </c>
      <c r="U32">
        <v>105127</v>
      </c>
      <c r="V32">
        <v>107035</v>
      </c>
      <c r="W32">
        <v>109278</v>
      </c>
      <c r="X32">
        <v>109813</v>
      </c>
      <c r="Y32">
        <v>110549</v>
      </c>
      <c r="Z32">
        <v>108781</v>
      </c>
      <c r="AA32">
        <v>110210</v>
      </c>
      <c r="AB32">
        <v>117332</v>
      </c>
      <c r="AC32">
        <v>123759</v>
      </c>
      <c r="AD32">
        <v>129096</v>
      </c>
    </row>
    <row r="33" spans="1:30">
      <c r="B33" t="s">
        <v>85</v>
      </c>
      <c r="C33" t="s">
        <v>86</v>
      </c>
      <c r="D33" t="s">
        <v>180</v>
      </c>
      <c r="E33">
        <v>835623</v>
      </c>
      <c r="F33">
        <v>883033</v>
      </c>
      <c r="G33">
        <v>930104</v>
      </c>
      <c r="H33">
        <v>972265</v>
      </c>
      <c r="I33">
        <v>1010399</v>
      </c>
      <c r="J33">
        <v>1060435</v>
      </c>
      <c r="K33">
        <v>1122211</v>
      </c>
      <c r="L33">
        <v>1168903</v>
      </c>
      <c r="M33">
        <v>1214132</v>
      </c>
      <c r="N33">
        <v>1267220</v>
      </c>
      <c r="O33">
        <v>1325059</v>
      </c>
      <c r="P33">
        <v>1346238</v>
      </c>
      <c r="Q33">
        <v>1349406</v>
      </c>
      <c r="R33">
        <v>1403018</v>
      </c>
      <c r="S33">
        <v>1487934</v>
      </c>
      <c r="T33">
        <v>1570565</v>
      </c>
      <c r="U33">
        <v>1634049</v>
      </c>
      <c r="V33">
        <v>1662702</v>
      </c>
      <c r="W33">
        <v>1658460</v>
      </c>
      <c r="X33">
        <v>1675679</v>
      </c>
      <c r="Y33">
        <v>1708058</v>
      </c>
      <c r="Z33">
        <v>1760742</v>
      </c>
      <c r="AA33">
        <v>1823679</v>
      </c>
      <c r="AB33">
        <v>1875566</v>
      </c>
      <c r="AC33">
        <v>1970381</v>
      </c>
      <c r="AD33">
        <v>2052263</v>
      </c>
    </row>
    <row r="34" spans="1:30">
      <c r="B34" t="s">
        <v>87</v>
      </c>
      <c r="C34" t="s">
        <v>88</v>
      </c>
      <c r="D34" t="s">
        <v>180</v>
      </c>
      <c r="E34" t="s">
        <v>107</v>
      </c>
      <c r="F34" t="s">
        <v>107</v>
      </c>
      <c r="G34" t="s">
        <v>107</v>
      </c>
      <c r="H34" t="s">
        <v>107</v>
      </c>
      <c r="I34" t="s">
        <v>107</v>
      </c>
      <c r="J34" t="s">
        <v>107</v>
      </c>
      <c r="K34" t="s">
        <v>107</v>
      </c>
      <c r="L34" t="s">
        <v>107</v>
      </c>
      <c r="M34" t="s">
        <v>107</v>
      </c>
      <c r="N34" t="s">
        <v>107</v>
      </c>
      <c r="O34" t="s">
        <v>107</v>
      </c>
      <c r="P34" t="s">
        <v>107</v>
      </c>
      <c r="Q34" t="s">
        <v>107</v>
      </c>
      <c r="R34" t="s">
        <v>107</v>
      </c>
      <c r="S34" t="s">
        <v>107</v>
      </c>
      <c r="T34" t="s">
        <v>107</v>
      </c>
      <c r="U34" t="s">
        <v>107</v>
      </c>
      <c r="V34" t="s">
        <v>107</v>
      </c>
      <c r="W34" t="s">
        <v>107</v>
      </c>
      <c r="X34" t="s">
        <v>107</v>
      </c>
      <c r="Y34">
        <v>735325.44400000002</v>
      </c>
      <c r="Z34">
        <v>683738.10800000001</v>
      </c>
      <c r="AA34">
        <v>700933.97499999998</v>
      </c>
      <c r="AB34">
        <v>727137.06200000003</v>
      </c>
      <c r="AC34">
        <v>765622.98800000001</v>
      </c>
      <c r="AD34">
        <v>818848</v>
      </c>
    </row>
    <row r="35" spans="1:30">
      <c r="B35" t="s">
        <v>89</v>
      </c>
      <c r="C35" t="s">
        <v>90</v>
      </c>
      <c r="D35" t="s">
        <v>180</v>
      </c>
      <c r="E35">
        <v>60947.881000000001</v>
      </c>
      <c r="F35">
        <v>64989.732000000004</v>
      </c>
      <c r="G35">
        <v>70199.111999999994</v>
      </c>
      <c r="H35">
        <v>78061.883000000002</v>
      </c>
      <c r="I35">
        <v>78954.021999999997</v>
      </c>
      <c r="J35">
        <v>75521.392000000007</v>
      </c>
      <c r="K35">
        <v>80732.543000000005</v>
      </c>
      <c r="L35">
        <v>85255.661999999997</v>
      </c>
      <c r="M35">
        <v>87656.433000000005</v>
      </c>
      <c r="N35">
        <v>92599.323999999993</v>
      </c>
      <c r="O35">
        <v>96849.021999999997</v>
      </c>
      <c r="P35">
        <v>98416.138999999996</v>
      </c>
      <c r="Q35">
        <v>100517.693</v>
      </c>
      <c r="R35">
        <v>100343.68399999999</v>
      </c>
      <c r="S35">
        <v>98457.243000000002</v>
      </c>
      <c r="T35">
        <v>101221.371</v>
      </c>
      <c r="U35">
        <v>105412.90300000001</v>
      </c>
      <c r="V35">
        <v>112139.715</v>
      </c>
      <c r="W35">
        <v>120537.98</v>
      </c>
      <c r="X35">
        <v>128301.39599999999</v>
      </c>
      <c r="Y35">
        <v>133369.97200000001</v>
      </c>
      <c r="Z35">
        <v>139195.848</v>
      </c>
      <c r="AA35">
        <v>140712.35399999999</v>
      </c>
      <c r="AB35">
        <v>137837.21100000001</v>
      </c>
      <c r="AC35">
        <v>139167.117</v>
      </c>
      <c r="AD35">
        <v>145127.33900000001</v>
      </c>
    </row>
    <row r="36" spans="1:30">
      <c r="B36" t="s">
        <v>91</v>
      </c>
      <c r="C36" t="s">
        <v>42</v>
      </c>
      <c r="D36" t="s">
        <v>180</v>
      </c>
      <c r="E36" t="s">
        <v>107</v>
      </c>
      <c r="F36" t="s">
        <v>107</v>
      </c>
      <c r="G36" t="s">
        <v>107</v>
      </c>
      <c r="H36" t="s">
        <v>107</v>
      </c>
      <c r="I36" t="s">
        <v>107</v>
      </c>
      <c r="J36" t="s">
        <v>107</v>
      </c>
      <c r="K36" t="s">
        <v>107</v>
      </c>
      <c r="L36" t="s">
        <v>107</v>
      </c>
      <c r="M36" t="s">
        <v>107</v>
      </c>
      <c r="N36" t="s">
        <v>107</v>
      </c>
      <c r="O36" t="s">
        <v>107</v>
      </c>
      <c r="P36" t="s">
        <v>107</v>
      </c>
      <c r="Q36" t="s">
        <v>107</v>
      </c>
      <c r="R36" t="s">
        <v>107</v>
      </c>
      <c r="S36" t="s">
        <v>107</v>
      </c>
      <c r="T36" t="s">
        <v>107</v>
      </c>
      <c r="U36" t="s">
        <v>107</v>
      </c>
      <c r="V36" t="s">
        <v>107</v>
      </c>
      <c r="W36" t="s">
        <v>107</v>
      </c>
      <c r="X36" t="s">
        <v>107</v>
      </c>
      <c r="Y36" t="s">
        <v>107</v>
      </c>
      <c r="Z36" t="s">
        <v>107</v>
      </c>
      <c r="AA36">
        <v>31819.705000000002</v>
      </c>
      <c r="AB36">
        <v>32424.702000000001</v>
      </c>
      <c r="AC36">
        <v>34436.826999999997</v>
      </c>
      <c r="AD36">
        <v>36449.141000000003</v>
      </c>
    </row>
    <row r="37" spans="1:30">
      <c r="B37" t="s">
        <v>92</v>
      </c>
      <c r="C37" t="s">
        <v>93</v>
      </c>
      <c r="D37" t="s">
        <v>180</v>
      </c>
      <c r="E37" t="s">
        <v>107</v>
      </c>
      <c r="F37" t="s">
        <v>107</v>
      </c>
      <c r="G37" t="s">
        <v>107</v>
      </c>
      <c r="H37" t="s">
        <v>107</v>
      </c>
      <c r="I37" t="s">
        <v>107</v>
      </c>
      <c r="J37" t="s">
        <v>107</v>
      </c>
      <c r="K37" t="s">
        <v>107</v>
      </c>
      <c r="L37" t="s">
        <v>107</v>
      </c>
      <c r="M37" t="s">
        <v>107</v>
      </c>
      <c r="N37" t="s">
        <v>107</v>
      </c>
      <c r="O37" t="s">
        <v>107</v>
      </c>
      <c r="P37" t="s">
        <v>107</v>
      </c>
      <c r="Q37" t="s">
        <v>107</v>
      </c>
      <c r="R37" t="s">
        <v>107</v>
      </c>
      <c r="S37" t="s">
        <v>107</v>
      </c>
      <c r="T37" t="s">
        <v>107</v>
      </c>
      <c r="U37" t="s">
        <v>107</v>
      </c>
      <c r="V37" t="s">
        <v>107</v>
      </c>
      <c r="W37" t="s">
        <v>107</v>
      </c>
      <c r="X37" t="s">
        <v>107</v>
      </c>
      <c r="Y37">
        <v>23424.154999999999</v>
      </c>
      <c r="Z37">
        <v>21339.38</v>
      </c>
      <c r="AA37">
        <v>20173.460999999999</v>
      </c>
      <c r="AB37">
        <v>20747.076000000001</v>
      </c>
      <c r="AC37">
        <v>21852.374</v>
      </c>
      <c r="AD37">
        <v>22749.885999999999</v>
      </c>
    </row>
    <row r="38" spans="1:30">
      <c r="B38" t="s">
        <v>94</v>
      </c>
      <c r="C38" t="s">
        <v>42</v>
      </c>
      <c r="D38" t="s">
        <v>180</v>
      </c>
      <c r="E38">
        <v>348535.01899999997</v>
      </c>
      <c r="F38">
        <v>364740.06300000002</v>
      </c>
      <c r="G38">
        <v>394465.451</v>
      </c>
      <c r="H38">
        <v>425188.25599999999</v>
      </c>
      <c r="I38">
        <v>449078.67300000001</v>
      </c>
      <c r="J38">
        <v>451513.592</v>
      </c>
      <c r="K38">
        <v>466430.66</v>
      </c>
      <c r="L38">
        <v>479670.641</v>
      </c>
      <c r="M38">
        <v>486688.23800000001</v>
      </c>
      <c r="N38">
        <v>486890.44</v>
      </c>
      <c r="O38">
        <v>497644.52600000001</v>
      </c>
      <c r="P38">
        <v>496985.304</v>
      </c>
      <c r="Q38">
        <v>503180.03499999997</v>
      </c>
      <c r="R38">
        <v>512086.90399999998</v>
      </c>
      <c r="S38">
        <v>521226.05499999999</v>
      </c>
      <c r="T38">
        <v>533325.98400000005</v>
      </c>
      <c r="U38">
        <v>550676.79399999999</v>
      </c>
      <c r="V38">
        <v>581223.51100000006</v>
      </c>
      <c r="W38">
        <v>610832.92099999997</v>
      </c>
      <c r="X38">
        <v>640318.01100000006</v>
      </c>
      <c r="Y38">
        <v>664530.95499999996</v>
      </c>
      <c r="Z38">
        <v>681449.91700000002</v>
      </c>
      <c r="AA38">
        <v>687782.054</v>
      </c>
      <c r="AB38">
        <v>680687.63899999997</v>
      </c>
      <c r="AC38">
        <v>696909.755</v>
      </c>
      <c r="AD38">
        <v>716127</v>
      </c>
    </row>
    <row r="39" spans="1:30">
      <c r="B39" t="s">
        <v>95</v>
      </c>
      <c r="C39" t="s">
        <v>96</v>
      </c>
      <c r="D39" t="s">
        <v>180</v>
      </c>
      <c r="E39">
        <v>1654495.963</v>
      </c>
      <c r="F39">
        <v>1670125.0970000001</v>
      </c>
      <c r="G39">
        <v>1708349.898</v>
      </c>
      <c r="H39">
        <v>1776136.9</v>
      </c>
      <c r="I39">
        <v>1832941.233</v>
      </c>
      <c r="J39">
        <v>1879733.7050000001</v>
      </c>
      <c r="K39">
        <v>1899623.2590000001</v>
      </c>
      <c r="L39">
        <v>1869300.36</v>
      </c>
      <c r="M39">
        <v>1902042.054</v>
      </c>
      <c r="N39">
        <v>1975080.5349999999</v>
      </c>
      <c r="O39">
        <v>2008656.34</v>
      </c>
      <c r="P39">
        <v>2017792.32</v>
      </c>
      <c r="Q39">
        <v>2042987.78</v>
      </c>
      <c r="R39">
        <v>2081817.5970000001</v>
      </c>
      <c r="S39">
        <v>2169868.8059999999</v>
      </c>
      <c r="T39">
        <v>2216746.0819999999</v>
      </c>
      <c r="U39">
        <v>2276405.8829999999</v>
      </c>
      <c r="V39">
        <v>2352752.9619999998</v>
      </c>
      <c r="W39">
        <v>2412960.8199999998</v>
      </c>
      <c r="X39">
        <v>2477020.2710000002</v>
      </c>
      <c r="Y39">
        <v>2495713.7179999999</v>
      </c>
      <c r="Z39">
        <v>2467113.466</v>
      </c>
      <c r="AA39">
        <v>2438529.6680000001</v>
      </c>
      <c r="AB39">
        <v>2388159</v>
      </c>
      <c r="AC39">
        <v>2482013</v>
      </c>
      <c r="AD39">
        <v>2579685</v>
      </c>
    </row>
    <row r="40" spans="1:30">
      <c r="B40" t="s">
        <v>97</v>
      </c>
      <c r="C40" t="s">
        <v>98</v>
      </c>
      <c r="D40" t="s">
        <v>180</v>
      </c>
      <c r="E40">
        <v>321146.99699999997</v>
      </c>
      <c r="F40">
        <v>334235.158</v>
      </c>
      <c r="G40">
        <v>344932.38299999997</v>
      </c>
      <c r="H40">
        <v>355452.50199999998</v>
      </c>
      <c r="I40">
        <v>360624.00900000002</v>
      </c>
      <c r="J40">
        <v>334359.13299999997</v>
      </c>
      <c r="K40">
        <v>329665.81400000001</v>
      </c>
      <c r="L40">
        <v>337688.73300000001</v>
      </c>
      <c r="M40">
        <v>339070.16200000001</v>
      </c>
      <c r="N40">
        <v>347518.13699999999</v>
      </c>
      <c r="O40">
        <v>363510.84299999999</v>
      </c>
      <c r="P40">
        <v>369331.87199999997</v>
      </c>
      <c r="Q40">
        <v>364495.77600000001</v>
      </c>
      <c r="R40">
        <v>366825.19400000002</v>
      </c>
      <c r="S40">
        <v>377860.97</v>
      </c>
      <c r="T40">
        <v>391742.05499999999</v>
      </c>
      <c r="U40">
        <v>399023.10100000002</v>
      </c>
      <c r="V40">
        <v>405349.52600000001</v>
      </c>
      <c r="W40">
        <v>418635.24599999998</v>
      </c>
      <c r="X40">
        <v>436765.47700000001</v>
      </c>
      <c r="Y40">
        <v>452814.973</v>
      </c>
      <c r="Z40">
        <v>448668.01799999998</v>
      </c>
      <c r="AA40">
        <v>448471.80200000003</v>
      </c>
      <c r="AB40">
        <v>447906.80200000003</v>
      </c>
      <c r="AC40">
        <v>453594.13299999997</v>
      </c>
      <c r="AD40">
        <v>455775.315</v>
      </c>
    </row>
    <row r="41" spans="1:30">
      <c r="B41" t="s">
        <v>99</v>
      </c>
      <c r="C41" t="s">
        <v>100</v>
      </c>
      <c r="D41" t="s">
        <v>180</v>
      </c>
      <c r="E41">
        <v>206683.10699999999</v>
      </c>
      <c r="F41">
        <v>218191.00700000001</v>
      </c>
      <c r="G41">
        <v>234393.886</v>
      </c>
      <c r="H41">
        <v>242039.29399999999</v>
      </c>
      <c r="I41">
        <v>255579.44</v>
      </c>
      <c r="J41">
        <v>273912.50400000002</v>
      </c>
      <c r="K41">
        <v>302572.07199999999</v>
      </c>
      <c r="L41">
        <v>312874.09100000001</v>
      </c>
      <c r="M41">
        <v>317581.31099999999</v>
      </c>
      <c r="N41">
        <v>315598.03499999997</v>
      </c>
      <c r="O41">
        <v>307879.17200000002</v>
      </c>
      <c r="P41">
        <v>322827.2</v>
      </c>
      <c r="Q41">
        <v>334328.978</v>
      </c>
      <c r="R41">
        <v>350941.97899999999</v>
      </c>
      <c r="S41">
        <v>374496.446</v>
      </c>
      <c r="T41">
        <v>390381.02100000001</v>
      </c>
      <c r="U41">
        <v>417767.37400000001</v>
      </c>
      <c r="V41">
        <v>457389.59399999998</v>
      </c>
      <c r="W41">
        <v>467087.86499999999</v>
      </c>
      <c r="X41">
        <v>468263.25</v>
      </c>
      <c r="Y41">
        <v>511602.45400000003</v>
      </c>
      <c r="Z41">
        <v>516342.533</v>
      </c>
      <c r="AA41">
        <v>547241.93000000005</v>
      </c>
      <c r="AB41">
        <v>591251.23699999996</v>
      </c>
      <c r="AC41">
        <v>558994.56299999997</v>
      </c>
      <c r="AD41">
        <v>599193.08400000003</v>
      </c>
    </row>
    <row r="42" spans="1:30">
      <c r="B42" t="s">
        <v>101</v>
      </c>
      <c r="C42" t="s">
        <v>102</v>
      </c>
      <c r="D42" t="s">
        <v>180</v>
      </c>
      <c r="E42">
        <v>759480.24600000004</v>
      </c>
      <c r="F42">
        <v>786097.88300000003</v>
      </c>
      <c r="G42">
        <v>820070.42</v>
      </c>
      <c r="H42">
        <v>873570.57200000004</v>
      </c>
      <c r="I42">
        <v>851867.55</v>
      </c>
      <c r="J42">
        <v>839314.00800000003</v>
      </c>
      <c r="K42">
        <v>863740.27899999998</v>
      </c>
      <c r="L42">
        <v>884968.86</v>
      </c>
      <c r="M42">
        <v>922175.25600000005</v>
      </c>
      <c r="N42">
        <v>956747.76</v>
      </c>
      <c r="O42">
        <v>937312.69400000002</v>
      </c>
      <c r="P42">
        <v>929929.071</v>
      </c>
      <c r="Q42">
        <v>948480.14500000002</v>
      </c>
      <c r="R42">
        <v>988523.61399999994</v>
      </c>
      <c r="S42">
        <v>1010954.254</v>
      </c>
      <c r="T42">
        <v>1052882.7220000001</v>
      </c>
      <c r="U42">
        <v>1086052.1140000001</v>
      </c>
      <c r="V42">
        <v>1144620.0630000001</v>
      </c>
      <c r="W42">
        <v>1210234.419</v>
      </c>
      <c r="X42">
        <v>1241429.4550000001</v>
      </c>
      <c r="Y42">
        <v>1250538.5120000001</v>
      </c>
      <c r="Z42">
        <v>1236743.551</v>
      </c>
      <c r="AA42">
        <v>1241703.9080000001</v>
      </c>
      <c r="AB42">
        <v>1272620.236</v>
      </c>
      <c r="AC42">
        <v>1321565.327</v>
      </c>
      <c r="AD42">
        <v>1355023</v>
      </c>
    </row>
    <row r="43" spans="1:30">
      <c r="B43" t="s">
        <v>103</v>
      </c>
      <c r="C43" t="s">
        <v>104</v>
      </c>
      <c r="D43" t="s">
        <v>180</v>
      </c>
      <c r="E43">
        <v>4954436</v>
      </c>
      <c r="F43">
        <v>5117603</v>
      </c>
      <c r="G43">
        <v>5386733</v>
      </c>
      <c r="H43">
        <v>5690853</v>
      </c>
      <c r="I43">
        <v>5660091</v>
      </c>
      <c r="J43">
        <v>5648462</v>
      </c>
      <c r="K43">
        <v>5952809</v>
      </c>
      <c r="L43">
        <v>6228076</v>
      </c>
      <c r="M43">
        <v>6572819</v>
      </c>
      <c r="N43">
        <v>6780924</v>
      </c>
      <c r="O43">
        <v>6763514</v>
      </c>
      <c r="P43">
        <v>6935153</v>
      </c>
      <c r="Q43">
        <v>6810120</v>
      </c>
      <c r="R43">
        <v>7122290</v>
      </c>
      <c r="S43">
        <v>7637704</v>
      </c>
      <c r="T43">
        <v>7956170</v>
      </c>
      <c r="U43">
        <v>8231664</v>
      </c>
      <c r="V43">
        <v>8516418</v>
      </c>
      <c r="W43">
        <v>8872154</v>
      </c>
      <c r="X43">
        <v>9197997</v>
      </c>
      <c r="Y43">
        <v>9371468</v>
      </c>
      <c r="Z43">
        <v>9361322</v>
      </c>
      <c r="AA43">
        <v>9691069</v>
      </c>
      <c r="AB43">
        <v>9957746</v>
      </c>
      <c r="AC43">
        <v>10358923</v>
      </c>
      <c r="AD43">
        <v>10636979</v>
      </c>
    </row>
    <row r="44" spans="1:30">
      <c r="B44" t="s">
        <v>105</v>
      </c>
      <c r="C44" t="s">
        <v>106</v>
      </c>
      <c r="D44" t="s">
        <v>180</v>
      </c>
      <c r="E44">
        <v>1439820</v>
      </c>
      <c r="F44">
        <v>1541700</v>
      </c>
      <c r="G44">
        <v>1600690</v>
      </c>
      <c r="H44">
        <v>1725110</v>
      </c>
      <c r="I44">
        <v>1765400</v>
      </c>
      <c r="J44">
        <v>1919070</v>
      </c>
      <c r="K44">
        <v>1889130</v>
      </c>
      <c r="L44">
        <v>2032250</v>
      </c>
      <c r="M44">
        <v>2269280</v>
      </c>
      <c r="N44">
        <v>2441580</v>
      </c>
      <c r="O44">
        <v>2632820</v>
      </c>
      <c r="P44">
        <v>2767400</v>
      </c>
      <c r="Q44">
        <v>3016990</v>
      </c>
      <c r="R44">
        <v>3341880</v>
      </c>
      <c r="S44">
        <v>3849600</v>
      </c>
      <c r="T44">
        <v>4366630</v>
      </c>
      <c r="U44">
        <v>4757400</v>
      </c>
      <c r="V44">
        <v>5312020</v>
      </c>
      <c r="W44">
        <v>5908130</v>
      </c>
      <c r="X44">
        <v>6156680</v>
      </c>
      <c r="Y44">
        <v>6398010</v>
      </c>
      <c r="Z44">
        <v>6990620</v>
      </c>
      <c r="AA44">
        <v>7985020</v>
      </c>
      <c r="AB44">
        <v>9093640</v>
      </c>
      <c r="AC44">
        <v>10279140</v>
      </c>
      <c r="AD44">
        <v>11405110</v>
      </c>
    </row>
    <row r="46" spans="1:30">
      <c r="A46" t="s">
        <v>108</v>
      </c>
      <c r="B46" t="s">
        <v>38</v>
      </c>
      <c r="C46" t="s">
        <v>109</v>
      </c>
      <c r="D46" t="s">
        <v>180</v>
      </c>
      <c r="E46">
        <v>283519.30300000001</v>
      </c>
      <c r="F46">
        <v>294605.71399999998</v>
      </c>
      <c r="G46">
        <v>302322.54599999997</v>
      </c>
      <c r="H46">
        <v>314738.85100000002</v>
      </c>
      <c r="I46">
        <v>318944.73800000001</v>
      </c>
      <c r="J46">
        <v>327201.48599999998</v>
      </c>
      <c r="K46">
        <v>338963.83299999998</v>
      </c>
      <c r="L46">
        <v>341991.28700000001</v>
      </c>
      <c r="M46">
        <v>355842.02500000002</v>
      </c>
      <c r="N46">
        <v>366643.92599999998</v>
      </c>
      <c r="O46">
        <v>378887.98100000003</v>
      </c>
      <c r="P46">
        <v>391485.44699999999</v>
      </c>
      <c r="Q46">
        <v>382776.68900000001</v>
      </c>
      <c r="R46">
        <v>400352.79399999999</v>
      </c>
      <c r="S46">
        <v>421484.391</v>
      </c>
      <c r="T46">
        <v>438201.61800000002</v>
      </c>
      <c r="U46">
        <v>449416.326</v>
      </c>
      <c r="V46">
        <v>475290.75699999998</v>
      </c>
      <c r="W46">
        <v>493710.29599999997</v>
      </c>
      <c r="X46">
        <v>511367.77500000002</v>
      </c>
      <c r="Y46">
        <v>509408.86800000002</v>
      </c>
      <c r="Z46">
        <v>511592.29499999998</v>
      </c>
      <c r="AA46">
        <v>532298.61</v>
      </c>
      <c r="AB46">
        <v>553489.01</v>
      </c>
      <c r="AC46">
        <v>575003.71600000001</v>
      </c>
      <c r="AD46">
        <v>597180.696</v>
      </c>
    </row>
    <row r="47" spans="1:30">
      <c r="B47" t="s">
        <v>41</v>
      </c>
      <c r="C47" t="s">
        <v>109</v>
      </c>
      <c r="D47" t="s">
        <v>180</v>
      </c>
      <c r="E47">
        <v>152515.35200000001</v>
      </c>
      <c r="F47">
        <v>160313.65900000001</v>
      </c>
      <c r="G47">
        <v>170265.70800000001</v>
      </c>
      <c r="H47">
        <v>178587.10500000001</v>
      </c>
      <c r="I47">
        <v>185630.13399999999</v>
      </c>
      <c r="J47">
        <v>184957.59</v>
      </c>
      <c r="K47">
        <v>193423.10399999999</v>
      </c>
      <c r="L47">
        <v>203248.96</v>
      </c>
      <c r="M47">
        <v>202820.80900000001</v>
      </c>
      <c r="N47">
        <v>213685.31099999999</v>
      </c>
      <c r="O47">
        <v>217385.24100000001</v>
      </c>
      <c r="P47">
        <v>217071.56599999999</v>
      </c>
      <c r="Q47">
        <v>221437.42800000001</v>
      </c>
      <c r="R47">
        <v>228020.95699999999</v>
      </c>
      <c r="S47">
        <v>228137.87599999999</v>
      </c>
      <c r="T47">
        <v>233838.30799999999</v>
      </c>
      <c r="U47">
        <v>239219.84599999999</v>
      </c>
      <c r="V47">
        <v>242466.46100000001</v>
      </c>
      <c r="W47">
        <v>250457.86499999999</v>
      </c>
      <c r="X47">
        <v>260193.35</v>
      </c>
      <c r="Y47">
        <v>271500.42</v>
      </c>
      <c r="Z47">
        <v>280844.45299999998</v>
      </c>
      <c r="AA47">
        <v>286724.00099999999</v>
      </c>
      <c r="AB47">
        <v>288234.49</v>
      </c>
      <c r="AC47">
        <v>295158.22499999998</v>
      </c>
      <c r="AD47">
        <v>303032.99800000002</v>
      </c>
    </row>
    <row r="48" spans="1:30">
      <c r="B48" t="s">
        <v>43</v>
      </c>
      <c r="C48" t="s">
        <v>109</v>
      </c>
      <c r="D48" t="s">
        <v>180</v>
      </c>
      <c r="E48">
        <v>194505.731</v>
      </c>
      <c r="F48">
        <v>201805.573</v>
      </c>
      <c r="G48">
        <v>212411.761</v>
      </c>
      <c r="H48">
        <v>225416.30499999999</v>
      </c>
      <c r="I48">
        <v>234882.965</v>
      </c>
      <c r="J48">
        <v>231766.068</v>
      </c>
      <c r="K48">
        <v>244867.226</v>
      </c>
      <c r="L48">
        <v>246400.427</v>
      </c>
      <c r="M48">
        <v>253402.91200000001</v>
      </c>
      <c r="N48">
        <v>259335.22099999999</v>
      </c>
      <c r="O48">
        <v>270952.14500000002</v>
      </c>
      <c r="P48">
        <v>270195.42</v>
      </c>
      <c r="Q48">
        <v>271803.04800000001</v>
      </c>
      <c r="R48">
        <v>272650.64600000001</v>
      </c>
      <c r="S48">
        <v>279375.25400000002</v>
      </c>
      <c r="T48">
        <v>283989.95400000003</v>
      </c>
      <c r="U48">
        <v>289166.41600000003</v>
      </c>
      <c r="V48">
        <v>295836.5</v>
      </c>
      <c r="W48">
        <v>309809.47600000002</v>
      </c>
      <c r="X48">
        <v>320557.28399999999</v>
      </c>
      <c r="Y48">
        <v>330614.45600000001</v>
      </c>
      <c r="Z48">
        <v>336674.864</v>
      </c>
      <c r="AA48">
        <v>341828.19400000002</v>
      </c>
      <c r="AB48">
        <v>338540.24099999998</v>
      </c>
      <c r="AC48">
        <v>349464.83799999999</v>
      </c>
      <c r="AD48">
        <v>357798.72600000002</v>
      </c>
    </row>
    <row r="49" spans="2:30">
      <c r="B49" t="s">
        <v>45</v>
      </c>
      <c r="C49" t="s">
        <v>109</v>
      </c>
      <c r="D49" t="s">
        <v>180</v>
      </c>
      <c r="E49">
        <v>468244.06099999999</v>
      </c>
      <c r="F49">
        <v>487061.255</v>
      </c>
      <c r="G49">
        <v>513945.16899999999</v>
      </c>
      <c r="H49">
        <v>548526.76300000004</v>
      </c>
      <c r="I49">
        <v>566945.05900000001</v>
      </c>
      <c r="J49">
        <v>575706.4</v>
      </c>
      <c r="K49">
        <v>609611.28799999994</v>
      </c>
      <c r="L49">
        <v>631159.19400000002</v>
      </c>
      <c r="M49">
        <v>654738.65800000005</v>
      </c>
      <c r="N49">
        <v>679128.89300000004</v>
      </c>
      <c r="O49">
        <v>693914.47900000005</v>
      </c>
      <c r="P49">
        <v>717783.28300000005</v>
      </c>
      <c r="Q49">
        <v>694905.64800000004</v>
      </c>
      <c r="R49">
        <v>712982.50300000003</v>
      </c>
      <c r="S49">
        <v>755108.76800000004</v>
      </c>
      <c r="T49">
        <v>790881.29</v>
      </c>
      <c r="U49">
        <v>807845.473</v>
      </c>
      <c r="V49">
        <v>840748.68900000001</v>
      </c>
      <c r="W49">
        <v>877826.63899999997</v>
      </c>
      <c r="X49">
        <v>898165.7</v>
      </c>
      <c r="Y49">
        <v>899644.73300000001</v>
      </c>
      <c r="Z49">
        <v>880877.375</v>
      </c>
      <c r="AA49">
        <v>888807.55700000003</v>
      </c>
      <c r="AB49">
        <v>912457.45200000005</v>
      </c>
      <c r="AC49">
        <v>953467.54399999999</v>
      </c>
      <c r="AD49">
        <v>979153.73300000001</v>
      </c>
    </row>
    <row r="50" spans="2:30">
      <c r="B50" t="s">
        <v>47</v>
      </c>
      <c r="C50" t="s">
        <v>109</v>
      </c>
      <c r="D50" t="s">
        <v>180</v>
      </c>
      <c r="E50" t="s">
        <v>107</v>
      </c>
      <c r="F50" t="s">
        <v>107</v>
      </c>
      <c r="G50" t="s">
        <v>107</v>
      </c>
      <c r="H50" t="s">
        <v>107</v>
      </c>
      <c r="I50" t="s">
        <v>107</v>
      </c>
      <c r="J50" t="s">
        <v>107</v>
      </c>
      <c r="K50" t="s">
        <v>107</v>
      </c>
      <c r="L50" t="s">
        <v>107</v>
      </c>
      <c r="M50" t="s">
        <v>107</v>
      </c>
      <c r="N50" t="s">
        <v>107</v>
      </c>
      <c r="O50" t="s">
        <v>107</v>
      </c>
      <c r="P50" t="s">
        <v>107</v>
      </c>
      <c r="Q50" t="s">
        <v>107</v>
      </c>
      <c r="R50" t="s">
        <v>107</v>
      </c>
      <c r="S50" t="s">
        <v>107</v>
      </c>
      <c r="T50" t="s">
        <v>107</v>
      </c>
      <c r="U50">
        <v>87720.785000000003</v>
      </c>
      <c r="V50">
        <v>93505.332999999999</v>
      </c>
      <c r="W50">
        <v>100341.774</v>
      </c>
      <c r="X50">
        <v>110938.1</v>
      </c>
      <c r="Y50">
        <v>115040.124</v>
      </c>
      <c r="Z50">
        <v>124208.70699999999</v>
      </c>
      <c r="AA50">
        <v>139459.08199999999</v>
      </c>
      <c r="AB50">
        <v>149202.06099999999</v>
      </c>
      <c r="AC50">
        <v>157718.693</v>
      </c>
      <c r="AD50">
        <v>174480.36900000001</v>
      </c>
    </row>
    <row r="51" spans="2:30">
      <c r="B51" t="s">
        <v>49</v>
      </c>
      <c r="C51" t="s">
        <v>109</v>
      </c>
      <c r="D51" t="s">
        <v>180</v>
      </c>
      <c r="E51" t="s">
        <v>107</v>
      </c>
      <c r="F51" t="s">
        <v>107</v>
      </c>
      <c r="G51" t="s">
        <v>107</v>
      </c>
      <c r="H51" t="s">
        <v>107</v>
      </c>
      <c r="I51" t="s">
        <v>107</v>
      </c>
      <c r="J51">
        <v>140951.46900000001</v>
      </c>
      <c r="K51">
        <v>147496.83100000001</v>
      </c>
      <c r="L51">
        <v>153678.56200000001</v>
      </c>
      <c r="M51">
        <v>166752.196</v>
      </c>
      <c r="N51">
        <v>175808.45600000001</v>
      </c>
      <c r="O51">
        <v>183115.27100000001</v>
      </c>
      <c r="P51">
        <v>187639.495</v>
      </c>
      <c r="Q51">
        <v>189754.758</v>
      </c>
      <c r="R51">
        <v>193001.64199999999</v>
      </c>
      <c r="S51">
        <v>198820.50399999999</v>
      </c>
      <c r="T51">
        <v>204828.69099999999</v>
      </c>
      <c r="U51">
        <v>216645.87700000001</v>
      </c>
      <c r="V51">
        <v>228787.177</v>
      </c>
      <c r="W51">
        <v>239117.58100000001</v>
      </c>
      <c r="X51">
        <v>247608.133</v>
      </c>
      <c r="Y51">
        <v>258461.951</v>
      </c>
      <c r="Z51">
        <v>265671.027</v>
      </c>
      <c r="AA51">
        <v>277157.61800000002</v>
      </c>
      <c r="AB51">
        <v>293029.85200000001</v>
      </c>
      <c r="AC51">
        <v>309462.41499999998</v>
      </c>
      <c r="AD51">
        <v>325942.652</v>
      </c>
    </row>
    <row r="52" spans="2:30">
      <c r="B52" t="s">
        <v>51</v>
      </c>
      <c r="C52" t="s">
        <v>109</v>
      </c>
      <c r="D52" t="s">
        <v>180</v>
      </c>
      <c r="E52" t="s">
        <v>107</v>
      </c>
      <c r="F52" t="s">
        <v>107</v>
      </c>
      <c r="G52" t="s">
        <v>107</v>
      </c>
      <c r="H52" t="s">
        <v>107</v>
      </c>
      <c r="I52" t="s">
        <v>107</v>
      </c>
      <c r="J52" t="s">
        <v>107</v>
      </c>
      <c r="K52" t="s">
        <v>107</v>
      </c>
      <c r="L52" t="s">
        <v>107</v>
      </c>
      <c r="M52" t="s">
        <v>107</v>
      </c>
      <c r="N52" t="s">
        <v>107</v>
      </c>
      <c r="O52" t="s">
        <v>107</v>
      </c>
      <c r="P52" t="s">
        <v>107</v>
      </c>
      <c r="Q52" t="s">
        <v>107</v>
      </c>
      <c r="R52" t="s">
        <v>107</v>
      </c>
      <c r="S52" t="s">
        <v>107</v>
      </c>
      <c r="T52" t="s">
        <v>107</v>
      </c>
      <c r="U52" t="s">
        <v>107</v>
      </c>
      <c r="V52" t="s">
        <v>107</v>
      </c>
      <c r="W52" t="s">
        <v>107</v>
      </c>
      <c r="X52" t="s">
        <v>107</v>
      </c>
      <c r="Y52" t="s">
        <v>107</v>
      </c>
      <c r="Z52">
        <v>29106.417000000001</v>
      </c>
      <c r="AA52">
        <v>31784.527999999998</v>
      </c>
      <c r="AB52">
        <v>34040.337</v>
      </c>
      <c r="AC52">
        <v>35578.629000000001</v>
      </c>
      <c r="AD52">
        <v>37056.548999999999</v>
      </c>
    </row>
    <row r="53" spans="2:30">
      <c r="B53" t="s">
        <v>53</v>
      </c>
      <c r="C53" t="s">
        <v>109</v>
      </c>
      <c r="D53" t="s">
        <v>180</v>
      </c>
      <c r="E53" t="s">
        <v>107</v>
      </c>
      <c r="F53" t="s">
        <v>107</v>
      </c>
      <c r="G53" t="s">
        <v>107</v>
      </c>
      <c r="H53" t="s">
        <v>107</v>
      </c>
      <c r="I53" t="s">
        <v>107</v>
      </c>
      <c r="J53" t="s">
        <v>107</v>
      </c>
      <c r="K53" t="s">
        <v>107</v>
      </c>
      <c r="L53" t="s">
        <v>107</v>
      </c>
      <c r="M53" t="s">
        <v>107</v>
      </c>
      <c r="N53" t="s">
        <v>107</v>
      </c>
      <c r="O53" t="s">
        <v>107</v>
      </c>
      <c r="P53" t="s">
        <v>107</v>
      </c>
      <c r="Q53" t="s">
        <v>107</v>
      </c>
      <c r="R53" t="s">
        <v>107</v>
      </c>
      <c r="S53" t="s">
        <v>107</v>
      </c>
      <c r="T53" t="s">
        <v>107</v>
      </c>
      <c r="U53" t="s">
        <v>107</v>
      </c>
      <c r="V53" t="s">
        <v>107</v>
      </c>
      <c r="W53" t="s">
        <v>107</v>
      </c>
      <c r="X53" t="s">
        <v>107</v>
      </c>
      <c r="Y53">
        <v>228423.93900000001</v>
      </c>
      <c r="Z53">
        <v>201892.63</v>
      </c>
      <c r="AA53">
        <v>200869.95800000001</v>
      </c>
      <c r="AB53">
        <v>200994.30499999999</v>
      </c>
      <c r="AC53">
        <v>206841.85200000001</v>
      </c>
      <c r="AD53">
        <v>220288.255</v>
      </c>
    </row>
    <row r="54" spans="2:30">
      <c r="B54" t="s">
        <v>55</v>
      </c>
      <c r="C54" t="s">
        <v>109</v>
      </c>
      <c r="D54" t="s">
        <v>180</v>
      </c>
      <c r="E54">
        <v>122230.444</v>
      </c>
      <c r="F54">
        <v>125903.46400000001</v>
      </c>
      <c r="G54">
        <v>130850.696</v>
      </c>
      <c r="H54">
        <v>136206.34400000001</v>
      </c>
      <c r="I54">
        <v>134677.57199999999</v>
      </c>
      <c r="J54">
        <v>132715.79800000001</v>
      </c>
      <c r="K54">
        <v>140578.68700000001</v>
      </c>
      <c r="L54">
        <v>143207.91699999999</v>
      </c>
      <c r="M54">
        <v>146396.16699999999</v>
      </c>
      <c r="N54">
        <v>152060.39799999999</v>
      </c>
      <c r="O54">
        <v>151325.967</v>
      </c>
      <c r="P54">
        <v>150317.948</v>
      </c>
      <c r="Q54">
        <v>155856.52299999999</v>
      </c>
      <c r="R54">
        <v>159902.67000000001</v>
      </c>
      <c r="S54">
        <v>166564.43599999999</v>
      </c>
      <c r="T54">
        <v>173233.26300000001</v>
      </c>
      <c r="U54">
        <v>181728.93100000001</v>
      </c>
      <c r="V54">
        <v>182191.00599999999</v>
      </c>
      <c r="W54">
        <v>182166.226</v>
      </c>
      <c r="X54">
        <v>183341.54</v>
      </c>
      <c r="Y54">
        <v>186046.27499999999</v>
      </c>
      <c r="Z54">
        <v>188639.079</v>
      </c>
      <c r="AA54">
        <v>192330.75899999999</v>
      </c>
      <c r="AB54">
        <v>192351.315</v>
      </c>
      <c r="AC54">
        <v>202608.37700000001</v>
      </c>
      <c r="AD54">
        <v>208742.522</v>
      </c>
    </row>
    <row r="55" spans="2:30">
      <c r="B55" t="s">
        <v>57</v>
      </c>
      <c r="C55" t="s">
        <v>109</v>
      </c>
      <c r="D55" t="s">
        <v>180</v>
      </c>
      <c r="E55" t="s">
        <v>107</v>
      </c>
      <c r="F55" t="s">
        <v>107</v>
      </c>
      <c r="G55" t="s">
        <v>107</v>
      </c>
      <c r="H55" t="s">
        <v>107</v>
      </c>
      <c r="I55" t="s">
        <v>107</v>
      </c>
      <c r="J55" t="s">
        <v>107</v>
      </c>
      <c r="K55" t="s">
        <v>107</v>
      </c>
      <c r="L55" t="s">
        <v>107</v>
      </c>
      <c r="M55" t="s">
        <v>107</v>
      </c>
      <c r="N55" t="s">
        <v>107</v>
      </c>
      <c r="O55" t="s">
        <v>107</v>
      </c>
      <c r="P55" t="s">
        <v>107</v>
      </c>
      <c r="Q55" t="s">
        <v>107</v>
      </c>
      <c r="R55" t="s">
        <v>107</v>
      </c>
      <c r="S55" t="s">
        <v>107</v>
      </c>
      <c r="T55" t="s">
        <v>107</v>
      </c>
      <c r="U55" t="s">
        <v>107</v>
      </c>
      <c r="V55" t="s">
        <v>107</v>
      </c>
      <c r="W55" t="s">
        <v>107</v>
      </c>
      <c r="X55" t="s">
        <v>107</v>
      </c>
      <c r="Y55" t="s">
        <v>107</v>
      </c>
      <c r="Z55" t="s">
        <v>107</v>
      </c>
      <c r="AA55" t="s">
        <v>107</v>
      </c>
      <c r="AB55">
        <v>16721.832999999999</v>
      </c>
      <c r="AC55">
        <v>16447.189999999999</v>
      </c>
      <c r="AD55">
        <v>17191.702000000001</v>
      </c>
    </row>
    <row r="56" spans="2:30">
      <c r="B56" t="s">
        <v>58</v>
      </c>
      <c r="C56" t="s">
        <v>109</v>
      </c>
      <c r="D56" t="s">
        <v>180</v>
      </c>
      <c r="E56">
        <v>78339.009999999995</v>
      </c>
      <c r="F56">
        <v>80185.398000000001</v>
      </c>
      <c r="G56">
        <v>86388.127999999997</v>
      </c>
      <c r="H56">
        <v>92421.327000000005</v>
      </c>
      <c r="I56">
        <v>95412.573999999993</v>
      </c>
      <c r="J56">
        <v>97134.672999999995</v>
      </c>
      <c r="K56">
        <v>97469.187999999995</v>
      </c>
      <c r="L56">
        <v>97702.637000000002</v>
      </c>
      <c r="M56">
        <v>100555.269</v>
      </c>
      <c r="N56">
        <v>107716.74099999999</v>
      </c>
      <c r="O56">
        <v>113521.648</v>
      </c>
      <c r="P56">
        <v>115015.455</v>
      </c>
      <c r="Q56">
        <v>118590.23699999999</v>
      </c>
      <c r="R56">
        <v>122286.19899999999</v>
      </c>
      <c r="S56">
        <v>126245.44899999999</v>
      </c>
      <c r="T56">
        <v>130725.77</v>
      </c>
      <c r="U56">
        <v>134328.09299999999</v>
      </c>
      <c r="V56">
        <v>139130.08799999999</v>
      </c>
      <c r="W56">
        <v>146388.71400000001</v>
      </c>
      <c r="X56">
        <v>153835.71900000001</v>
      </c>
      <c r="Y56">
        <v>154866.842</v>
      </c>
      <c r="Z56">
        <v>145750.872</v>
      </c>
      <c r="AA56">
        <v>140948.87599999999</v>
      </c>
      <c r="AB56">
        <v>140015.79699999999</v>
      </c>
      <c r="AC56">
        <v>145564.69699999999</v>
      </c>
      <c r="AD56">
        <v>151702.967</v>
      </c>
    </row>
    <row r="57" spans="2:30">
      <c r="B57" t="s">
        <v>59</v>
      </c>
      <c r="C57" t="s">
        <v>109</v>
      </c>
      <c r="D57" t="s">
        <v>180</v>
      </c>
      <c r="E57">
        <v>1014911.184</v>
      </c>
      <c r="F57">
        <v>1068872.378</v>
      </c>
      <c r="G57">
        <v>1117093.1540000001</v>
      </c>
      <c r="H57">
        <v>1187966.7</v>
      </c>
      <c r="I57">
        <v>1239060.186</v>
      </c>
      <c r="J57">
        <v>1227166.6370000001</v>
      </c>
      <c r="K57">
        <v>1280631.3289999999</v>
      </c>
      <c r="L57">
        <v>1324996.3929999999</v>
      </c>
      <c r="M57">
        <v>1377711.9539999999</v>
      </c>
      <c r="N57">
        <v>1426620.5789999999</v>
      </c>
      <c r="O57">
        <v>1449143.284</v>
      </c>
      <c r="P57">
        <v>1464634.9129999999</v>
      </c>
      <c r="Q57">
        <v>1501329.8259999999</v>
      </c>
      <c r="R57">
        <v>1519959.301</v>
      </c>
      <c r="S57">
        <v>1542967.253</v>
      </c>
      <c r="T57">
        <v>1568006.2379999999</v>
      </c>
      <c r="U57">
        <v>1604654.8770000001</v>
      </c>
      <c r="V57">
        <v>1645764.5360000001</v>
      </c>
      <c r="W57">
        <v>1723825.4879999999</v>
      </c>
      <c r="X57">
        <v>1798706.0719999999</v>
      </c>
      <c r="Y57">
        <v>1851299.071</v>
      </c>
      <c r="Z57">
        <v>1870703.94</v>
      </c>
      <c r="AA57">
        <v>1900622.9069999999</v>
      </c>
      <c r="AB57">
        <v>1888674.33</v>
      </c>
      <c r="AC57">
        <v>1933216.9839999999</v>
      </c>
      <c r="AD57">
        <v>1973942.6969999999</v>
      </c>
    </row>
    <row r="58" spans="2:30">
      <c r="B58" t="s">
        <v>61</v>
      </c>
      <c r="C58" t="s">
        <v>109</v>
      </c>
      <c r="D58" t="s">
        <v>180</v>
      </c>
      <c r="E58">
        <v>1620208.01</v>
      </c>
      <c r="F58">
        <v>1670964.263</v>
      </c>
      <c r="G58">
        <v>1742821.429</v>
      </c>
      <c r="H58">
        <v>1826084.4950000001</v>
      </c>
      <c r="I58">
        <v>1842337.9010000001</v>
      </c>
      <c r="J58">
        <v>1826369.642</v>
      </c>
      <c r="K58">
        <v>1916761.395</v>
      </c>
      <c r="L58">
        <v>1980919.5789999999</v>
      </c>
      <c r="M58">
        <v>2040515.4029999999</v>
      </c>
      <c r="N58">
        <v>2125204.2059999998</v>
      </c>
      <c r="O58">
        <v>2155144.6919999998</v>
      </c>
      <c r="P58">
        <v>2166550.5920000002</v>
      </c>
      <c r="Q58">
        <v>2157996.1669999999</v>
      </c>
      <c r="R58">
        <v>2191928.7179999999</v>
      </c>
      <c r="S58">
        <v>2253805.7220000001</v>
      </c>
      <c r="T58">
        <v>2306272.8590000002</v>
      </c>
      <c r="U58">
        <v>2359025.1439999999</v>
      </c>
      <c r="V58">
        <v>2392102.253</v>
      </c>
      <c r="W58">
        <v>2480783.12</v>
      </c>
      <c r="X58">
        <v>2577448.1179999998</v>
      </c>
      <c r="Y58">
        <v>2712893.173</v>
      </c>
      <c r="Z58">
        <v>2851474.8509999998</v>
      </c>
      <c r="AA58">
        <v>2906310.895</v>
      </c>
      <c r="AB58">
        <v>2877920.6030000001</v>
      </c>
      <c r="AC58">
        <v>2946757.3569999998</v>
      </c>
      <c r="AD58">
        <v>2992259.608</v>
      </c>
    </row>
    <row r="59" spans="2:30">
      <c r="B59" t="s">
        <v>62</v>
      </c>
      <c r="C59" t="s">
        <v>109</v>
      </c>
      <c r="D59" t="s">
        <v>180</v>
      </c>
      <c r="E59">
        <v>139571.899</v>
      </c>
      <c r="F59">
        <v>150515.97899999999</v>
      </c>
      <c r="G59">
        <v>165808.63</v>
      </c>
      <c r="H59">
        <v>179226.492</v>
      </c>
      <c r="I59">
        <v>167687.459</v>
      </c>
      <c r="J59">
        <v>178363.799</v>
      </c>
      <c r="K59">
        <v>190585.10500000001</v>
      </c>
      <c r="L59">
        <v>196190.21599999999</v>
      </c>
      <c r="M59">
        <v>210407.853</v>
      </c>
      <c r="N59">
        <v>217313.60699999999</v>
      </c>
      <c r="O59">
        <v>218785.10500000001</v>
      </c>
      <c r="P59">
        <v>215385.79500000001</v>
      </c>
      <c r="Q59">
        <v>212946.23300000001</v>
      </c>
      <c r="R59">
        <v>210649.34700000001</v>
      </c>
      <c r="S59">
        <v>214884.62100000001</v>
      </c>
      <c r="T59">
        <v>220277.27299999999</v>
      </c>
      <c r="U59">
        <v>221417.56</v>
      </c>
      <c r="V59">
        <v>216416.04</v>
      </c>
      <c r="W59">
        <v>225695.66</v>
      </c>
      <c r="X59">
        <v>234272.095</v>
      </c>
      <c r="Y59">
        <v>234272.095</v>
      </c>
      <c r="Z59">
        <v>241534.53</v>
      </c>
      <c r="AA59">
        <v>243225.272</v>
      </c>
      <c r="AB59">
        <v>239333.66699999999</v>
      </c>
      <c r="AC59">
        <v>244120.34099999999</v>
      </c>
      <c r="AD59">
        <v>249246.18400000001</v>
      </c>
    </row>
    <row r="60" spans="2:30">
      <c r="B60" t="s">
        <v>64</v>
      </c>
      <c r="C60" t="s">
        <v>109</v>
      </c>
      <c r="D60" t="s">
        <v>180</v>
      </c>
      <c r="E60" t="s">
        <v>107</v>
      </c>
      <c r="F60" t="s">
        <v>107</v>
      </c>
      <c r="G60" t="s">
        <v>107</v>
      </c>
      <c r="H60" t="s">
        <v>107</v>
      </c>
      <c r="I60" t="s">
        <v>107</v>
      </c>
      <c r="J60" t="s">
        <v>107</v>
      </c>
      <c r="K60" t="s">
        <v>107</v>
      </c>
      <c r="L60" t="s">
        <v>107</v>
      </c>
      <c r="M60" t="s">
        <v>107</v>
      </c>
      <c r="N60" t="s">
        <v>107</v>
      </c>
      <c r="O60" t="s">
        <v>107</v>
      </c>
      <c r="P60" t="s">
        <v>107</v>
      </c>
      <c r="Q60" t="s">
        <v>107</v>
      </c>
      <c r="R60" t="s">
        <v>107</v>
      </c>
      <c r="S60" t="s">
        <v>107</v>
      </c>
      <c r="T60" t="s">
        <v>107</v>
      </c>
      <c r="U60" t="s">
        <v>107</v>
      </c>
      <c r="V60" t="s">
        <v>107</v>
      </c>
      <c r="W60" t="s">
        <v>107</v>
      </c>
      <c r="X60" t="s">
        <v>107</v>
      </c>
      <c r="Y60" t="s">
        <v>107</v>
      </c>
      <c r="Z60">
        <v>165915.717</v>
      </c>
      <c r="AA60">
        <v>160831.76</v>
      </c>
      <c r="AB60">
        <v>159905.19500000001</v>
      </c>
      <c r="AC60">
        <v>164617.848</v>
      </c>
      <c r="AD60">
        <v>167069.87299999999</v>
      </c>
    </row>
    <row r="61" spans="2:30">
      <c r="B61" t="s">
        <v>66</v>
      </c>
      <c r="C61" t="s">
        <v>109</v>
      </c>
      <c r="D61" t="s">
        <v>180</v>
      </c>
      <c r="E61">
        <v>3460.9690000000001</v>
      </c>
      <c r="F61">
        <v>3913</v>
      </c>
      <c r="G61">
        <v>4154.7190000000001</v>
      </c>
      <c r="H61">
        <v>4437.49</v>
      </c>
      <c r="I61">
        <v>4690.7060000000001</v>
      </c>
      <c r="J61">
        <v>4721.0150000000003</v>
      </c>
      <c r="K61">
        <v>5002.3580000000002</v>
      </c>
      <c r="L61">
        <v>5443.68</v>
      </c>
      <c r="M61">
        <v>5771.21</v>
      </c>
      <c r="N61">
        <v>6051.7250000000004</v>
      </c>
      <c r="O61">
        <v>6399.5730000000003</v>
      </c>
      <c r="P61">
        <v>6672.5150000000003</v>
      </c>
      <c r="Q61">
        <v>6816.2790000000005</v>
      </c>
      <c r="R61">
        <v>6669.65</v>
      </c>
      <c r="S61">
        <v>6945.0479999999998</v>
      </c>
      <c r="T61">
        <v>7173.7370000000001</v>
      </c>
      <c r="U61">
        <v>7623.5690000000004</v>
      </c>
      <c r="V61">
        <v>8275.0750000000007</v>
      </c>
      <c r="W61">
        <v>8267.65</v>
      </c>
      <c r="X61">
        <v>8289.0169999999998</v>
      </c>
      <c r="Y61">
        <v>8385.9459999999999</v>
      </c>
      <c r="Z61">
        <v>8367.2019999999993</v>
      </c>
      <c r="AA61">
        <v>8084.9009999999998</v>
      </c>
      <c r="AB61">
        <v>8191.0919999999996</v>
      </c>
      <c r="AC61">
        <v>8486.6970000000001</v>
      </c>
      <c r="AD61">
        <v>8496.5910000000003</v>
      </c>
    </row>
    <row r="62" spans="2:30">
      <c r="B62" t="s">
        <v>68</v>
      </c>
      <c r="C62" t="s">
        <v>109</v>
      </c>
      <c r="D62" t="s">
        <v>180</v>
      </c>
      <c r="E62">
        <v>39833.555999999997</v>
      </c>
      <c r="F62">
        <v>41215.735000000001</v>
      </c>
      <c r="G62">
        <v>43890.557000000001</v>
      </c>
      <c r="H62">
        <v>45962.819000000003</v>
      </c>
      <c r="I62">
        <v>47920.94</v>
      </c>
      <c r="J62">
        <v>50631.658000000003</v>
      </c>
      <c r="K62">
        <v>51337.872000000003</v>
      </c>
      <c r="L62">
        <v>55553.379000000001</v>
      </c>
      <c r="M62">
        <v>59545.85</v>
      </c>
      <c r="N62">
        <v>61375.714999999997</v>
      </c>
      <c r="O62">
        <v>63265.675999999999</v>
      </c>
      <c r="P62">
        <v>65369.396000000001</v>
      </c>
      <c r="Q62">
        <v>66862.085000000006</v>
      </c>
      <c r="R62">
        <v>66698.740999999995</v>
      </c>
      <c r="S62">
        <v>69603.051999999996</v>
      </c>
      <c r="T62">
        <v>71750.733999999997</v>
      </c>
      <c r="U62">
        <v>71443.403999999995</v>
      </c>
      <c r="V62">
        <v>74774.875</v>
      </c>
      <c r="W62">
        <v>78676.19</v>
      </c>
      <c r="X62">
        <v>83250.36</v>
      </c>
      <c r="Y62">
        <v>90298.774999999994</v>
      </c>
      <c r="Z62">
        <v>92041.216</v>
      </c>
      <c r="AA62">
        <v>95118.407000000007</v>
      </c>
      <c r="AB62">
        <v>97679.573999999993</v>
      </c>
      <c r="AC62">
        <v>103301.841</v>
      </c>
      <c r="AD62">
        <v>113254.376</v>
      </c>
    </row>
    <row r="63" spans="2:30">
      <c r="B63" t="s">
        <v>70</v>
      </c>
      <c r="C63" t="s">
        <v>109</v>
      </c>
      <c r="D63" t="s">
        <v>180</v>
      </c>
      <c r="E63">
        <v>42644.031999999999</v>
      </c>
      <c r="F63">
        <v>47314.01</v>
      </c>
      <c r="G63">
        <v>53061.033000000003</v>
      </c>
      <c r="H63">
        <v>56025.798999999999</v>
      </c>
      <c r="I63">
        <v>59654.12</v>
      </c>
      <c r="J63">
        <v>61588.595000000001</v>
      </c>
      <c r="K63">
        <v>61787.22</v>
      </c>
      <c r="L63">
        <v>62426.902999999998</v>
      </c>
      <c r="M63">
        <v>65894.771999999997</v>
      </c>
      <c r="N63">
        <v>69985.398000000001</v>
      </c>
      <c r="O63">
        <v>71154.463000000003</v>
      </c>
      <c r="P63">
        <v>74954.058999999994</v>
      </c>
      <c r="Q63">
        <v>76514.978000000003</v>
      </c>
      <c r="R63">
        <v>79085.192999999999</v>
      </c>
      <c r="S63">
        <v>79823.226999999999</v>
      </c>
      <c r="T63">
        <v>83045.642999999996</v>
      </c>
      <c r="U63">
        <v>86525.376000000004</v>
      </c>
      <c r="V63">
        <v>92703.038</v>
      </c>
      <c r="W63">
        <v>95400.710999999996</v>
      </c>
      <c r="X63">
        <v>95949.024000000005</v>
      </c>
      <c r="Y63">
        <v>102967.886</v>
      </c>
      <c r="Z63">
        <v>110923.304</v>
      </c>
      <c r="AA63">
        <v>119530.13800000001</v>
      </c>
      <c r="AB63">
        <v>124450.90300000001</v>
      </c>
      <c r="AC63">
        <v>133694.92300000001</v>
      </c>
      <c r="AD63">
        <v>142522.698</v>
      </c>
    </row>
    <row r="64" spans="2:30">
      <c r="B64" t="s">
        <v>72</v>
      </c>
      <c r="C64" t="s">
        <v>109</v>
      </c>
      <c r="D64" t="s">
        <v>180</v>
      </c>
      <c r="E64">
        <v>1033383.143</v>
      </c>
      <c r="F64">
        <v>1052171.165</v>
      </c>
      <c r="G64">
        <v>1091001.392</v>
      </c>
      <c r="H64">
        <v>1168744.649</v>
      </c>
      <c r="I64">
        <v>1233027.254</v>
      </c>
      <c r="J64">
        <v>1207254.9750000001</v>
      </c>
      <c r="K64">
        <v>1293276.5419999999</v>
      </c>
      <c r="L64">
        <v>1326390.898</v>
      </c>
      <c r="M64">
        <v>1369367.818</v>
      </c>
      <c r="N64">
        <v>1450970.629</v>
      </c>
      <c r="O64">
        <v>1500739.16</v>
      </c>
      <c r="P64">
        <v>1513408.814</v>
      </c>
      <c r="Q64">
        <v>1519668.0560000001</v>
      </c>
      <c r="R64">
        <v>1537436.068</v>
      </c>
      <c r="S64">
        <v>1587031.486</v>
      </c>
      <c r="T64">
        <v>1631437.9879999999</v>
      </c>
      <c r="U64">
        <v>1678096.655</v>
      </c>
      <c r="V64">
        <v>1731660.84</v>
      </c>
      <c r="W64">
        <v>1804293.2279999999</v>
      </c>
      <c r="X64">
        <v>1865429.6029999999</v>
      </c>
      <c r="Y64">
        <v>1902472.835</v>
      </c>
      <c r="Z64">
        <v>1931741.382</v>
      </c>
      <c r="AA64">
        <v>1947857.4269999999</v>
      </c>
      <c r="AB64">
        <v>1931245.986</v>
      </c>
      <c r="AC64">
        <v>1972787.544</v>
      </c>
      <c r="AD64">
        <v>2029738.7</v>
      </c>
    </row>
    <row r="65" spans="2:30">
      <c r="B65" t="s">
        <v>73</v>
      </c>
      <c r="C65" t="s">
        <v>109</v>
      </c>
      <c r="D65" t="s">
        <v>180</v>
      </c>
      <c r="E65">
        <v>1707356.622</v>
      </c>
      <c r="F65">
        <v>1787585.1740000001</v>
      </c>
      <c r="G65">
        <v>1937984.497</v>
      </c>
      <c r="H65">
        <v>2093655.0390000001</v>
      </c>
      <c r="I65">
        <v>2068002.7439999999</v>
      </c>
      <c r="J65">
        <v>2131936.6189999999</v>
      </c>
      <c r="K65">
        <v>2216680.7599999998</v>
      </c>
      <c r="L65">
        <v>2314000.537</v>
      </c>
      <c r="M65">
        <v>2435993.2910000002</v>
      </c>
      <c r="N65">
        <v>2569584.1830000002</v>
      </c>
      <c r="O65">
        <v>2641984.5610000002</v>
      </c>
      <c r="P65">
        <v>2754549.602</v>
      </c>
      <c r="Q65">
        <v>2844891.7429999998</v>
      </c>
      <c r="R65">
        <v>2948166.9619999998</v>
      </c>
      <c r="S65">
        <v>3078207.0729999999</v>
      </c>
      <c r="T65">
        <v>3237036.645</v>
      </c>
      <c r="U65">
        <v>3343666.1740000001</v>
      </c>
      <c r="V65">
        <v>3499108.58</v>
      </c>
      <c r="W65">
        <v>3732206.4750000001</v>
      </c>
      <c r="X65">
        <v>3916046.9569999999</v>
      </c>
      <c r="Y65">
        <v>4105620.0120000001</v>
      </c>
      <c r="Z65">
        <v>4250275.6720000003</v>
      </c>
      <c r="AA65">
        <v>4288553.0619999999</v>
      </c>
      <c r="AB65">
        <v>4268859.1809999999</v>
      </c>
      <c r="AC65">
        <v>4315107.2829999998</v>
      </c>
      <c r="AD65">
        <v>4428637.7390000001</v>
      </c>
    </row>
    <row r="66" spans="2:30">
      <c r="B66" t="s">
        <v>75</v>
      </c>
      <c r="C66" t="s">
        <v>109</v>
      </c>
      <c r="D66" t="s">
        <v>180</v>
      </c>
      <c r="E66">
        <v>84086.41</v>
      </c>
      <c r="F66">
        <v>92953.754000000001</v>
      </c>
      <c r="G66">
        <v>99659.773000000001</v>
      </c>
      <c r="H66">
        <v>114507.408</v>
      </c>
      <c r="I66">
        <v>125399.164</v>
      </c>
      <c r="J66">
        <v>135230.375</v>
      </c>
      <c r="K66">
        <v>153109.788</v>
      </c>
      <c r="L66">
        <v>171997.38500000001</v>
      </c>
      <c r="M66">
        <v>190836.234</v>
      </c>
      <c r="N66">
        <v>207384.076</v>
      </c>
      <c r="O66">
        <v>203971.182</v>
      </c>
      <c r="P66">
        <v>218751.29300000001</v>
      </c>
      <c r="Q66">
        <v>236990.94699999999</v>
      </c>
      <c r="R66">
        <v>268691.27</v>
      </c>
      <c r="S66">
        <v>297042.60600000003</v>
      </c>
      <c r="T66">
        <v>320327.37199999997</v>
      </c>
      <c r="U66">
        <v>356611.69</v>
      </c>
      <c r="V66">
        <v>401985.864</v>
      </c>
      <c r="W66">
        <v>450174.78600000002</v>
      </c>
      <c r="X66">
        <v>482015.16899999999</v>
      </c>
      <c r="Y66">
        <v>529626.47100000002</v>
      </c>
      <c r="Z66">
        <v>586709.90899999999</v>
      </c>
      <c r="AA66">
        <v>623077.96</v>
      </c>
      <c r="AB66">
        <v>665929.98600000003</v>
      </c>
      <c r="AC66">
        <v>727652.81400000001</v>
      </c>
      <c r="AD66">
        <v>797613.47</v>
      </c>
    </row>
    <row r="67" spans="2:30">
      <c r="B67" t="s">
        <v>77</v>
      </c>
      <c r="C67" t="s">
        <v>109</v>
      </c>
      <c r="D67" t="s">
        <v>180</v>
      </c>
      <c r="E67" t="s">
        <v>107</v>
      </c>
      <c r="F67" t="s">
        <v>107</v>
      </c>
      <c r="G67" t="s">
        <v>107</v>
      </c>
      <c r="H67" t="s">
        <v>107</v>
      </c>
      <c r="I67" t="s">
        <v>107</v>
      </c>
      <c r="J67" t="s">
        <v>107</v>
      </c>
      <c r="K67" t="s">
        <v>107</v>
      </c>
      <c r="L67" t="s">
        <v>107</v>
      </c>
      <c r="M67" t="s">
        <v>107</v>
      </c>
      <c r="N67" t="s">
        <v>107</v>
      </c>
      <c r="O67" t="s">
        <v>107</v>
      </c>
      <c r="P67" t="s">
        <v>107</v>
      </c>
      <c r="Q67" t="s">
        <v>107</v>
      </c>
      <c r="R67" t="s">
        <v>107</v>
      </c>
      <c r="S67" t="s">
        <v>107</v>
      </c>
      <c r="T67" t="s">
        <v>107</v>
      </c>
      <c r="U67" t="s">
        <v>107</v>
      </c>
      <c r="V67" t="s">
        <v>107</v>
      </c>
      <c r="W67" t="s">
        <v>107</v>
      </c>
      <c r="X67" t="s">
        <v>107</v>
      </c>
      <c r="Y67" t="s">
        <v>107</v>
      </c>
      <c r="Z67" t="s">
        <v>107</v>
      </c>
      <c r="AA67" t="s">
        <v>107</v>
      </c>
      <c r="AB67" t="s">
        <v>107</v>
      </c>
      <c r="AC67" t="s">
        <v>107</v>
      </c>
      <c r="AD67">
        <v>22371.304</v>
      </c>
    </row>
    <row r="68" spans="2:30">
      <c r="B68" t="s">
        <v>78</v>
      </c>
      <c r="C68" t="s">
        <v>109</v>
      </c>
      <c r="D68" t="s">
        <v>180</v>
      </c>
      <c r="E68" t="s">
        <v>107</v>
      </c>
      <c r="F68" t="s">
        <v>107</v>
      </c>
      <c r="G68" t="s">
        <v>107</v>
      </c>
      <c r="H68" t="s">
        <v>107</v>
      </c>
      <c r="I68" t="s">
        <v>107</v>
      </c>
      <c r="J68" t="s">
        <v>107</v>
      </c>
      <c r="K68" t="s">
        <v>107</v>
      </c>
      <c r="L68" t="s">
        <v>107</v>
      </c>
      <c r="M68" t="s">
        <v>107</v>
      </c>
      <c r="N68" t="s">
        <v>107</v>
      </c>
      <c r="O68" t="s">
        <v>107</v>
      </c>
      <c r="P68" t="s">
        <v>107</v>
      </c>
      <c r="Q68" t="s">
        <v>107</v>
      </c>
      <c r="R68" t="s">
        <v>107</v>
      </c>
      <c r="S68" t="s">
        <v>107</v>
      </c>
      <c r="T68" t="s">
        <v>107</v>
      </c>
      <c r="U68" t="s">
        <v>107</v>
      </c>
      <c r="V68" t="s">
        <v>107</v>
      </c>
      <c r="W68" t="s">
        <v>107</v>
      </c>
      <c r="X68" t="s">
        <v>107</v>
      </c>
      <c r="Y68" t="s">
        <v>107</v>
      </c>
      <c r="Z68" t="s">
        <v>107</v>
      </c>
      <c r="AA68" t="s">
        <v>107</v>
      </c>
      <c r="AB68" t="s">
        <v>107</v>
      </c>
      <c r="AC68" t="s">
        <v>107</v>
      </c>
      <c r="AD68">
        <v>36211.593000000001</v>
      </c>
    </row>
    <row r="69" spans="2:30">
      <c r="B69" t="s">
        <v>79</v>
      </c>
      <c r="C69" t="s">
        <v>109</v>
      </c>
      <c r="D69" t="s">
        <v>180</v>
      </c>
      <c r="E69">
        <v>12319.097</v>
      </c>
      <c r="F69">
        <v>12647.675999999999</v>
      </c>
      <c r="G69">
        <v>13482.194</v>
      </c>
      <c r="H69">
        <v>14602.924999999999</v>
      </c>
      <c r="I69">
        <v>15218.069</v>
      </c>
      <c r="J69">
        <v>14218.032999999999</v>
      </c>
      <c r="K69">
        <v>14578.365</v>
      </c>
      <c r="L69">
        <v>14807.213</v>
      </c>
      <c r="M69">
        <v>15410.602999999999</v>
      </c>
      <c r="N69">
        <v>15772.075000000001</v>
      </c>
      <c r="O69">
        <v>15904.7</v>
      </c>
      <c r="P69">
        <v>15817.073</v>
      </c>
      <c r="Q69">
        <v>15996.011</v>
      </c>
      <c r="R69">
        <v>16474.144</v>
      </c>
      <c r="S69">
        <v>17493.388999999999</v>
      </c>
      <c r="T69">
        <v>17981.753000000001</v>
      </c>
      <c r="U69">
        <v>19777.04</v>
      </c>
      <c r="V69">
        <v>20558.425999999999</v>
      </c>
      <c r="W69">
        <v>22298.344000000001</v>
      </c>
      <c r="X69">
        <v>24483.149000000001</v>
      </c>
      <c r="Y69">
        <v>25785.635999999999</v>
      </c>
      <c r="Z69">
        <v>28014.596000000001</v>
      </c>
      <c r="AA69">
        <v>28524.364000000001</v>
      </c>
      <c r="AB69">
        <v>29722.572</v>
      </c>
      <c r="AC69">
        <v>30858.248</v>
      </c>
      <c r="AD69">
        <v>31300.2</v>
      </c>
    </row>
    <row r="70" spans="2:30">
      <c r="B70" t="s">
        <v>80</v>
      </c>
      <c r="C70" t="s">
        <v>109</v>
      </c>
      <c r="D70" t="s">
        <v>180</v>
      </c>
      <c r="E70">
        <v>517200.913</v>
      </c>
      <c r="F70">
        <v>538775.505</v>
      </c>
      <c r="G70">
        <v>584505.97100000002</v>
      </c>
      <c r="H70">
        <v>633657.54</v>
      </c>
      <c r="I70">
        <v>672378.85900000005</v>
      </c>
      <c r="J70">
        <v>710106.57200000004</v>
      </c>
      <c r="K70">
        <v>740206.39</v>
      </c>
      <c r="L70">
        <v>765689.98199999996</v>
      </c>
      <c r="M70">
        <v>828857.98100000003</v>
      </c>
      <c r="N70">
        <v>904737.97400000005</v>
      </c>
      <c r="O70">
        <v>980049.39399999997</v>
      </c>
      <c r="P70">
        <v>1066235.2509999999</v>
      </c>
      <c r="Q70">
        <v>1058696.236</v>
      </c>
      <c r="R70">
        <v>1013216.15</v>
      </c>
      <c r="S70">
        <v>1049687.6100000001</v>
      </c>
      <c r="T70">
        <v>1078787.7790000001</v>
      </c>
      <c r="U70">
        <v>1038290.95</v>
      </c>
      <c r="V70">
        <v>1057559.003</v>
      </c>
      <c r="W70">
        <v>1070730.2450000001</v>
      </c>
      <c r="X70">
        <v>1115682.6399999999</v>
      </c>
      <c r="Y70">
        <v>1172228.855</v>
      </c>
      <c r="Z70">
        <v>1221723.2960000001</v>
      </c>
      <c r="AA70">
        <v>1266055.466</v>
      </c>
      <c r="AB70">
        <v>1311049.899</v>
      </c>
      <c r="AC70">
        <v>1375829.933</v>
      </c>
      <c r="AD70">
        <v>1289273.2960000001</v>
      </c>
    </row>
    <row r="71" spans="2:30">
      <c r="B71" t="s">
        <v>82</v>
      </c>
      <c r="C71" t="s">
        <v>109</v>
      </c>
      <c r="D71" t="s">
        <v>180</v>
      </c>
      <c r="E71">
        <v>305347.99300000002</v>
      </c>
      <c r="F71">
        <v>318571.93800000002</v>
      </c>
      <c r="G71">
        <v>326557.03600000002</v>
      </c>
      <c r="H71">
        <v>345445.97</v>
      </c>
      <c r="I71">
        <v>360147.886</v>
      </c>
      <c r="J71">
        <v>360590.93900000001</v>
      </c>
      <c r="K71">
        <v>377854.78200000001</v>
      </c>
      <c r="L71">
        <v>385114.42300000001</v>
      </c>
      <c r="M71">
        <v>394090.47200000001</v>
      </c>
      <c r="N71">
        <v>402058.66</v>
      </c>
      <c r="O71">
        <v>415129.60399999999</v>
      </c>
      <c r="P71">
        <v>411876.6</v>
      </c>
      <c r="Q71">
        <v>406766.21299999999</v>
      </c>
      <c r="R71">
        <v>415186.103</v>
      </c>
      <c r="S71">
        <v>427897.76899999997</v>
      </c>
      <c r="T71">
        <v>438938.30099999998</v>
      </c>
      <c r="U71">
        <v>451171.40500000003</v>
      </c>
      <c r="V71">
        <v>459884.64600000001</v>
      </c>
      <c r="W71">
        <v>475710.28399999999</v>
      </c>
      <c r="X71">
        <v>496737.88199999998</v>
      </c>
      <c r="Y71">
        <v>517517.06</v>
      </c>
      <c r="Z71">
        <v>530139.49899999995</v>
      </c>
      <c r="AA71">
        <v>539184.08600000001</v>
      </c>
      <c r="AB71">
        <v>545964.95400000003</v>
      </c>
      <c r="AC71">
        <v>562131.43599999999</v>
      </c>
      <c r="AD71">
        <v>579647.32999999996</v>
      </c>
    </row>
    <row r="72" spans="2:30">
      <c r="B72" t="s">
        <v>83</v>
      </c>
      <c r="C72" t="s">
        <v>109</v>
      </c>
      <c r="D72" t="s">
        <v>180</v>
      </c>
      <c r="E72">
        <v>57641.184000000001</v>
      </c>
      <c r="F72">
        <v>59823.165999999997</v>
      </c>
      <c r="G72">
        <v>62885.578999999998</v>
      </c>
      <c r="H72">
        <v>67790.828999999998</v>
      </c>
      <c r="I72">
        <v>71853.831999999995</v>
      </c>
      <c r="J72">
        <v>70609.551000000007</v>
      </c>
      <c r="K72">
        <v>71265.381999999998</v>
      </c>
      <c r="L72">
        <v>68460.134999999995</v>
      </c>
      <c r="M72">
        <v>68677.885999999999</v>
      </c>
      <c r="N72">
        <v>70183.171000000002</v>
      </c>
      <c r="O72">
        <v>71084.521999999997</v>
      </c>
      <c r="P72">
        <v>74393.266000000003</v>
      </c>
      <c r="Q72">
        <v>75085.212</v>
      </c>
      <c r="R72">
        <v>77707.322</v>
      </c>
      <c r="S72">
        <v>81431.841</v>
      </c>
      <c r="T72">
        <v>82746.69</v>
      </c>
      <c r="U72">
        <v>79761.156000000003</v>
      </c>
      <c r="V72">
        <v>81208.78</v>
      </c>
      <c r="W72">
        <v>82910.570999999996</v>
      </c>
      <c r="X72">
        <v>83316.482999999993</v>
      </c>
      <c r="Y72">
        <v>83874.895000000004</v>
      </c>
      <c r="Z72">
        <v>82533.490999999995</v>
      </c>
      <c r="AA72">
        <v>83617.691000000006</v>
      </c>
      <c r="AB72">
        <v>89021.240999999995</v>
      </c>
      <c r="AC72">
        <v>93897.485000000001</v>
      </c>
      <c r="AD72">
        <v>97946.732999999993</v>
      </c>
    </row>
    <row r="73" spans="2:30">
      <c r="B73" t="s">
        <v>85</v>
      </c>
      <c r="C73" t="s">
        <v>109</v>
      </c>
      <c r="D73" t="s">
        <v>180</v>
      </c>
      <c r="E73">
        <v>84130.042000000001</v>
      </c>
      <c r="F73">
        <v>88903.252999999997</v>
      </c>
      <c r="G73">
        <v>93642.335000000006</v>
      </c>
      <c r="H73">
        <v>97887.08</v>
      </c>
      <c r="I73">
        <v>101726.389</v>
      </c>
      <c r="J73">
        <v>106763.984</v>
      </c>
      <c r="K73">
        <v>112983.557</v>
      </c>
      <c r="L73">
        <v>117684.48</v>
      </c>
      <c r="M73">
        <v>122238.11</v>
      </c>
      <c r="N73">
        <v>127582.97900000001</v>
      </c>
      <c r="O73">
        <v>133406.17600000001</v>
      </c>
      <c r="P73">
        <v>135538.46599999999</v>
      </c>
      <c r="Q73">
        <v>135857.41800000001</v>
      </c>
      <c r="R73">
        <v>141255.04300000001</v>
      </c>
      <c r="S73">
        <v>149804.337</v>
      </c>
      <c r="T73">
        <v>158123.579</v>
      </c>
      <c r="U73">
        <v>164515.111</v>
      </c>
      <c r="V73">
        <v>167399.87899999999</v>
      </c>
      <c r="W73">
        <v>166972.79699999999</v>
      </c>
      <c r="X73">
        <v>168706.39600000001</v>
      </c>
      <c r="Y73">
        <v>171966.29500000001</v>
      </c>
      <c r="Z73">
        <v>177270.49</v>
      </c>
      <c r="AA73">
        <v>183606.95</v>
      </c>
      <c r="AB73">
        <v>188830.90400000001</v>
      </c>
      <c r="AC73">
        <v>198376.823</v>
      </c>
      <c r="AD73">
        <v>206620.65599999999</v>
      </c>
    </row>
    <row r="74" spans="2:30">
      <c r="B74" t="s">
        <v>87</v>
      </c>
      <c r="C74" t="s">
        <v>109</v>
      </c>
      <c r="D74" t="s">
        <v>180</v>
      </c>
      <c r="E74" t="s">
        <v>107</v>
      </c>
      <c r="F74" t="s">
        <v>107</v>
      </c>
      <c r="G74" t="s">
        <v>107</v>
      </c>
      <c r="H74" t="s">
        <v>107</v>
      </c>
      <c r="I74" t="s">
        <v>107</v>
      </c>
      <c r="J74" t="s">
        <v>107</v>
      </c>
      <c r="K74" t="s">
        <v>107</v>
      </c>
      <c r="L74" t="s">
        <v>107</v>
      </c>
      <c r="M74" t="s">
        <v>107</v>
      </c>
      <c r="N74" t="s">
        <v>107</v>
      </c>
      <c r="O74" t="s">
        <v>107</v>
      </c>
      <c r="P74" t="s">
        <v>107</v>
      </c>
      <c r="Q74" t="s">
        <v>107</v>
      </c>
      <c r="R74" t="s">
        <v>107</v>
      </c>
      <c r="S74" t="s">
        <v>107</v>
      </c>
      <c r="T74" t="s">
        <v>107</v>
      </c>
      <c r="U74" t="s">
        <v>107</v>
      </c>
      <c r="V74" t="s">
        <v>107</v>
      </c>
      <c r="W74" t="s">
        <v>107</v>
      </c>
      <c r="X74" t="s">
        <v>107</v>
      </c>
      <c r="Y74">
        <v>416587.516</v>
      </c>
      <c r="Z74">
        <v>387361.49099999998</v>
      </c>
      <c r="AA74">
        <v>397103.55</v>
      </c>
      <c r="AB74">
        <v>411948.51299999998</v>
      </c>
      <c r="AC74">
        <v>433752.13199999998</v>
      </c>
      <c r="AD74">
        <v>463905.95799999998</v>
      </c>
    </row>
    <row r="75" spans="2:30">
      <c r="B75" t="s">
        <v>89</v>
      </c>
      <c r="C75" t="s">
        <v>109</v>
      </c>
      <c r="D75" t="s">
        <v>180</v>
      </c>
      <c r="E75">
        <v>102435.446</v>
      </c>
      <c r="F75">
        <v>109228.609</v>
      </c>
      <c r="G75">
        <v>117984.042</v>
      </c>
      <c r="H75">
        <v>131199.046</v>
      </c>
      <c r="I75">
        <v>132698.46799999999</v>
      </c>
      <c r="J75">
        <v>126929.22900000001</v>
      </c>
      <c r="K75">
        <v>135687.63800000001</v>
      </c>
      <c r="L75">
        <v>143289.67000000001</v>
      </c>
      <c r="M75">
        <v>147324.65900000001</v>
      </c>
      <c r="N75">
        <v>155632.204</v>
      </c>
      <c r="O75">
        <v>162774.69500000001</v>
      </c>
      <c r="P75">
        <v>165408.55799999999</v>
      </c>
      <c r="Q75">
        <v>168940.652</v>
      </c>
      <c r="R75">
        <v>168648.19399999999</v>
      </c>
      <c r="S75">
        <v>165477.64199999999</v>
      </c>
      <c r="T75">
        <v>170123.32699999999</v>
      </c>
      <c r="U75">
        <v>177168.05799999999</v>
      </c>
      <c r="V75">
        <v>188473.85</v>
      </c>
      <c r="W75">
        <v>202588.86</v>
      </c>
      <c r="X75">
        <v>215636.87700000001</v>
      </c>
      <c r="Y75">
        <v>224155.66200000001</v>
      </c>
      <c r="Z75">
        <v>233947.245</v>
      </c>
      <c r="AA75">
        <v>236496.04500000001</v>
      </c>
      <c r="AB75">
        <v>231663.77499999999</v>
      </c>
      <c r="AC75">
        <v>233898.95600000001</v>
      </c>
      <c r="AD75">
        <v>243916.33499999999</v>
      </c>
    </row>
    <row r="76" spans="2:30">
      <c r="B76" t="s">
        <v>91</v>
      </c>
      <c r="C76" t="s">
        <v>109</v>
      </c>
      <c r="D76" t="s">
        <v>180</v>
      </c>
      <c r="E76" t="s">
        <v>107</v>
      </c>
      <c r="F76" t="s">
        <v>107</v>
      </c>
      <c r="G76" t="s">
        <v>107</v>
      </c>
      <c r="H76" t="s">
        <v>107</v>
      </c>
      <c r="I76" t="s">
        <v>107</v>
      </c>
      <c r="J76" t="s">
        <v>107</v>
      </c>
      <c r="K76" t="s">
        <v>107</v>
      </c>
      <c r="L76" t="s">
        <v>107</v>
      </c>
      <c r="M76" t="s">
        <v>107</v>
      </c>
      <c r="N76" t="s">
        <v>107</v>
      </c>
      <c r="O76" t="s">
        <v>107</v>
      </c>
      <c r="P76" t="s">
        <v>107</v>
      </c>
      <c r="Q76" t="s">
        <v>107</v>
      </c>
      <c r="R76" t="s">
        <v>107</v>
      </c>
      <c r="S76" t="s">
        <v>107</v>
      </c>
      <c r="T76" t="s">
        <v>107</v>
      </c>
      <c r="U76" t="s">
        <v>107</v>
      </c>
      <c r="V76" t="s">
        <v>107</v>
      </c>
      <c r="W76" t="s">
        <v>107</v>
      </c>
      <c r="X76" t="s">
        <v>107</v>
      </c>
      <c r="Y76" t="s">
        <v>107</v>
      </c>
      <c r="Z76" t="s">
        <v>107</v>
      </c>
      <c r="AA76">
        <v>64733.618000000002</v>
      </c>
      <c r="AB76">
        <v>65964.415999999997</v>
      </c>
      <c r="AC76">
        <v>70057.857999999993</v>
      </c>
      <c r="AD76">
        <v>74151.684999999998</v>
      </c>
    </row>
    <row r="77" spans="2:30">
      <c r="B77" t="s">
        <v>92</v>
      </c>
      <c r="C77" t="s">
        <v>109</v>
      </c>
      <c r="D77" t="s">
        <v>180</v>
      </c>
      <c r="E77" t="s">
        <v>107</v>
      </c>
      <c r="F77" t="s">
        <v>107</v>
      </c>
      <c r="G77" t="s">
        <v>107</v>
      </c>
      <c r="H77" t="s">
        <v>107</v>
      </c>
      <c r="I77" t="s">
        <v>107</v>
      </c>
      <c r="J77" t="s">
        <v>107</v>
      </c>
      <c r="K77" t="s">
        <v>107</v>
      </c>
      <c r="L77" t="s">
        <v>107</v>
      </c>
      <c r="M77" t="s">
        <v>107</v>
      </c>
      <c r="N77" t="s">
        <v>107</v>
      </c>
      <c r="O77" t="s">
        <v>107</v>
      </c>
      <c r="P77" t="s">
        <v>107</v>
      </c>
      <c r="Q77" t="s">
        <v>107</v>
      </c>
      <c r="R77" t="s">
        <v>107</v>
      </c>
      <c r="S77" t="s">
        <v>107</v>
      </c>
      <c r="T77" t="s">
        <v>107</v>
      </c>
      <c r="U77" t="s">
        <v>107</v>
      </c>
      <c r="V77" t="s">
        <v>107</v>
      </c>
      <c r="W77" t="s">
        <v>107</v>
      </c>
      <c r="X77" t="s">
        <v>107</v>
      </c>
      <c r="Y77">
        <v>41182.525999999998</v>
      </c>
      <c r="Z77">
        <v>37517.237000000001</v>
      </c>
      <c r="AA77">
        <v>35467.408000000003</v>
      </c>
      <c r="AB77">
        <v>36475.894999999997</v>
      </c>
      <c r="AC77">
        <v>38419.142999999996</v>
      </c>
      <c r="AD77">
        <v>39997.078999999998</v>
      </c>
    </row>
    <row r="78" spans="2:30">
      <c r="B78" t="s">
        <v>94</v>
      </c>
      <c r="C78" t="s">
        <v>109</v>
      </c>
      <c r="D78" t="s">
        <v>180</v>
      </c>
      <c r="E78">
        <v>524317.78599999996</v>
      </c>
      <c r="F78">
        <v>548695.80299999996</v>
      </c>
      <c r="G78">
        <v>593413.11600000004</v>
      </c>
      <c r="H78">
        <v>639630.89099999995</v>
      </c>
      <c r="I78">
        <v>675570.38</v>
      </c>
      <c r="J78">
        <v>679233.34499999997</v>
      </c>
      <c r="K78">
        <v>701673.799</v>
      </c>
      <c r="L78">
        <v>721591.33100000001</v>
      </c>
      <c r="M78">
        <v>732148.23600000003</v>
      </c>
      <c r="N78">
        <v>732452.41799999995</v>
      </c>
      <c r="O78">
        <v>748630.30099999998</v>
      </c>
      <c r="P78">
        <v>747638.60100000002</v>
      </c>
      <c r="Q78">
        <v>756957.63</v>
      </c>
      <c r="R78">
        <v>770356.65599999996</v>
      </c>
      <c r="S78">
        <v>784105.11499999999</v>
      </c>
      <c r="T78">
        <v>802307.61300000001</v>
      </c>
      <c r="U78">
        <v>828409.26</v>
      </c>
      <c r="V78">
        <v>874362.13800000004</v>
      </c>
      <c r="W78">
        <v>918904.98</v>
      </c>
      <c r="X78">
        <v>963260.80200000003</v>
      </c>
      <c r="Y78">
        <v>999685.48300000001</v>
      </c>
      <c r="Z78">
        <v>1025137.481</v>
      </c>
      <c r="AA78">
        <v>1034663.2169999999</v>
      </c>
      <c r="AB78">
        <v>1023990.751</v>
      </c>
      <c r="AC78">
        <v>1048394.45</v>
      </c>
      <c r="AD78">
        <v>1077303.865</v>
      </c>
    </row>
    <row r="79" spans="2:30">
      <c r="B79" t="s">
        <v>95</v>
      </c>
      <c r="C79" t="s">
        <v>109</v>
      </c>
      <c r="D79" t="s">
        <v>180</v>
      </c>
      <c r="E79">
        <v>186856.149</v>
      </c>
      <c r="F79">
        <v>188621.27900000001</v>
      </c>
      <c r="G79">
        <v>192938.32699999999</v>
      </c>
      <c r="H79">
        <v>200594.084</v>
      </c>
      <c r="I79">
        <v>207009.47500000001</v>
      </c>
      <c r="J79">
        <v>212294.14300000001</v>
      </c>
      <c r="K79">
        <v>214540.43700000001</v>
      </c>
      <c r="L79">
        <v>211115.81700000001</v>
      </c>
      <c r="M79">
        <v>214813.61199999999</v>
      </c>
      <c r="N79">
        <v>223062.462</v>
      </c>
      <c r="O79">
        <v>226854.46100000001</v>
      </c>
      <c r="P79">
        <v>227886.264</v>
      </c>
      <c r="Q79">
        <v>230731.799</v>
      </c>
      <c r="R79">
        <v>235117.177</v>
      </c>
      <c r="S79">
        <v>245061.541</v>
      </c>
      <c r="T79">
        <v>250355.78599999999</v>
      </c>
      <c r="U79">
        <v>257093.66899999999</v>
      </c>
      <c r="V79">
        <v>265716.18699999998</v>
      </c>
      <c r="W79">
        <v>272515.967</v>
      </c>
      <c r="X79">
        <v>279750.74</v>
      </c>
      <c r="Y79">
        <v>281861.94799999997</v>
      </c>
      <c r="Z79">
        <v>278631.88099999999</v>
      </c>
      <c r="AA79">
        <v>275403.67200000002</v>
      </c>
      <c r="AB79">
        <v>269714.88900000002</v>
      </c>
      <c r="AC79">
        <v>280314.61099999998</v>
      </c>
      <c r="AD79">
        <v>291345.53200000001</v>
      </c>
    </row>
    <row r="80" spans="2:30">
      <c r="B80" t="s">
        <v>97</v>
      </c>
      <c r="C80" t="s">
        <v>109</v>
      </c>
      <c r="D80" t="s">
        <v>180</v>
      </c>
      <c r="E80">
        <v>259872.261</v>
      </c>
      <c r="F80">
        <v>270463.20600000001</v>
      </c>
      <c r="G80">
        <v>279119.40399999998</v>
      </c>
      <c r="H80">
        <v>287632.288</v>
      </c>
      <c r="I80">
        <v>291817.07299999997</v>
      </c>
      <c r="J80">
        <v>270563.52600000001</v>
      </c>
      <c r="K80">
        <v>266765.69099999999</v>
      </c>
      <c r="L80">
        <v>273257.84000000003</v>
      </c>
      <c r="M80">
        <v>274375.69300000003</v>
      </c>
      <c r="N80">
        <v>281211.79700000002</v>
      </c>
      <c r="O80">
        <v>294153.09999999998</v>
      </c>
      <c r="P80">
        <v>298863.47899999999</v>
      </c>
      <c r="Q80">
        <v>294950.109</v>
      </c>
      <c r="R80">
        <v>296835.07400000002</v>
      </c>
      <c r="S80">
        <v>305765.228</v>
      </c>
      <c r="T80">
        <v>316997.80699999997</v>
      </c>
      <c r="U80">
        <v>322889.63199999998</v>
      </c>
      <c r="V80">
        <v>328008.97700000001</v>
      </c>
      <c r="W80">
        <v>338759.78700000001</v>
      </c>
      <c r="X80">
        <v>353430.77500000002</v>
      </c>
      <c r="Y80">
        <v>366418.033</v>
      </c>
      <c r="Z80">
        <v>363062.31599999999</v>
      </c>
      <c r="AA80">
        <v>362903.538</v>
      </c>
      <c r="AB80">
        <v>362446.33899999998</v>
      </c>
      <c r="AC80">
        <v>367048.53</v>
      </c>
      <c r="AD80">
        <v>368813.54300000001</v>
      </c>
    </row>
    <row r="81" spans="1:30">
      <c r="B81" t="s">
        <v>99</v>
      </c>
      <c r="C81" t="s">
        <v>109</v>
      </c>
      <c r="D81" t="s">
        <v>180</v>
      </c>
      <c r="E81">
        <v>272202.06300000002</v>
      </c>
      <c r="F81">
        <v>287357.99</v>
      </c>
      <c r="G81">
        <v>308697.212</v>
      </c>
      <c r="H81">
        <v>318766.23</v>
      </c>
      <c r="I81">
        <v>336598.62900000002</v>
      </c>
      <c r="J81">
        <v>360743.31099999999</v>
      </c>
      <c r="K81">
        <v>398488.01899999997</v>
      </c>
      <c r="L81">
        <v>412055.79800000001</v>
      </c>
      <c r="M81">
        <v>418255.217</v>
      </c>
      <c r="N81">
        <v>415643.23800000001</v>
      </c>
      <c r="O81">
        <v>405477.48100000003</v>
      </c>
      <c r="P81">
        <v>425164.06300000002</v>
      </c>
      <c r="Q81">
        <v>440311.92800000001</v>
      </c>
      <c r="R81">
        <v>462191.28200000001</v>
      </c>
      <c r="S81">
        <v>493212.56300000002</v>
      </c>
      <c r="T81">
        <v>514132.57900000003</v>
      </c>
      <c r="U81">
        <v>550200.46100000001</v>
      </c>
      <c r="V81">
        <v>602383.00300000003</v>
      </c>
      <c r="W81">
        <v>615155.64500000002</v>
      </c>
      <c r="X81">
        <v>616703.62899999996</v>
      </c>
      <c r="Y81">
        <v>673781.44700000004</v>
      </c>
      <c r="Z81">
        <v>680024.14099999995</v>
      </c>
      <c r="AA81">
        <v>720718.70799999998</v>
      </c>
      <c r="AB81">
        <v>778679.05200000003</v>
      </c>
      <c r="AC81">
        <v>736196.94900000002</v>
      </c>
      <c r="AD81">
        <v>789138.48</v>
      </c>
    </row>
    <row r="82" spans="1:30">
      <c r="B82" t="s">
        <v>101</v>
      </c>
      <c r="C82" t="s">
        <v>109</v>
      </c>
      <c r="D82" t="s">
        <v>180</v>
      </c>
      <c r="E82">
        <v>1014529.482</v>
      </c>
      <c r="F82">
        <v>1050085.8729999999</v>
      </c>
      <c r="G82">
        <v>1095467.094</v>
      </c>
      <c r="H82">
        <v>1166933.7069999999</v>
      </c>
      <c r="I82">
        <v>1137942.3600000001</v>
      </c>
      <c r="J82">
        <v>1121173.078</v>
      </c>
      <c r="K82">
        <v>1153802.199</v>
      </c>
      <c r="L82">
        <v>1182159.7779999999</v>
      </c>
      <c r="M82">
        <v>1231860.8540000001</v>
      </c>
      <c r="N82">
        <v>1278043.5220000001</v>
      </c>
      <c r="O82">
        <v>1252081.7579999999</v>
      </c>
      <c r="P82">
        <v>1242218.561</v>
      </c>
      <c r="Q82">
        <v>1266999.47</v>
      </c>
      <c r="R82">
        <v>1320490.368</v>
      </c>
      <c r="S82">
        <v>1350453.683</v>
      </c>
      <c r="T82">
        <v>1406462.601</v>
      </c>
      <c r="U82">
        <v>1450770.9639999999</v>
      </c>
      <c r="V82">
        <v>1529007.2450000001</v>
      </c>
      <c r="W82">
        <v>1616656.2649999999</v>
      </c>
      <c r="X82">
        <v>1658327.2420000001</v>
      </c>
      <c r="Y82">
        <v>1670495.3089999999</v>
      </c>
      <c r="Z82">
        <v>1652067.7139999999</v>
      </c>
      <c r="AA82">
        <v>1658693.861</v>
      </c>
      <c r="AB82">
        <v>1699992.534</v>
      </c>
      <c r="AC82">
        <v>1765374.4029999999</v>
      </c>
      <c r="AD82">
        <v>1810067.8570000001</v>
      </c>
    </row>
    <row r="83" spans="1:30">
      <c r="B83" t="s">
        <v>103</v>
      </c>
      <c r="C83" t="s">
        <v>109</v>
      </c>
      <c r="D83" t="s">
        <v>180</v>
      </c>
      <c r="E83">
        <v>5186834.1380000003</v>
      </c>
      <c r="F83">
        <v>5357654.8250000002</v>
      </c>
      <c r="G83">
        <v>5639408.9289999995</v>
      </c>
      <c r="H83">
        <v>5957794.3099999996</v>
      </c>
      <c r="I83">
        <v>5925589.3550000004</v>
      </c>
      <c r="J83">
        <v>5913414.8720000004</v>
      </c>
      <c r="K83">
        <v>6232037.9019999998</v>
      </c>
      <c r="L83">
        <v>6520216.8739999998</v>
      </c>
      <c r="M83">
        <v>6881130.7620000001</v>
      </c>
      <c r="N83">
        <v>7098997.3609999996</v>
      </c>
      <c r="O83">
        <v>7080770.7079999996</v>
      </c>
      <c r="P83">
        <v>7260460.7929999996</v>
      </c>
      <c r="Q83">
        <v>7129562.8600000003</v>
      </c>
      <c r="R83">
        <v>7456375.8439999996</v>
      </c>
      <c r="S83">
        <v>7995966.4110000003</v>
      </c>
      <c r="T83">
        <v>8329370.7220000001</v>
      </c>
      <c r="U83">
        <v>8617787.341</v>
      </c>
      <c r="V83">
        <v>8915898.3210000005</v>
      </c>
      <c r="W83">
        <v>9288320.8579999991</v>
      </c>
      <c r="X83">
        <v>9629448.2029999997</v>
      </c>
      <c r="Y83">
        <v>9811056.2210000008</v>
      </c>
      <c r="Z83">
        <v>9800434.3019999992</v>
      </c>
      <c r="AA83">
        <v>10145648.772</v>
      </c>
      <c r="AB83">
        <v>10424834.812000001</v>
      </c>
      <c r="AC83">
        <v>10844829.854</v>
      </c>
      <c r="AD83">
        <v>11135928.65</v>
      </c>
    </row>
    <row r="84" spans="1:30">
      <c r="B84" t="s">
        <v>177</v>
      </c>
      <c r="C84" t="s">
        <v>109</v>
      </c>
      <c r="D84" t="s">
        <v>180</v>
      </c>
      <c r="E84">
        <v>16162435.001</v>
      </c>
      <c r="F84">
        <v>16771665.387</v>
      </c>
      <c r="G84">
        <v>17690546.890000001</v>
      </c>
      <c r="H84">
        <v>18788043.175999999</v>
      </c>
      <c r="I84">
        <v>19000471.386</v>
      </c>
      <c r="J84">
        <v>19077187.105</v>
      </c>
      <c r="K84">
        <v>20018920.750999998</v>
      </c>
      <c r="L84">
        <v>20759147.833000001</v>
      </c>
      <c r="M84">
        <v>21684640.969000001</v>
      </c>
      <c r="N84">
        <v>22532282.278999999</v>
      </c>
      <c r="O84">
        <v>22831852.684999999</v>
      </c>
      <c r="P84">
        <v>23348137.837000001</v>
      </c>
      <c r="Q84">
        <v>23381873.280999999</v>
      </c>
      <c r="R84">
        <v>24081450.202</v>
      </c>
      <c r="S84">
        <v>25227358.938999999</v>
      </c>
      <c r="T84">
        <v>26165574.695999999</v>
      </c>
      <c r="U84">
        <v>26938715.125999998</v>
      </c>
      <c r="V84">
        <v>27934970.550000001</v>
      </c>
      <c r="W84">
        <v>29201880.438000001</v>
      </c>
      <c r="X84">
        <v>30313712.965</v>
      </c>
      <c r="Y84">
        <v>31246765.629000001</v>
      </c>
      <c r="Z84">
        <v>31726501.822000001</v>
      </c>
      <c r="AA84">
        <v>32454260.059999999</v>
      </c>
      <c r="AB84">
        <v>32928193.934999999</v>
      </c>
      <c r="AC84">
        <v>33925876.533</v>
      </c>
      <c r="AD84">
        <v>34794151.652999997</v>
      </c>
    </row>
    <row r="85" spans="1:30">
      <c r="B85" t="s">
        <v>105</v>
      </c>
      <c r="C85" t="s">
        <v>109</v>
      </c>
      <c r="D85" t="s">
        <v>180</v>
      </c>
      <c r="E85">
        <v>371979.49200000003</v>
      </c>
      <c r="F85">
        <v>398300.33100000001</v>
      </c>
      <c r="G85">
        <v>413540.47899999999</v>
      </c>
      <c r="H85">
        <v>445684.55900000001</v>
      </c>
      <c r="I85">
        <v>456093.53600000002</v>
      </c>
      <c r="J85">
        <v>495794.39299999998</v>
      </c>
      <c r="K85">
        <v>488059.353</v>
      </c>
      <c r="L85">
        <v>525034.603</v>
      </c>
      <c r="M85">
        <v>586271.63199999998</v>
      </c>
      <c r="N85">
        <v>630785.576</v>
      </c>
      <c r="O85">
        <v>680192.69499999995</v>
      </c>
      <c r="P85">
        <v>714961.62399999995</v>
      </c>
      <c r="Q85">
        <v>779443.54700000002</v>
      </c>
      <c r="R85">
        <v>863379.32799999998</v>
      </c>
      <c r="S85">
        <v>994549.49399999995</v>
      </c>
      <c r="T85">
        <v>1128124.9099999999</v>
      </c>
      <c r="U85">
        <v>1229080.8810000001</v>
      </c>
      <c r="V85">
        <v>1372367.727</v>
      </c>
      <c r="W85">
        <v>1526373.571</v>
      </c>
      <c r="X85">
        <v>1590586.808</v>
      </c>
      <c r="Y85">
        <v>1652934.7479999999</v>
      </c>
      <c r="Z85">
        <v>1806036.3629999999</v>
      </c>
      <c r="AA85">
        <v>2062940.98</v>
      </c>
      <c r="AB85">
        <v>2349354.4929999998</v>
      </c>
      <c r="AC85">
        <v>2655630.0610000002</v>
      </c>
      <c r="AD85">
        <v>2946525.97</v>
      </c>
    </row>
    <row r="86" spans="1:30">
      <c r="A86" t="s">
        <v>181</v>
      </c>
    </row>
    <row r="87" spans="1:30">
      <c r="A87" t="s">
        <v>182</v>
      </c>
    </row>
    <row r="88" spans="1:30">
      <c r="A88" t="s">
        <v>111</v>
      </c>
      <c r="B88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98"/>
  <sheetViews>
    <sheetView topLeftCell="Q71" workbookViewId="0">
      <selection activeCell="Y93" sqref="Y93"/>
    </sheetView>
  </sheetViews>
  <sheetFormatPr baseColWidth="10" defaultRowHeight="12.75"/>
  <cols>
    <col min="61" max="61" width="9.28515625" style="3" customWidth="1"/>
    <col min="62" max="62" width="11.5703125" style="3" customWidth="1"/>
  </cols>
  <sheetData>
    <row r="1" spans="1:65">
      <c r="A1" t="e">
        <v>#NAME?</v>
      </c>
      <c r="B1" t="s">
        <v>0</v>
      </c>
      <c r="BH1" t="s">
        <v>0</v>
      </c>
      <c r="BL1" t="s">
        <v>0</v>
      </c>
    </row>
    <row r="2" spans="1:65">
      <c r="A2" t="s">
        <v>1</v>
      </c>
    </row>
    <row r="3" spans="1:65">
      <c r="A3" t="s">
        <v>2</v>
      </c>
      <c r="D3" t="s">
        <v>3</v>
      </c>
    </row>
    <row r="4" spans="1:65">
      <c r="A4" t="s">
        <v>4</v>
      </c>
      <c r="D4" t="s">
        <v>5</v>
      </c>
      <c r="F4" t="s">
        <v>6</v>
      </c>
      <c r="H4" t="s">
        <v>7</v>
      </c>
      <c r="J4" t="s">
        <v>8</v>
      </c>
      <c r="L4" t="s">
        <v>9</v>
      </c>
      <c r="N4" t="s">
        <v>10</v>
      </c>
      <c r="P4" t="s">
        <v>11</v>
      </c>
      <c r="R4" t="s">
        <v>12</v>
      </c>
      <c r="T4" t="s">
        <v>13</v>
      </c>
      <c r="V4" t="s">
        <v>14</v>
      </c>
      <c r="X4" t="s">
        <v>15</v>
      </c>
      <c r="Z4" t="s">
        <v>16</v>
      </c>
      <c r="AB4" t="s">
        <v>17</v>
      </c>
      <c r="AD4" t="s">
        <v>18</v>
      </c>
      <c r="AF4" t="s">
        <v>19</v>
      </c>
      <c r="AH4" t="s">
        <v>20</v>
      </c>
      <c r="AJ4" t="s">
        <v>21</v>
      </c>
      <c r="AL4" t="s">
        <v>22</v>
      </c>
      <c r="AN4" t="s">
        <v>23</v>
      </c>
      <c r="AP4" t="s">
        <v>24</v>
      </c>
      <c r="AR4" t="s">
        <v>25</v>
      </c>
      <c r="AT4" t="s">
        <v>26</v>
      </c>
      <c r="AV4" t="s">
        <v>27</v>
      </c>
      <c r="AX4" t="s">
        <v>28</v>
      </c>
      <c r="AZ4" t="s">
        <v>29</v>
      </c>
      <c r="BB4" t="s">
        <v>30</v>
      </c>
      <c r="BD4" t="s">
        <v>31</v>
      </c>
      <c r="BF4" t="s">
        <v>32</v>
      </c>
    </row>
    <row r="5" spans="1:65">
      <c r="A5" t="s">
        <v>33</v>
      </c>
      <c r="B5" t="s">
        <v>34</v>
      </c>
      <c r="C5" t="s">
        <v>35</v>
      </c>
      <c r="D5" t="s">
        <v>36</v>
      </c>
      <c r="F5" t="s">
        <v>36</v>
      </c>
      <c r="H5" t="s">
        <v>36</v>
      </c>
      <c r="J5" t="s">
        <v>36</v>
      </c>
      <c r="L5" t="s">
        <v>36</v>
      </c>
      <c r="N5" t="s">
        <v>36</v>
      </c>
      <c r="P5" t="s">
        <v>36</v>
      </c>
      <c r="R5" t="s">
        <v>36</v>
      </c>
      <c r="T5" t="s">
        <v>36</v>
      </c>
      <c r="V5" t="s">
        <v>36</v>
      </c>
      <c r="X5" t="s">
        <v>36</v>
      </c>
      <c r="Z5" t="s">
        <v>36</v>
      </c>
      <c r="AB5" t="s">
        <v>36</v>
      </c>
      <c r="AD5" t="s">
        <v>36</v>
      </c>
      <c r="AF5" t="s">
        <v>36</v>
      </c>
      <c r="AH5" t="s">
        <v>36</v>
      </c>
      <c r="AJ5" t="s">
        <v>36</v>
      </c>
      <c r="AL5" t="s">
        <v>36</v>
      </c>
      <c r="AN5" t="s">
        <v>36</v>
      </c>
      <c r="AP5" t="s">
        <v>36</v>
      </c>
      <c r="AR5" t="s">
        <v>36</v>
      </c>
      <c r="AT5" t="s">
        <v>36</v>
      </c>
      <c r="AV5" t="s">
        <v>36</v>
      </c>
      <c r="AX5" t="s">
        <v>36</v>
      </c>
      <c r="AZ5" t="s">
        <v>36</v>
      </c>
      <c r="BB5" t="s">
        <v>36</v>
      </c>
      <c r="BD5" t="s">
        <v>36</v>
      </c>
      <c r="BF5" t="s">
        <v>36</v>
      </c>
      <c r="BI5" s="3" t="s">
        <v>117</v>
      </c>
      <c r="BJ5" s="4" t="s">
        <v>118</v>
      </c>
      <c r="BL5" t="s">
        <v>34</v>
      </c>
      <c r="BM5" s="1" t="s">
        <v>120</v>
      </c>
    </row>
    <row r="6" spans="1:65">
      <c r="A6" t="s">
        <v>37</v>
      </c>
      <c r="B6" t="s">
        <v>38</v>
      </c>
      <c r="C6" t="s">
        <v>39</v>
      </c>
      <c r="D6" t="s">
        <v>36</v>
      </c>
      <c r="E6">
        <v>1005409</v>
      </c>
      <c r="F6" t="s">
        <v>36</v>
      </c>
      <c r="G6">
        <v>1044749</v>
      </c>
      <c r="H6" t="s">
        <v>36</v>
      </c>
      <c r="I6">
        <v>1092947</v>
      </c>
      <c r="J6" t="s">
        <v>36</v>
      </c>
      <c r="K6">
        <v>1147117</v>
      </c>
      <c r="L6" t="s">
        <v>36</v>
      </c>
      <c r="M6">
        <v>1191868</v>
      </c>
      <c r="N6" t="s">
        <v>36</v>
      </c>
      <c r="O6">
        <v>1216199</v>
      </c>
      <c r="P6" t="s">
        <v>36</v>
      </c>
      <c r="Q6">
        <v>1264769</v>
      </c>
      <c r="R6" t="s">
        <v>36</v>
      </c>
      <c r="S6">
        <v>1304121</v>
      </c>
      <c r="T6" t="s">
        <v>36</v>
      </c>
      <c r="U6">
        <v>1359111</v>
      </c>
      <c r="V6" t="s">
        <v>36</v>
      </c>
      <c r="W6">
        <v>1401974</v>
      </c>
      <c r="X6" t="s">
        <v>36</v>
      </c>
      <c r="Y6">
        <v>1440397</v>
      </c>
      <c r="Z6" t="s">
        <v>36</v>
      </c>
      <c r="AA6">
        <v>1494814</v>
      </c>
      <c r="AB6" t="s">
        <v>36</v>
      </c>
      <c r="AC6">
        <v>1548153</v>
      </c>
      <c r="AD6" t="s">
        <v>36</v>
      </c>
      <c r="AE6">
        <v>1577111</v>
      </c>
      <c r="AF6" t="s">
        <v>36</v>
      </c>
      <c r="AG6">
        <v>1611911</v>
      </c>
      <c r="AH6" t="s">
        <v>36</v>
      </c>
      <c r="AI6">
        <v>1650458</v>
      </c>
      <c r="AJ6" t="s">
        <v>36</v>
      </c>
      <c r="AK6">
        <v>1714859</v>
      </c>
      <c r="AL6" t="s">
        <v>36</v>
      </c>
      <c r="AM6">
        <v>1759081</v>
      </c>
      <c r="AN6" t="s">
        <v>36</v>
      </c>
      <c r="AO6">
        <v>1804448</v>
      </c>
      <c r="AP6" t="s">
        <v>36</v>
      </c>
      <c r="AQ6">
        <v>1843293</v>
      </c>
      <c r="AR6" t="s">
        <v>36</v>
      </c>
      <c r="AS6">
        <v>1893625</v>
      </c>
      <c r="AT6" t="s">
        <v>36</v>
      </c>
      <c r="AU6">
        <v>1936841</v>
      </c>
      <c r="AV6" t="s">
        <v>36</v>
      </c>
      <c r="AW6">
        <v>1992681</v>
      </c>
      <c r="AX6" t="s">
        <v>36</v>
      </c>
      <c r="AY6">
        <v>2035950</v>
      </c>
      <c r="AZ6" t="s">
        <v>36</v>
      </c>
      <c r="BA6">
        <v>2034914</v>
      </c>
      <c r="BB6" t="s">
        <v>36</v>
      </c>
      <c r="BC6">
        <v>2080419</v>
      </c>
      <c r="BD6" t="s">
        <v>36</v>
      </c>
      <c r="BE6">
        <v>2155680</v>
      </c>
      <c r="BF6" t="s">
        <v>40</v>
      </c>
      <c r="BG6">
        <v>2233909</v>
      </c>
      <c r="BH6" t="s">
        <v>38</v>
      </c>
      <c r="BI6" s="6">
        <f>(BA6/E6)^(1/24)*100-100</f>
        <v>2.9813238444896797</v>
      </c>
      <c r="BJ6" s="6">
        <f>(BG6/BA6)^(1/3)*100-100</f>
        <v>3.1588454078879948</v>
      </c>
      <c r="BL6" t="s">
        <v>38</v>
      </c>
      <c r="BM6" s="3">
        <f t="shared" ref="BM6:BM37" si="0">(AG6/E6)^(1/14)</f>
        <v>1.0342909747466014</v>
      </c>
    </row>
    <row r="7" spans="1:65">
      <c r="B7" t="s">
        <v>41</v>
      </c>
      <c r="C7" t="s">
        <v>42</v>
      </c>
      <c r="D7" t="s">
        <v>36</v>
      </c>
      <c r="E7">
        <v>242066.74</v>
      </c>
      <c r="F7" t="s">
        <v>36</v>
      </c>
      <c r="G7">
        <v>247754.18</v>
      </c>
      <c r="H7" t="s">
        <v>36</v>
      </c>
      <c r="I7">
        <v>252941.16</v>
      </c>
      <c r="J7" t="s">
        <v>36</v>
      </c>
      <c r="K7">
        <v>262000.06</v>
      </c>
      <c r="L7" t="s">
        <v>36</v>
      </c>
      <c r="M7">
        <v>271317.65000000002</v>
      </c>
      <c r="N7" t="s">
        <v>36</v>
      </c>
      <c r="O7">
        <v>280476.58</v>
      </c>
      <c r="P7" t="s">
        <v>36</v>
      </c>
      <c r="Q7">
        <v>284030.69</v>
      </c>
      <c r="R7" t="s">
        <v>36</v>
      </c>
      <c r="S7">
        <v>288721.61</v>
      </c>
      <c r="T7" t="s">
        <v>36</v>
      </c>
      <c r="U7">
        <v>291439.84000000003</v>
      </c>
      <c r="V7" t="s">
        <v>36</v>
      </c>
      <c r="W7">
        <v>299411.07</v>
      </c>
      <c r="X7" t="s">
        <v>36</v>
      </c>
      <c r="Y7">
        <v>306130.05</v>
      </c>
      <c r="Z7" t="s">
        <v>36</v>
      </c>
      <c r="AA7">
        <v>316703.90999999997</v>
      </c>
      <c r="AB7" t="s">
        <v>36</v>
      </c>
      <c r="AC7">
        <v>328508.78000000003</v>
      </c>
      <c r="AD7" t="s">
        <v>36</v>
      </c>
      <c r="AE7">
        <v>333306.40000000002</v>
      </c>
      <c r="AF7" t="s">
        <v>36</v>
      </c>
      <c r="AG7">
        <v>320758.82</v>
      </c>
      <c r="AH7" t="s">
        <v>36</v>
      </c>
      <c r="AI7">
        <v>326651.46000000002</v>
      </c>
      <c r="AJ7" t="s">
        <v>36</v>
      </c>
      <c r="AK7">
        <v>336198.82</v>
      </c>
      <c r="AL7" t="s">
        <v>36</v>
      </c>
      <c r="AM7">
        <v>338486.47</v>
      </c>
      <c r="AN7" t="s">
        <v>36</v>
      </c>
      <c r="AO7">
        <v>338572.79999999999</v>
      </c>
      <c r="AP7" t="s">
        <v>36</v>
      </c>
      <c r="AQ7">
        <v>340811.69</v>
      </c>
      <c r="AR7" t="s">
        <v>36</v>
      </c>
      <c r="AS7">
        <v>344269.23</v>
      </c>
      <c r="AT7" t="s">
        <v>36</v>
      </c>
      <c r="AU7">
        <v>351118.25</v>
      </c>
      <c r="AV7" t="s">
        <v>36</v>
      </c>
      <c r="AW7">
        <v>359048.51</v>
      </c>
      <c r="AX7" t="s">
        <v>36</v>
      </c>
      <c r="AY7">
        <v>367756.82</v>
      </c>
      <c r="AZ7" t="s">
        <v>36</v>
      </c>
      <c r="BA7">
        <v>373091.24</v>
      </c>
      <c r="BB7" t="s">
        <v>36</v>
      </c>
      <c r="BC7">
        <v>348344.13</v>
      </c>
      <c r="BD7" t="s">
        <v>36</v>
      </c>
      <c r="BE7">
        <v>363106.49</v>
      </c>
      <c r="BF7" t="s">
        <v>36</v>
      </c>
      <c r="BG7">
        <v>380558.95</v>
      </c>
      <c r="BH7" t="s">
        <v>41</v>
      </c>
      <c r="BI7" s="6">
        <f t="shared" ref="BI7:BI43" si="1">(BA7/E7)^(1/24)*100-100</f>
        <v>1.8188834991920118</v>
      </c>
      <c r="BJ7" s="6">
        <f t="shared" ref="BJ7:BJ71" si="2">(BG7/BA7)^(1/3)*100-100</f>
        <v>0.66278986265706408</v>
      </c>
      <c r="BL7" t="s">
        <v>41</v>
      </c>
      <c r="BM7" s="3">
        <f t="shared" si="0"/>
        <v>1.0203089061007393</v>
      </c>
    </row>
    <row r="8" spans="1:65" s="2" customFormat="1">
      <c r="B8" s="2" t="s">
        <v>43</v>
      </c>
      <c r="C8" s="2" t="s">
        <v>42</v>
      </c>
      <c r="D8" s="2" t="s">
        <v>36</v>
      </c>
      <c r="E8" s="2">
        <v>286238.40000000002</v>
      </c>
      <c r="F8" s="2" t="s">
        <v>36</v>
      </c>
      <c r="G8" s="2">
        <v>290020.90000000002</v>
      </c>
      <c r="H8" s="2" t="s">
        <v>36</v>
      </c>
      <c r="I8" s="2">
        <v>301023.3</v>
      </c>
      <c r="J8" s="2" t="s">
        <v>36</v>
      </c>
      <c r="K8" s="2">
        <v>306928.8</v>
      </c>
      <c r="L8" s="2" t="s">
        <v>36</v>
      </c>
      <c r="M8" s="2">
        <v>317802.5</v>
      </c>
      <c r="N8" s="2" t="s">
        <v>36</v>
      </c>
      <c r="O8" s="2">
        <v>329614.2</v>
      </c>
      <c r="P8" s="2" t="s">
        <v>36</v>
      </c>
      <c r="Q8" s="2">
        <v>333238.7</v>
      </c>
      <c r="R8" s="2" t="s">
        <v>36</v>
      </c>
      <c r="S8" s="2">
        <v>338926.7</v>
      </c>
      <c r="T8" s="2" t="s">
        <v>36</v>
      </c>
      <c r="U8" s="2">
        <v>342444.7</v>
      </c>
      <c r="V8" s="2" t="s">
        <v>36</v>
      </c>
      <c r="W8" s="2">
        <v>354674.1</v>
      </c>
      <c r="X8" s="2" t="s">
        <v>36</v>
      </c>
      <c r="Y8" s="2">
        <v>362908.7</v>
      </c>
      <c r="Z8" s="2" t="s">
        <v>36</v>
      </c>
      <c r="AA8" s="2">
        <v>372171.4</v>
      </c>
      <c r="AB8" s="2" t="s">
        <v>36</v>
      </c>
      <c r="AC8" s="2">
        <v>385855.7</v>
      </c>
      <c r="AD8" s="2" t="s">
        <v>36</v>
      </c>
      <c r="AE8" s="2">
        <v>387580.2</v>
      </c>
      <c r="AF8" s="2" t="s">
        <v>36</v>
      </c>
      <c r="AG8" s="2">
        <v>379748.2</v>
      </c>
      <c r="AH8" s="2" t="s">
        <v>36</v>
      </c>
      <c r="AI8" s="2">
        <v>390625.3</v>
      </c>
      <c r="AJ8" s="2" t="s">
        <v>36</v>
      </c>
      <c r="AK8" s="2">
        <v>397244.5</v>
      </c>
      <c r="AL8" s="2" t="s">
        <v>36</v>
      </c>
      <c r="AM8" s="2">
        <v>400181</v>
      </c>
      <c r="AN8" s="2" t="s">
        <v>36</v>
      </c>
      <c r="AO8" s="2">
        <v>402018.8</v>
      </c>
      <c r="AP8" s="2" t="s">
        <v>36</v>
      </c>
      <c r="AQ8" s="2">
        <v>408364.79999999999</v>
      </c>
      <c r="AR8" s="2" t="s">
        <v>36</v>
      </c>
      <c r="AS8" s="2">
        <v>416701.4</v>
      </c>
      <c r="AT8" s="2" t="s">
        <v>36</v>
      </c>
      <c r="AU8" s="2">
        <v>421979.7</v>
      </c>
      <c r="AV8" s="2" t="s">
        <v>36</v>
      </c>
      <c r="AW8" s="2">
        <v>428814</v>
      </c>
      <c r="AX8" s="2" t="s">
        <v>36</v>
      </c>
      <c r="AY8" s="2">
        <v>436502.4</v>
      </c>
      <c r="AZ8" s="2" t="s">
        <v>36</v>
      </c>
      <c r="BA8" s="2">
        <v>446374.2</v>
      </c>
      <c r="BB8" s="2" t="s">
        <v>44</v>
      </c>
      <c r="BC8" s="2">
        <v>422437</v>
      </c>
      <c r="BD8" s="2" t="s">
        <v>44</v>
      </c>
      <c r="BE8" s="2">
        <v>448991.1</v>
      </c>
      <c r="BF8" s="2" t="s">
        <v>44</v>
      </c>
      <c r="BG8" s="2">
        <v>463573.6</v>
      </c>
      <c r="BH8" s="2" t="s">
        <v>43</v>
      </c>
      <c r="BI8" s="6">
        <f t="shared" si="1"/>
        <v>1.8686301672882024</v>
      </c>
      <c r="BJ8" s="6">
        <f t="shared" si="2"/>
        <v>1.2682263199264412</v>
      </c>
      <c r="BL8" s="2" t="s">
        <v>43</v>
      </c>
      <c r="BM8" s="5">
        <f t="shared" si="0"/>
        <v>1.020396900137162</v>
      </c>
    </row>
    <row r="9" spans="1:65">
      <c r="B9" t="s">
        <v>45</v>
      </c>
      <c r="C9" t="s">
        <v>46</v>
      </c>
      <c r="D9" t="s">
        <v>36</v>
      </c>
      <c r="E9">
        <v>1188662.75</v>
      </c>
      <c r="F9" t="s">
        <v>36</v>
      </c>
      <c r="G9">
        <v>1207909.25</v>
      </c>
      <c r="H9" t="s">
        <v>36</v>
      </c>
      <c r="I9">
        <v>1259608.25</v>
      </c>
      <c r="J9" t="s">
        <v>36</v>
      </c>
      <c r="K9">
        <v>1308684.5</v>
      </c>
      <c r="L9" t="s">
        <v>36</v>
      </c>
      <c r="M9">
        <v>1376250.75</v>
      </c>
      <c r="N9" t="s">
        <v>36</v>
      </c>
      <c r="O9">
        <v>1447508</v>
      </c>
      <c r="P9" t="s">
        <v>36</v>
      </c>
      <c r="Q9">
        <v>1473418</v>
      </c>
      <c r="R9" t="s">
        <v>36</v>
      </c>
      <c r="S9">
        <v>1517886.5</v>
      </c>
      <c r="T9" t="s">
        <v>36</v>
      </c>
      <c r="U9">
        <v>1545231.5</v>
      </c>
      <c r="V9" t="s">
        <v>36</v>
      </c>
      <c r="W9">
        <v>1592932.5</v>
      </c>
      <c r="X9" t="s">
        <v>36</v>
      </c>
      <c r="Y9">
        <v>1643973.25</v>
      </c>
      <c r="Z9" t="s">
        <v>36</v>
      </c>
      <c r="AA9">
        <v>1687280.5</v>
      </c>
      <c r="AB9" t="s">
        <v>36</v>
      </c>
      <c r="AC9">
        <v>1722238</v>
      </c>
      <c r="AD9" t="s">
        <v>36</v>
      </c>
      <c r="AE9">
        <v>1739534.25</v>
      </c>
      <c r="AF9" t="s">
        <v>36</v>
      </c>
      <c r="AG9">
        <v>1688636.25</v>
      </c>
      <c r="AH9" t="s">
        <v>36</v>
      </c>
      <c r="AI9">
        <v>1740813.75</v>
      </c>
      <c r="AJ9" t="s">
        <v>36</v>
      </c>
      <c r="AK9">
        <v>1795581.5</v>
      </c>
      <c r="AL9" t="s">
        <v>36</v>
      </c>
      <c r="AM9">
        <v>1827201</v>
      </c>
      <c r="AN9" t="s">
        <v>36</v>
      </c>
      <c r="AO9">
        <v>1869758.75</v>
      </c>
      <c r="AP9" t="s">
        <v>36</v>
      </c>
      <c r="AQ9">
        <v>1923421.5</v>
      </c>
      <c r="AR9" t="s">
        <v>36</v>
      </c>
      <c r="AS9">
        <v>1936100.25</v>
      </c>
      <c r="AT9" t="s">
        <v>36</v>
      </c>
      <c r="AU9">
        <v>1955488.25</v>
      </c>
      <c r="AV9" t="s">
        <v>36</v>
      </c>
      <c r="AW9">
        <v>2014932.75</v>
      </c>
      <c r="AX9" t="s">
        <v>36</v>
      </c>
      <c r="AY9">
        <v>2070888.25</v>
      </c>
      <c r="AZ9" t="s">
        <v>36</v>
      </c>
      <c r="BA9">
        <v>2109991.25</v>
      </c>
      <c r="BB9" t="s">
        <v>36</v>
      </c>
      <c r="BC9">
        <v>2002922.75</v>
      </c>
      <c r="BD9" t="s">
        <v>36</v>
      </c>
      <c r="BE9">
        <v>2103305.25</v>
      </c>
      <c r="BF9" t="s">
        <v>36</v>
      </c>
      <c r="BG9">
        <v>2175616.5</v>
      </c>
      <c r="BH9" t="s">
        <v>45</v>
      </c>
      <c r="BI9" s="6">
        <f t="shared" si="1"/>
        <v>2.4198770264685123</v>
      </c>
      <c r="BJ9" s="6">
        <f t="shared" si="2"/>
        <v>1.0261718012717864</v>
      </c>
      <c r="BL9" t="s">
        <v>45</v>
      </c>
      <c r="BM9" s="3">
        <f t="shared" si="0"/>
        <v>1.0253951212761234</v>
      </c>
    </row>
    <row r="10" spans="1:65">
      <c r="B10" t="s">
        <v>47</v>
      </c>
      <c r="C10" t="s">
        <v>48</v>
      </c>
      <c r="D10" t="s">
        <v>40</v>
      </c>
      <c r="E10">
        <v>76001148.707000002</v>
      </c>
      <c r="F10" t="s">
        <v>36</v>
      </c>
      <c r="G10">
        <v>81635498.606999993</v>
      </c>
      <c r="H10" t="s">
        <v>36</v>
      </c>
      <c r="I10">
        <v>87669781.813999996</v>
      </c>
      <c r="J10" t="s">
        <v>36</v>
      </c>
      <c r="K10">
        <v>91335155.997999996</v>
      </c>
      <c r="L10" t="s">
        <v>36</v>
      </c>
      <c r="M10">
        <v>91085234.334000006</v>
      </c>
      <c r="N10" t="s">
        <v>36</v>
      </c>
      <c r="O10">
        <v>95613647.416999996</v>
      </c>
      <c r="P10" t="s">
        <v>36</v>
      </c>
      <c r="Q10">
        <v>98629335.248999998</v>
      </c>
      <c r="R10" t="s">
        <v>36</v>
      </c>
      <c r="S10">
        <v>101788234.745</v>
      </c>
      <c r="T10" t="s">
        <v>36</v>
      </c>
      <c r="U10">
        <v>106595942.727</v>
      </c>
      <c r="V10" t="s">
        <v>36</v>
      </c>
      <c r="W10">
        <v>113710426.877</v>
      </c>
      <c r="X10" t="s">
        <v>36</v>
      </c>
      <c r="Y10">
        <v>120347756.48199999</v>
      </c>
      <c r="Z10" t="s">
        <v>36</v>
      </c>
      <c r="AA10">
        <v>127628784.708</v>
      </c>
      <c r="AB10" t="s">
        <v>36</v>
      </c>
      <c r="AC10">
        <v>134224935.10499999</v>
      </c>
      <c r="AD10" t="s">
        <v>36</v>
      </c>
      <c r="AE10">
        <v>139311245.13999999</v>
      </c>
      <c r="AF10" t="s">
        <v>36</v>
      </c>
      <c r="AG10">
        <v>137753693.54499999</v>
      </c>
      <c r="AH10" t="s">
        <v>36</v>
      </c>
      <c r="AI10">
        <v>145814558.96200001</v>
      </c>
      <c r="AJ10" t="s">
        <v>36</v>
      </c>
      <c r="AK10">
        <v>154889906.609</v>
      </c>
      <c r="AL10" t="s">
        <v>36</v>
      </c>
      <c r="AM10">
        <v>164423907.01499999</v>
      </c>
      <c r="AN10" t="s">
        <v>36</v>
      </c>
      <c r="AO10">
        <v>169863885.539</v>
      </c>
      <c r="AP10" t="s">
        <v>36</v>
      </c>
      <c r="AQ10">
        <v>172908949.58500001</v>
      </c>
      <c r="AR10" t="s">
        <v>36</v>
      </c>
      <c r="AS10">
        <v>176629850.757</v>
      </c>
      <c r="AT10" t="s">
        <v>36</v>
      </c>
      <c r="AU10">
        <v>179726240.48300001</v>
      </c>
      <c r="AV10" t="s">
        <v>36</v>
      </c>
      <c r="AW10">
        <v>182166375.33500001</v>
      </c>
      <c r="AX10" t="s">
        <v>36</v>
      </c>
      <c r="AY10">
        <v>189434867.41</v>
      </c>
      <c r="AZ10" t="s">
        <v>36</v>
      </c>
      <c r="BA10">
        <v>190842614.79899999</v>
      </c>
      <c r="BB10" t="s">
        <v>36</v>
      </c>
      <c r="BC10">
        <v>179114865.01199999</v>
      </c>
      <c r="BD10" t="s">
        <v>36</v>
      </c>
      <c r="BE10">
        <v>200138348.81999999</v>
      </c>
      <c r="BF10" t="s">
        <v>36</v>
      </c>
      <c r="BG10">
        <v>205022531.88600001</v>
      </c>
      <c r="BH10" t="s">
        <v>47</v>
      </c>
      <c r="BI10" s="6">
        <f t="shared" si="1"/>
        <v>3.910786836800753</v>
      </c>
      <c r="BJ10" s="6">
        <f t="shared" si="2"/>
        <v>2.4177926174124593</v>
      </c>
      <c r="BL10" t="s">
        <v>47</v>
      </c>
      <c r="BM10" s="3">
        <f t="shared" si="0"/>
        <v>1.0433950992990881</v>
      </c>
    </row>
    <row r="11" spans="1:65">
      <c r="B11" t="s">
        <v>49</v>
      </c>
      <c r="C11" t="s">
        <v>50</v>
      </c>
      <c r="D11" t="s">
        <v>40</v>
      </c>
      <c r="E11">
        <v>420245576.074</v>
      </c>
      <c r="F11" t="s">
        <v>40</v>
      </c>
      <c r="G11">
        <v>426919293.53299999</v>
      </c>
      <c r="H11" t="s">
        <v>40</v>
      </c>
      <c r="I11">
        <v>440557303.542</v>
      </c>
      <c r="J11" t="s">
        <v>40</v>
      </c>
      <c r="K11">
        <v>443219400.02100003</v>
      </c>
      <c r="L11" t="s">
        <v>40</v>
      </c>
      <c r="M11">
        <v>420211919.52499998</v>
      </c>
      <c r="N11" t="s">
        <v>40</v>
      </c>
      <c r="O11">
        <v>431007994.736</v>
      </c>
      <c r="P11" t="s">
        <v>40</v>
      </c>
      <c r="Q11">
        <v>438239998.55699998</v>
      </c>
      <c r="R11" t="s">
        <v>40</v>
      </c>
      <c r="S11">
        <v>449212928.51899999</v>
      </c>
      <c r="T11" t="s">
        <v>40</v>
      </c>
      <c r="U11">
        <v>466815370.50099999</v>
      </c>
      <c r="V11" t="s">
        <v>40</v>
      </c>
      <c r="W11">
        <v>491710361.88800001</v>
      </c>
      <c r="X11" t="s">
        <v>36</v>
      </c>
      <c r="Y11">
        <v>514853000</v>
      </c>
      <c r="Z11" t="s">
        <v>36</v>
      </c>
      <c r="AA11">
        <v>549435000</v>
      </c>
      <c r="AB11" t="s">
        <v>36</v>
      </c>
      <c r="AC11">
        <v>586457000</v>
      </c>
      <c r="AD11" t="s">
        <v>36</v>
      </c>
      <c r="AE11">
        <v>605713000</v>
      </c>
      <c r="AF11" t="s">
        <v>36</v>
      </c>
      <c r="AG11">
        <v>612616000</v>
      </c>
      <c r="AH11" t="s">
        <v>36</v>
      </c>
      <c r="AI11">
        <v>640151000</v>
      </c>
      <c r="AJ11" t="s">
        <v>36</v>
      </c>
      <c r="AK11">
        <v>684628000</v>
      </c>
      <c r="AL11" t="s">
        <v>36</v>
      </c>
      <c r="AM11">
        <v>711415000</v>
      </c>
      <c r="AN11" t="s">
        <v>36</v>
      </c>
      <c r="AO11">
        <v>747939000</v>
      </c>
      <c r="AP11" t="s">
        <v>36</v>
      </c>
      <c r="AQ11">
        <v>781589000</v>
      </c>
      <c r="AR11" t="s">
        <v>36</v>
      </c>
      <c r="AS11">
        <v>804692000</v>
      </c>
      <c r="AT11" t="s">
        <v>36</v>
      </c>
      <c r="AU11">
        <v>821489000</v>
      </c>
      <c r="AV11" t="s">
        <v>36</v>
      </c>
      <c r="AW11">
        <v>832656000</v>
      </c>
      <c r="AX11" t="s">
        <v>36</v>
      </c>
      <c r="AY11">
        <v>854008000</v>
      </c>
      <c r="AZ11" t="s">
        <v>36</v>
      </c>
      <c r="BA11">
        <v>881224000</v>
      </c>
      <c r="BB11" t="s">
        <v>44</v>
      </c>
      <c r="BC11">
        <v>817315000</v>
      </c>
      <c r="BD11" t="s">
        <v>44</v>
      </c>
      <c r="BE11">
        <v>907352000</v>
      </c>
      <c r="BF11" t="s">
        <v>40</v>
      </c>
      <c r="BG11">
        <v>975365100</v>
      </c>
      <c r="BH11" t="s">
        <v>49</v>
      </c>
      <c r="BI11" s="6">
        <f t="shared" si="1"/>
        <v>3.1333912651331843</v>
      </c>
      <c r="BJ11" s="6">
        <f t="shared" si="2"/>
        <v>3.4412194569143111</v>
      </c>
      <c r="BL11" t="s">
        <v>49</v>
      </c>
      <c r="BM11" s="3">
        <f t="shared" si="0"/>
        <v>1.02728701571002</v>
      </c>
    </row>
    <row r="12" spans="1:65">
      <c r="B12" t="s">
        <v>51</v>
      </c>
      <c r="C12" t="s">
        <v>52</v>
      </c>
      <c r="D12" t="s">
        <v>36</v>
      </c>
      <c r="E12">
        <v>13755944.194</v>
      </c>
      <c r="F12" t="s">
        <v>36</v>
      </c>
      <c r="G12">
        <v>13941712.648</v>
      </c>
      <c r="H12" t="s">
        <v>36</v>
      </c>
      <c r="I12">
        <v>14705183.945</v>
      </c>
      <c r="J12" t="s">
        <v>36</v>
      </c>
      <c r="K12">
        <v>15757385.232999999</v>
      </c>
      <c r="L12" t="s">
        <v>36</v>
      </c>
      <c r="M12">
        <v>16421529.266000001</v>
      </c>
      <c r="N12" t="s">
        <v>36</v>
      </c>
      <c r="O12">
        <v>17056831.938999999</v>
      </c>
      <c r="P12" t="s">
        <v>36</v>
      </c>
      <c r="Q12">
        <v>17652314.921</v>
      </c>
      <c r="R12" t="s">
        <v>36</v>
      </c>
      <c r="S12">
        <v>18255472.702</v>
      </c>
      <c r="T12" t="s">
        <v>36</v>
      </c>
      <c r="U12">
        <v>19043594.294</v>
      </c>
      <c r="V12" t="s">
        <v>36</v>
      </c>
      <c r="W12">
        <v>19886197.09</v>
      </c>
      <c r="X12" t="s">
        <v>36</v>
      </c>
      <c r="Y12">
        <v>20677004.802000001</v>
      </c>
      <c r="Z12" t="s">
        <v>36</v>
      </c>
      <c r="AA12">
        <v>22191945.967999998</v>
      </c>
      <c r="AB12" t="s">
        <v>36</v>
      </c>
      <c r="AC12">
        <v>24015043.618999999</v>
      </c>
      <c r="AD12" t="s">
        <v>36</v>
      </c>
      <c r="AE12">
        <v>25152918.383000001</v>
      </c>
      <c r="AF12" t="s">
        <v>36</v>
      </c>
      <c r="AG12">
        <v>24933218.723000001</v>
      </c>
      <c r="AH12" t="s">
        <v>36</v>
      </c>
      <c r="AI12">
        <v>26269724.897999998</v>
      </c>
      <c r="AJ12" t="s">
        <v>36</v>
      </c>
      <c r="AK12">
        <v>27426422.717</v>
      </c>
      <c r="AL12" t="s">
        <v>36</v>
      </c>
      <c r="AM12">
        <v>28765543.151000001</v>
      </c>
      <c r="AN12" t="s">
        <v>36</v>
      </c>
      <c r="AO12">
        <v>29483176.173999999</v>
      </c>
      <c r="AP12" t="s">
        <v>36</v>
      </c>
      <c r="AQ12">
        <v>30527502.669</v>
      </c>
      <c r="AR12" t="s">
        <v>36</v>
      </c>
      <c r="AS12">
        <v>31642391.784000002</v>
      </c>
      <c r="AT12" t="s">
        <v>36</v>
      </c>
      <c r="AU12">
        <v>32972740.219000001</v>
      </c>
      <c r="AV12" t="s">
        <v>36</v>
      </c>
      <c r="AW12">
        <v>34343647.498000003</v>
      </c>
      <c r="AX12" t="s">
        <v>36</v>
      </c>
      <c r="AY12">
        <v>35242044.484999999</v>
      </c>
      <c r="AZ12" t="s">
        <v>36</v>
      </c>
      <c r="BA12">
        <v>36094025.075000003</v>
      </c>
      <c r="BB12" t="s">
        <v>36</v>
      </c>
      <c r="BC12">
        <v>34551599.494999997</v>
      </c>
      <c r="BD12" t="s">
        <v>40</v>
      </c>
      <c r="BE12">
        <v>37239989.506999999</v>
      </c>
      <c r="BF12" t="s">
        <v>40</v>
      </c>
      <c r="BG12">
        <v>38843176.938000001</v>
      </c>
      <c r="BH12" t="s">
        <v>51</v>
      </c>
      <c r="BI12" s="6">
        <f t="shared" si="1"/>
        <v>4.1012724322732481</v>
      </c>
      <c r="BJ12" s="6">
        <f t="shared" si="2"/>
        <v>2.4770171766439262</v>
      </c>
      <c r="BL12" t="s">
        <v>51</v>
      </c>
      <c r="BM12" s="3">
        <f t="shared" si="0"/>
        <v>1.0433959308545544</v>
      </c>
    </row>
    <row r="13" spans="1:65">
      <c r="B13" t="s">
        <v>53</v>
      </c>
      <c r="C13" t="s">
        <v>54</v>
      </c>
      <c r="D13" t="s">
        <v>36</v>
      </c>
      <c r="E13">
        <v>2850085</v>
      </c>
      <c r="F13" t="s">
        <v>36</v>
      </c>
      <c r="G13">
        <v>2971653</v>
      </c>
      <c r="H13" t="s">
        <v>36</v>
      </c>
      <c r="I13">
        <v>2956250</v>
      </c>
      <c r="J13" t="s">
        <v>36</v>
      </c>
      <c r="K13">
        <v>2945709</v>
      </c>
      <c r="L13" t="s">
        <v>36</v>
      </c>
      <c r="M13">
        <v>2986482</v>
      </c>
      <c r="N13" t="s">
        <v>36</v>
      </c>
      <c r="O13">
        <v>3105972</v>
      </c>
      <c r="P13" t="s">
        <v>36</v>
      </c>
      <c r="Q13">
        <v>3200486</v>
      </c>
      <c r="R13" t="s">
        <v>36</v>
      </c>
      <c r="S13">
        <v>3250729</v>
      </c>
      <c r="T13" t="s">
        <v>36</v>
      </c>
      <c r="U13">
        <v>3367225</v>
      </c>
      <c r="V13" t="s">
        <v>36</v>
      </c>
      <c r="W13">
        <v>3529332</v>
      </c>
      <c r="X13" t="s">
        <v>36</v>
      </c>
      <c r="Y13">
        <v>3762325</v>
      </c>
      <c r="Z13" t="s">
        <v>36</v>
      </c>
      <c r="AA13">
        <v>4016919</v>
      </c>
      <c r="AB13" t="s">
        <v>36</v>
      </c>
      <c r="AC13">
        <v>4240675</v>
      </c>
      <c r="AD13" t="s">
        <v>36</v>
      </c>
      <c r="AE13">
        <v>4354597</v>
      </c>
      <c r="AF13" t="s">
        <v>36</v>
      </c>
      <c r="AG13">
        <v>4151789</v>
      </c>
      <c r="AH13" t="s">
        <v>36</v>
      </c>
      <c r="AI13">
        <v>4252881</v>
      </c>
      <c r="AJ13" t="s">
        <v>36</v>
      </c>
      <c r="AK13">
        <v>4327747</v>
      </c>
      <c r="AL13" t="s">
        <v>36</v>
      </c>
      <c r="AM13">
        <v>4293774</v>
      </c>
      <c r="AN13" t="s">
        <v>36</v>
      </c>
      <c r="AO13">
        <v>4291803</v>
      </c>
      <c r="AP13" t="s">
        <v>36</v>
      </c>
      <c r="AQ13">
        <v>4388888</v>
      </c>
      <c r="AR13" t="s">
        <v>36</v>
      </c>
      <c r="AS13">
        <v>4625378</v>
      </c>
      <c r="AT13" t="s">
        <v>36</v>
      </c>
      <c r="AU13">
        <v>4742737</v>
      </c>
      <c r="AV13" t="s">
        <v>36</v>
      </c>
      <c r="AW13">
        <v>4987876</v>
      </c>
      <c r="AX13" t="s">
        <v>36</v>
      </c>
      <c r="AY13">
        <v>5148490</v>
      </c>
      <c r="AZ13" t="s">
        <v>36</v>
      </c>
      <c r="BA13">
        <v>5304483</v>
      </c>
      <c r="BB13" t="s">
        <v>36</v>
      </c>
      <c r="BC13">
        <v>5012579</v>
      </c>
      <c r="BD13" t="s">
        <v>36</v>
      </c>
      <c r="BE13">
        <v>5190677</v>
      </c>
      <c r="BF13" t="s">
        <v>36</v>
      </c>
      <c r="BG13">
        <v>5312749</v>
      </c>
      <c r="BH13" t="s">
        <v>53</v>
      </c>
      <c r="BI13" s="6">
        <f t="shared" si="1"/>
        <v>2.6221365068076068</v>
      </c>
      <c r="BJ13" s="6">
        <f t="shared" si="2"/>
        <v>5.1916527113561983E-2</v>
      </c>
      <c r="BL13" t="s">
        <v>53</v>
      </c>
      <c r="BM13" s="3">
        <f t="shared" si="0"/>
        <v>1.0272350245910762</v>
      </c>
    </row>
    <row r="14" spans="1:65" s="2" customFormat="1">
      <c r="B14" s="2" t="s">
        <v>55</v>
      </c>
      <c r="C14" s="2" t="s">
        <v>56</v>
      </c>
      <c r="D14" s="2" t="s">
        <v>36</v>
      </c>
      <c r="E14" s="2">
        <v>1445827.6240000001</v>
      </c>
      <c r="F14" s="2" t="s">
        <v>36</v>
      </c>
      <c r="G14" s="2">
        <v>1487758.067</v>
      </c>
      <c r="H14" s="2" t="s">
        <v>36</v>
      </c>
      <c r="I14" s="2">
        <v>1536272.2239999999</v>
      </c>
      <c r="J14" s="2" t="s">
        <v>36</v>
      </c>
      <c r="K14" s="2">
        <v>1570349.18</v>
      </c>
      <c r="L14" s="2" t="s">
        <v>36</v>
      </c>
      <c r="M14" s="2">
        <v>1616643.422</v>
      </c>
      <c r="N14" s="2" t="s">
        <v>36</v>
      </c>
      <c r="O14" s="2">
        <v>1677216.83</v>
      </c>
      <c r="P14" s="2" t="s">
        <v>36</v>
      </c>
      <c r="Q14" s="2">
        <v>1691022.8910000001</v>
      </c>
      <c r="R14" s="2" t="s">
        <v>36</v>
      </c>
      <c r="S14" s="2">
        <v>1698908.9010000001</v>
      </c>
      <c r="T14" s="2" t="s">
        <v>36</v>
      </c>
      <c r="U14" s="2">
        <v>1705535.64</v>
      </c>
      <c r="V14" s="2" t="s">
        <v>36</v>
      </c>
      <c r="W14" s="2">
        <v>1751043.071</v>
      </c>
      <c r="X14" s="2" t="s">
        <v>36</v>
      </c>
      <c r="Y14" s="2">
        <v>1791958.6669999999</v>
      </c>
      <c r="Z14" s="2" t="s">
        <v>36</v>
      </c>
      <c r="AA14" s="2">
        <v>1862078.152</v>
      </c>
      <c r="AB14" s="2" t="s">
        <v>36</v>
      </c>
      <c r="AC14" s="2">
        <v>1879008.892</v>
      </c>
      <c r="AD14" s="2" t="s">
        <v>36</v>
      </c>
      <c r="AE14" s="2">
        <v>1869388.0519999999</v>
      </c>
      <c r="AF14" s="2" t="s">
        <v>36</v>
      </c>
      <c r="AG14" s="2">
        <v>1777665.635</v>
      </c>
      <c r="AH14" s="2" t="s">
        <v>36</v>
      </c>
      <c r="AI14" s="2">
        <v>1810925.601</v>
      </c>
      <c r="AJ14" s="2" t="s">
        <v>36</v>
      </c>
      <c r="AK14" s="2">
        <v>1835133.652</v>
      </c>
      <c r="AL14" s="2" t="s">
        <v>36</v>
      </c>
      <c r="AM14" s="2">
        <v>1839290.226</v>
      </c>
      <c r="AN14" s="2" t="s">
        <v>36</v>
      </c>
      <c r="AO14" s="2">
        <v>1856457.075</v>
      </c>
      <c r="AP14" s="2" t="s">
        <v>36</v>
      </c>
      <c r="AQ14" s="2">
        <v>1886520.426</v>
      </c>
      <c r="AR14" s="2" t="s">
        <v>36</v>
      </c>
      <c r="AS14" s="2">
        <v>1930713.8859999999</v>
      </c>
      <c r="AT14" s="2" t="s">
        <v>36</v>
      </c>
      <c r="AU14" s="2">
        <v>1993384.0279999999</v>
      </c>
      <c r="AV14" s="2" t="s">
        <v>36</v>
      </c>
      <c r="AW14" s="2">
        <v>2049632.07</v>
      </c>
      <c r="AX14" s="2" t="s">
        <v>36</v>
      </c>
      <c r="AY14" s="2">
        <v>2090410.2649999999</v>
      </c>
      <c r="AZ14" s="2" t="s">
        <v>36</v>
      </c>
      <c r="BA14" s="2">
        <v>2121630.2689999999</v>
      </c>
      <c r="BB14" s="2" t="s">
        <v>36</v>
      </c>
      <c r="BC14" s="2">
        <v>2070191.074</v>
      </c>
      <c r="BD14" s="2" t="s">
        <v>36</v>
      </c>
      <c r="BE14" s="2">
        <v>2211885.7560000001</v>
      </c>
      <c r="BF14" s="2" t="s">
        <v>36</v>
      </c>
      <c r="BG14" s="2">
        <v>2272296.2149999999</v>
      </c>
      <c r="BH14" s="2" t="s">
        <v>55</v>
      </c>
      <c r="BI14" s="6">
        <f t="shared" si="1"/>
        <v>1.6107638220015872</v>
      </c>
      <c r="BJ14" s="6">
        <f t="shared" si="2"/>
        <v>2.3132186892136559</v>
      </c>
      <c r="BL14" s="2" t="s">
        <v>55</v>
      </c>
      <c r="BM14" s="5">
        <f t="shared" si="0"/>
        <v>1.0148679556332623</v>
      </c>
    </row>
    <row r="15" spans="1:65">
      <c r="B15" t="s">
        <v>57</v>
      </c>
      <c r="C15" t="s">
        <v>42</v>
      </c>
      <c r="D15" t="s">
        <v>36</v>
      </c>
      <c r="E15">
        <v>9241.9110000000001</v>
      </c>
      <c r="F15" t="s">
        <v>36</v>
      </c>
      <c r="G15">
        <v>9698.74</v>
      </c>
      <c r="H15" t="s">
        <v>36</v>
      </c>
      <c r="I15">
        <v>10964.427</v>
      </c>
      <c r="J15" t="s">
        <v>36</v>
      </c>
      <c r="K15">
        <v>11440.263999999999</v>
      </c>
      <c r="L15" t="s">
        <v>36</v>
      </c>
      <c r="M15">
        <v>11391.64</v>
      </c>
      <c r="N15" t="s">
        <v>36</v>
      </c>
      <c r="O15">
        <v>12540.787</v>
      </c>
      <c r="P15" t="s">
        <v>36</v>
      </c>
      <c r="Q15">
        <v>13293.695</v>
      </c>
      <c r="R15" t="s">
        <v>36</v>
      </c>
      <c r="S15">
        <v>14193.86</v>
      </c>
      <c r="T15" t="s">
        <v>36</v>
      </c>
      <c r="U15">
        <v>15272.630999999999</v>
      </c>
      <c r="V15" t="s">
        <v>36</v>
      </c>
      <c r="W15">
        <v>16311.781999999999</v>
      </c>
      <c r="X15" t="s">
        <v>36</v>
      </c>
      <c r="Y15">
        <v>17865.712</v>
      </c>
      <c r="Z15" t="s">
        <v>36</v>
      </c>
      <c r="AA15">
        <v>19610.402999999998</v>
      </c>
      <c r="AB15" t="s">
        <v>36</v>
      </c>
      <c r="AC15">
        <v>21096.703000000001</v>
      </c>
      <c r="AD15" t="s">
        <v>36</v>
      </c>
      <c r="AE15">
        <v>20014.02</v>
      </c>
      <c r="AF15" t="s">
        <v>36</v>
      </c>
      <c r="AG15">
        <v>17086.157999999999</v>
      </c>
      <c r="AH15" t="s">
        <v>36</v>
      </c>
      <c r="AI15">
        <v>17503.789000000001</v>
      </c>
      <c r="AJ15" t="s">
        <v>36</v>
      </c>
      <c r="AK15">
        <v>18775.103999999999</v>
      </c>
      <c r="AL15" t="s">
        <v>36</v>
      </c>
      <c r="AM15">
        <v>19381.202000000001</v>
      </c>
      <c r="AN15" t="s">
        <v>36</v>
      </c>
      <c r="AO15">
        <v>19663.863000000001</v>
      </c>
      <c r="AP15" t="s">
        <v>36</v>
      </c>
      <c r="AQ15">
        <v>20256.013999999999</v>
      </c>
      <c r="AR15" t="s">
        <v>36</v>
      </c>
      <c r="AS15">
        <v>20631.362000000001</v>
      </c>
      <c r="AT15" t="s">
        <v>36</v>
      </c>
      <c r="AU15">
        <v>21282.398000000001</v>
      </c>
      <c r="AV15" t="s">
        <v>36</v>
      </c>
      <c r="AW15">
        <v>22515.083999999999</v>
      </c>
      <c r="AX15" t="s">
        <v>36</v>
      </c>
      <c r="AY15">
        <v>23367.1</v>
      </c>
      <c r="AZ15" t="s">
        <v>36</v>
      </c>
      <c r="BA15">
        <v>24240.960999999999</v>
      </c>
      <c r="BB15" t="s">
        <v>36</v>
      </c>
      <c r="BC15">
        <v>24107.393</v>
      </c>
      <c r="BD15" t="s">
        <v>36</v>
      </c>
      <c r="BE15">
        <v>26039.23</v>
      </c>
      <c r="BF15" t="s">
        <v>36</v>
      </c>
      <c r="BG15">
        <v>25703.998</v>
      </c>
      <c r="BH15" t="s">
        <v>57</v>
      </c>
      <c r="BI15" s="6">
        <f t="shared" si="1"/>
        <v>4.0997057964238479</v>
      </c>
      <c r="BJ15" s="6">
        <f t="shared" si="2"/>
        <v>1.9726287936576909</v>
      </c>
      <c r="BL15" t="s">
        <v>57</v>
      </c>
      <c r="BM15" s="3">
        <f t="shared" si="0"/>
        <v>1.0448718896395095</v>
      </c>
    </row>
    <row r="16" spans="1:65" s="2" customFormat="1">
      <c r="B16" s="2" t="s">
        <v>58</v>
      </c>
      <c r="C16" s="2" t="s">
        <v>42</v>
      </c>
      <c r="D16" s="2" t="s">
        <v>36</v>
      </c>
      <c r="E16" s="2">
        <v>137708</v>
      </c>
      <c r="F16" s="2" t="s">
        <v>36</v>
      </c>
      <c r="G16" s="2">
        <v>142758</v>
      </c>
      <c r="H16" s="2" t="s">
        <v>36</v>
      </c>
      <c r="I16" s="2">
        <v>151800</v>
      </c>
      <c r="J16" s="2" t="s">
        <v>36</v>
      </c>
      <c r="K16" s="2">
        <v>160084</v>
      </c>
      <c r="L16" s="2" t="s">
        <v>36</v>
      </c>
      <c r="M16" s="2">
        <v>167095</v>
      </c>
      <c r="N16" s="2" t="s">
        <v>36</v>
      </c>
      <c r="O16" s="2">
        <v>176742</v>
      </c>
      <c r="P16" s="2" t="s">
        <v>36</v>
      </c>
      <c r="Q16" s="2">
        <v>181355</v>
      </c>
      <c r="R16" s="2" t="s">
        <v>36</v>
      </c>
      <c r="S16" s="2">
        <v>184451</v>
      </c>
      <c r="T16" s="2" t="s">
        <v>36</v>
      </c>
      <c r="U16" s="2">
        <v>188147</v>
      </c>
      <c r="V16" s="2" t="s">
        <v>36</v>
      </c>
      <c r="W16" s="2">
        <v>195658</v>
      </c>
      <c r="X16" s="2" t="s">
        <v>36</v>
      </c>
      <c r="Y16" s="2">
        <v>201097</v>
      </c>
      <c r="Z16" s="2" t="s">
        <v>36</v>
      </c>
      <c r="AA16" s="2">
        <v>209196</v>
      </c>
      <c r="AB16" s="2" t="s">
        <v>36</v>
      </c>
      <c r="AC16" s="2">
        <v>220282</v>
      </c>
      <c r="AD16" s="2" t="s">
        <v>36</v>
      </c>
      <c r="AE16" s="2">
        <v>222009</v>
      </c>
      <c r="AF16" s="2" t="s">
        <v>36</v>
      </c>
      <c r="AG16" s="2">
        <v>204083</v>
      </c>
      <c r="AH16" s="2" t="s">
        <v>36</v>
      </c>
      <c r="AI16" s="2">
        <v>210585</v>
      </c>
      <c r="AJ16" s="2" t="s">
        <v>36</v>
      </c>
      <c r="AK16" s="2">
        <v>215950</v>
      </c>
      <c r="AL16" s="2" t="s">
        <v>36</v>
      </c>
      <c r="AM16" s="2">
        <v>212932</v>
      </c>
      <c r="AN16" s="2" t="s">
        <v>36</v>
      </c>
      <c r="AO16" s="2">
        <v>211012</v>
      </c>
      <c r="AP16" s="2" t="s">
        <v>36</v>
      </c>
      <c r="AQ16" s="2">
        <v>210242</v>
      </c>
      <c r="AR16" s="2" t="s">
        <v>36</v>
      </c>
      <c r="AS16" s="2">
        <v>211385</v>
      </c>
      <c r="AT16" s="2" t="s">
        <v>36</v>
      </c>
      <c r="AU16" s="2">
        <v>217328</v>
      </c>
      <c r="AV16" s="2" t="s">
        <v>36</v>
      </c>
      <c r="AW16" s="2">
        <v>224266</v>
      </c>
      <c r="AX16" s="2" t="s">
        <v>36</v>
      </c>
      <c r="AY16" s="2">
        <v>226822</v>
      </c>
      <c r="AZ16" s="2" t="s">
        <v>36</v>
      </c>
      <c r="BA16" s="2">
        <v>229600</v>
      </c>
      <c r="BB16" s="2" t="s">
        <v>36</v>
      </c>
      <c r="BC16" s="2">
        <v>224193</v>
      </c>
      <c r="BD16" s="2" t="s">
        <v>36</v>
      </c>
      <c r="BE16" s="2">
        <v>231302</v>
      </c>
      <c r="BF16" s="2" t="s">
        <v>36</v>
      </c>
      <c r="BG16" s="2">
        <v>235007</v>
      </c>
      <c r="BH16" s="2" t="s">
        <v>58</v>
      </c>
      <c r="BI16" s="6">
        <f t="shared" si="1"/>
        <v>2.1528598845190032</v>
      </c>
      <c r="BJ16" s="6">
        <f t="shared" si="2"/>
        <v>0.77890569289813527</v>
      </c>
      <c r="BL16" s="2" t="s">
        <v>58</v>
      </c>
      <c r="BM16" s="5">
        <f t="shared" si="0"/>
        <v>1.0284978879723377</v>
      </c>
    </row>
    <row r="17" spans="2:65" s="2" customFormat="1">
      <c r="B17" s="2" t="s">
        <v>59</v>
      </c>
      <c r="C17" s="2" t="s">
        <v>60</v>
      </c>
      <c r="D17" s="2" t="s">
        <v>36</v>
      </c>
      <c r="E17" s="2">
        <v>1578351</v>
      </c>
      <c r="F17" s="2" t="s">
        <v>36</v>
      </c>
      <c r="G17" s="2">
        <v>1600653</v>
      </c>
      <c r="H17" s="2" t="s">
        <v>36</v>
      </c>
      <c r="I17" s="2">
        <v>1638049</v>
      </c>
      <c r="J17" s="2" t="s">
        <v>36</v>
      </c>
      <c r="K17" s="2">
        <v>1696833</v>
      </c>
      <c r="L17" s="2" t="s">
        <v>36</v>
      </c>
      <c r="M17" s="2">
        <v>1754888</v>
      </c>
      <c r="N17" s="2" t="s">
        <v>36</v>
      </c>
      <c r="O17" s="2">
        <v>1823744</v>
      </c>
      <c r="P17" s="2" t="s">
        <v>36</v>
      </c>
      <c r="Q17" s="2">
        <v>1859922</v>
      </c>
      <c r="R17" s="2" t="s">
        <v>36</v>
      </c>
      <c r="S17" s="2">
        <v>1881042</v>
      </c>
      <c r="T17" s="2" t="s">
        <v>36</v>
      </c>
      <c r="U17" s="2">
        <v>1896526</v>
      </c>
      <c r="V17" s="2" t="s">
        <v>36</v>
      </c>
      <c r="W17" s="2">
        <v>1950193</v>
      </c>
      <c r="X17" s="2" t="s">
        <v>36</v>
      </c>
      <c r="Y17" s="2">
        <v>1982629</v>
      </c>
      <c r="Z17" s="2" t="s">
        <v>36</v>
      </c>
      <c r="AA17" s="2">
        <v>2031190</v>
      </c>
      <c r="AB17" s="2" t="s">
        <v>36</v>
      </c>
      <c r="AC17" s="2">
        <v>2080441</v>
      </c>
      <c r="AD17" s="2" t="s">
        <v>36</v>
      </c>
      <c r="AE17" s="2">
        <v>2085745</v>
      </c>
      <c r="AF17" s="2" t="s">
        <v>36</v>
      </c>
      <c r="AG17" s="2">
        <v>2025815</v>
      </c>
      <c r="AH17" s="2" t="s">
        <v>36</v>
      </c>
      <c r="AI17" s="2">
        <v>2065307</v>
      </c>
      <c r="AJ17" s="2" t="s">
        <v>36</v>
      </c>
      <c r="AK17" s="2">
        <v>2110593</v>
      </c>
      <c r="AL17" s="2" t="s">
        <v>36</v>
      </c>
      <c r="AM17" s="2">
        <v>2117202</v>
      </c>
      <c r="AN17" s="2" t="s">
        <v>36</v>
      </c>
      <c r="AO17" s="2">
        <v>2129404</v>
      </c>
      <c r="AP17" s="2" t="s">
        <v>36</v>
      </c>
      <c r="AQ17" s="2">
        <v>2149765</v>
      </c>
      <c r="AR17" s="2" t="s">
        <v>36</v>
      </c>
      <c r="AS17" s="2">
        <v>2173690</v>
      </c>
      <c r="AT17" s="2" t="s">
        <v>36</v>
      </c>
      <c r="AU17" s="2">
        <v>2197502</v>
      </c>
      <c r="AV17" s="2" t="s">
        <v>36</v>
      </c>
      <c r="AW17" s="2">
        <v>2247856</v>
      </c>
      <c r="AX17" s="2" t="s">
        <v>36</v>
      </c>
      <c r="AY17" s="2">
        <v>2289780</v>
      </c>
      <c r="AZ17" s="2" t="s">
        <v>36</v>
      </c>
      <c r="BA17" s="2">
        <v>2331980</v>
      </c>
      <c r="BB17" s="2" t="s">
        <v>36</v>
      </c>
      <c r="BC17" s="2">
        <v>2156138</v>
      </c>
      <c r="BD17" s="2" t="s">
        <v>44</v>
      </c>
      <c r="BE17" s="2">
        <v>2294890</v>
      </c>
      <c r="BF17" s="2" t="s">
        <v>44</v>
      </c>
      <c r="BG17" s="2">
        <v>2351224</v>
      </c>
      <c r="BH17" s="2" t="s">
        <v>59</v>
      </c>
      <c r="BI17" s="6">
        <f t="shared" si="1"/>
        <v>1.6397023724286157</v>
      </c>
      <c r="BJ17" s="6">
        <f t="shared" si="2"/>
        <v>0.27432062239208221</v>
      </c>
      <c r="BL17" s="2" t="s">
        <v>59</v>
      </c>
      <c r="BM17" s="5">
        <f t="shared" si="0"/>
        <v>1.0179878279761714</v>
      </c>
    </row>
    <row r="18" spans="2:65" s="2" customFormat="1">
      <c r="B18" s="2" t="s">
        <v>61</v>
      </c>
      <c r="C18" s="2" t="s">
        <v>42</v>
      </c>
      <c r="D18" s="2" t="s">
        <v>36</v>
      </c>
      <c r="E18" s="2">
        <v>2328342.89</v>
      </c>
      <c r="F18" s="2" t="s">
        <v>36</v>
      </c>
      <c r="G18" s="2">
        <v>2347105.21</v>
      </c>
      <c r="H18" s="2" t="s">
        <v>36</v>
      </c>
      <c r="I18" s="2">
        <v>2389169.11</v>
      </c>
      <c r="J18" s="2" t="s">
        <v>36</v>
      </c>
      <c r="K18" s="2">
        <v>2437285.37</v>
      </c>
      <c r="L18" s="2" t="s">
        <v>36</v>
      </c>
      <c r="M18" s="2">
        <v>2483283.31</v>
      </c>
      <c r="N18" s="2" t="s">
        <v>36</v>
      </c>
      <c r="O18" s="2">
        <v>2555609.0099999998</v>
      </c>
      <c r="P18" s="2" t="s">
        <v>36</v>
      </c>
      <c r="Q18" s="2">
        <v>2598580.77</v>
      </c>
      <c r="R18" s="2" t="s">
        <v>36</v>
      </c>
      <c r="S18" s="2">
        <v>2593436.2599999998</v>
      </c>
      <c r="T18" s="2" t="s">
        <v>36</v>
      </c>
      <c r="U18" s="2">
        <v>2575279.1800000002</v>
      </c>
      <c r="V18" s="2" t="s">
        <v>36</v>
      </c>
      <c r="W18" s="2">
        <v>2605540.98</v>
      </c>
      <c r="X18" s="2" t="s">
        <v>36</v>
      </c>
      <c r="Y18" s="2">
        <v>2624605.91</v>
      </c>
      <c r="Z18" s="2" t="s">
        <v>36</v>
      </c>
      <c r="AA18" s="2">
        <v>2724772.47</v>
      </c>
      <c r="AB18" s="2" t="s">
        <v>36</v>
      </c>
      <c r="AC18" s="2">
        <v>2805874.1</v>
      </c>
      <c r="AD18" s="2" t="s">
        <v>36</v>
      </c>
      <c r="AE18" s="2">
        <v>2832807.1</v>
      </c>
      <c r="AF18" s="2" t="s">
        <v>36</v>
      </c>
      <c r="AG18" s="2">
        <v>2671511.7000000002</v>
      </c>
      <c r="AH18" s="2" t="s">
        <v>36</v>
      </c>
      <c r="AI18" s="2">
        <v>2783177.75</v>
      </c>
      <c r="AJ18" s="2" t="s">
        <v>36</v>
      </c>
      <c r="AK18" s="2">
        <v>2892422.84</v>
      </c>
      <c r="AL18" s="2" t="s">
        <v>36</v>
      </c>
      <c r="AM18" s="2">
        <v>2904527.56</v>
      </c>
      <c r="AN18" s="2" t="s">
        <v>36</v>
      </c>
      <c r="AO18" s="2">
        <v>2917237.52</v>
      </c>
      <c r="AP18" s="2" t="s">
        <v>36</v>
      </c>
      <c r="AQ18" s="2">
        <v>2981695.15</v>
      </c>
      <c r="AR18" s="2" t="s">
        <v>36</v>
      </c>
      <c r="AS18" s="2">
        <v>3026180</v>
      </c>
      <c r="AT18" s="2" t="s">
        <v>36</v>
      </c>
      <c r="AU18" s="2">
        <v>3093663.81</v>
      </c>
      <c r="AV18" s="2" t="s">
        <v>36</v>
      </c>
      <c r="AW18" s="2">
        <v>3176581.15</v>
      </c>
      <c r="AX18" s="2" t="s">
        <v>36</v>
      </c>
      <c r="AY18" s="2">
        <v>3207750.8</v>
      </c>
      <c r="AZ18" s="2" t="s">
        <v>44</v>
      </c>
      <c r="BA18" s="2">
        <v>3242249.25</v>
      </c>
      <c r="BB18" s="2" t="s">
        <v>44</v>
      </c>
      <c r="BC18" s="2">
        <v>3118175.87</v>
      </c>
      <c r="BD18" s="2" t="s">
        <v>44</v>
      </c>
      <c r="BE18" s="2">
        <v>3216829.34</v>
      </c>
      <c r="BF18" s="2" t="s">
        <v>44</v>
      </c>
      <c r="BG18" s="2">
        <v>3274932</v>
      </c>
      <c r="BH18" s="2" t="s">
        <v>61</v>
      </c>
      <c r="BI18" s="6">
        <f t="shared" si="1"/>
        <v>1.389187826842047</v>
      </c>
      <c r="BJ18" s="6">
        <f t="shared" si="2"/>
        <v>0.3348862820095917</v>
      </c>
      <c r="BL18" s="2" t="s">
        <v>61</v>
      </c>
      <c r="BM18" s="5">
        <f t="shared" si="0"/>
        <v>1.0098689286481484</v>
      </c>
    </row>
    <row r="19" spans="2:65">
      <c r="B19" t="s">
        <v>62</v>
      </c>
      <c r="C19" t="s">
        <v>42</v>
      </c>
      <c r="D19" t="s">
        <v>36</v>
      </c>
      <c r="E19">
        <v>151808.446</v>
      </c>
      <c r="F19" t="s">
        <v>36</v>
      </c>
      <c r="G19">
        <v>156153.399</v>
      </c>
      <c r="H19" t="s">
        <v>36</v>
      </c>
      <c r="I19">
        <v>163155.62899999999</v>
      </c>
      <c r="J19" t="s">
        <v>36</v>
      </c>
      <c r="K19">
        <v>169510.38500000001</v>
      </c>
      <c r="L19" t="s">
        <v>36</v>
      </c>
      <c r="M19">
        <v>174718.75599999999</v>
      </c>
      <c r="N19" t="s">
        <v>36</v>
      </c>
      <c r="O19">
        <v>181567.33</v>
      </c>
      <c r="P19" t="s">
        <v>36</v>
      </c>
      <c r="Q19">
        <v>189068.98800000001</v>
      </c>
      <c r="R19" t="s">
        <v>36</v>
      </c>
      <c r="S19">
        <v>196485.92199999999</v>
      </c>
      <c r="T19" t="s">
        <v>36</v>
      </c>
      <c r="U19">
        <v>207871.35999999999</v>
      </c>
      <c r="V19" t="s">
        <v>36</v>
      </c>
      <c r="W19">
        <v>218391.894</v>
      </c>
      <c r="X19" t="s">
        <v>36</v>
      </c>
      <c r="Y19">
        <v>219700.372</v>
      </c>
      <c r="Z19" t="s">
        <v>36</v>
      </c>
      <c r="AA19">
        <v>232118.78899999999</v>
      </c>
      <c r="AB19" t="s">
        <v>36</v>
      </c>
      <c r="AC19">
        <v>239717.77100000001</v>
      </c>
      <c r="AD19" t="s">
        <v>36</v>
      </c>
      <c r="AE19">
        <v>238914.30300000001</v>
      </c>
      <c r="AF19" t="s">
        <v>36</v>
      </c>
      <c r="AG19">
        <v>228639.23499999999</v>
      </c>
      <c r="AH19" t="s">
        <v>63</v>
      </c>
      <c r="AI19">
        <v>216112.929</v>
      </c>
      <c r="AJ19" t="s">
        <v>36</v>
      </c>
      <c r="AK19">
        <v>194178.94699999999</v>
      </c>
      <c r="AL19" t="s">
        <v>36</v>
      </c>
      <c r="AM19">
        <v>180418.07</v>
      </c>
      <c r="AN19" t="s">
        <v>36</v>
      </c>
      <c r="AO19">
        <v>175878.75399999999</v>
      </c>
      <c r="AP19" t="s">
        <v>36</v>
      </c>
      <c r="AQ19">
        <v>176715.399</v>
      </c>
      <c r="AR19" t="s">
        <v>36</v>
      </c>
      <c r="AS19">
        <v>176368.87599999999</v>
      </c>
      <c r="AT19" t="s">
        <v>36</v>
      </c>
      <c r="AU19">
        <v>175509.641</v>
      </c>
      <c r="AV19" t="s">
        <v>36</v>
      </c>
      <c r="AW19">
        <v>177426.45800000001</v>
      </c>
      <c r="AX19" t="s">
        <v>36</v>
      </c>
      <c r="AY19">
        <v>180386.679</v>
      </c>
      <c r="AZ19" t="s">
        <v>36</v>
      </c>
      <c r="BA19">
        <v>183785.772</v>
      </c>
      <c r="BB19" t="s">
        <v>44</v>
      </c>
      <c r="BC19">
        <v>167237.611</v>
      </c>
      <c r="BD19" t="s">
        <v>44</v>
      </c>
      <c r="BE19">
        <v>181343.147</v>
      </c>
      <c r="BF19" t="s">
        <v>44</v>
      </c>
      <c r="BG19">
        <v>192067.29199999999</v>
      </c>
      <c r="BH19" t="s">
        <v>62</v>
      </c>
      <c r="BI19" s="6">
        <f t="shared" si="1"/>
        <v>0.79964393598604033</v>
      </c>
      <c r="BJ19" s="6">
        <f t="shared" si="2"/>
        <v>1.4800117332959104</v>
      </c>
      <c r="BL19" t="s">
        <v>62</v>
      </c>
      <c r="BM19" s="3">
        <f t="shared" si="0"/>
        <v>1.0296838852007972</v>
      </c>
    </row>
    <row r="20" spans="2:65">
      <c r="B20" t="s">
        <v>64</v>
      </c>
      <c r="C20" t="s">
        <v>65</v>
      </c>
      <c r="D20" t="s">
        <v>36</v>
      </c>
      <c r="E20">
        <v>22145698</v>
      </c>
      <c r="F20" t="s">
        <v>36</v>
      </c>
      <c r="G20">
        <v>22163949</v>
      </c>
      <c r="H20" t="s">
        <v>36</v>
      </c>
      <c r="I20">
        <v>22860589</v>
      </c>
      <c r="J20" t="s">
        <v>36</v>
      </c>
      <c r="K20">
        <v>23752153</v>
      </c>
      <c r="L20" t="s">
        <v>36</v>
      </c>
      <c r="M20">
        <v>24481588</v>
      </c>
      <c r="N20" t="s">
        <v>36</v>
      </c>
      <c r="O20">
        <v>25578166</v>
      </c>
      <c r="P20" t="s">
        <v>36</v>
      </c>
      <c r="Q20">
        <v>26620243</v>
      </c>
      <c r="R20" t="s">
        <v>36</v>
      </c>
      <c r="S20">
        <v>27882385</v>
      </c>
      <c r="T20" t="s">
        <v>36</v>
      </c>
      <c r="U20">
        <v>29018383</v>
      </c>
      <c r="V20" t="s">
        <v>36</v>
      </c>
      <c r="W20">
        <v>30470643</v>
      </c>
      <c r="X20" t="s">
        <v>36</v>
      </c>
      <c r="Y20">
        <v>31779137</v>
      </c>
      <c r="Z20" t="s">
        <v>36</v>
      </c>
      <c r="AA20">
        <v>33033163</v>
      </c>
      <c r="AB20" t="s">
        <v>36</v>
      </c>
      <c r="AC20">
        <v>33124788</v>
      </c>
      <c r="AD20" t="s">
        <v>36</v>
      </c>
      <c r="AE20">
        <v>33457342</v>
      </c>
      <c r="AF20" t="s">
        <v>36</v>
      </c>
      <c r="AG20">
        <v>31249871</v>
      </c>
      <c r="AH20" t="s">
        <v>36</v>
      </c>
      <c r="AI20">
        <v>31586199</v>
      </c>
      <c r="AJ20" t="s">
        <v>36</v>
      </c>
      <c r="AK20">
        <v>32175862</v>
      </c>
      <c r="AL20" t="s">
        <v>36</v>
      </c>
      <c r="AM20">
        <v>31773591</v>
      </c>
      <c r="AN20" t="s">
        <v>36</v>
      </c>
      <c r="AO20">
        <v>32346317</v>
      </c>
      <c r="AP20" t="s">
        <v>36</v>
      </c>
      <c r="AQ20">
        <v>33715281</v>
      </c>
      <c r="AR20" t="s">
        <v>36</v>
      </c>
      <c r="AS20">
        <v>34965213</v>
      </c>
      <c r="AT20" t="s">
        <v>36</v>
      </c>
      <c r="AU20">
        <v>35734798</v>
      </c>
      <c r="AV20" t="s">
        <v>36</v>
      </c>
      <c r="AW20">
        <v>37261380</v>
      </c>
      <c r="AX20" t="s">
        <v>36</v>
      </c>
      <c r="AY20">
        <v>39259465</v>
      </c>
      <c r="AZ20" t="s">
        <v>36</v>
      </c>
      <c r="BA20">
        <v>41169134</v>
      </c>
      <c r="BB20" t="s">
        <v>36</v>
      </c>
      <c r="BC20">
        <v>39301887</v>
      </c>
      <c r="BD20" t="s">
        <v>36</v>
      </c>
      <c r="BE20">
        <v>42086709</v>
      </c>
      <c r="BF20" t="s">
        <v>44</v>
      </c>
      <c r="BG20">
        <v>44003572</v>
      </c>
      <c r="BH20" t="s">
        <v>64</v>
      </c>
      <c r="BI20" s="6">
        <f t="shared" si="1"/>
        <v>2.6171853250774433</v>
      </c>
      <c r="BJ20" s="6">
        <f t="shared" si="2"/>
        <v>2.2442122960949007</v>
      </c>
      <c r="BL20" t="s">
        <v>64</v>
      </c>
      <c r="BM20" s="3">
        <f t="shared" si="0"/>
        <v>1.024903026079534</v>
      </c>
    </row>
    <row r="21" spans="2:65">
      <c r="B21" t="s">
        <v>66</v>
      </c>
      <c r="C21" t="s">
        <v>67</v>
      </c>
      <c r="D21" t="s">
        <v>36</v>
      </c>
      <c r="E21">
        <v>1206302.8940000001</v>
      </c>
      <c r="F21" t="s">
        <v>36</v>
      </c>
      <c r="G21">
        <v>1261396.2379999999</v>
      </c>
      <c r="H21" t="s">
        <v>36</v>
      </c>
      <c r="I21">
        <v>1334199.1399999999</v>
      </c>
      <c r="J21" t="s">
        <v>36</v>
      </c>
      <c r="K21">
        <v>1432433.567</v>
      </c>
      <c r="L21" t="s">
        <v>36</v>
      </c>
      <c r="M21">
        <v>1490231.166</v>
      </c>
      <c r="N21" t="s">
        <v>36</v>
      </c>
      <c r="O21">
        <v>1564519.827</v>
      </c>
      <c r="P21" t="s">
        <v>36</v>
      </c>
      <c r="Q21">
        <v>1627311.7919999999</v>
      </c>
      <c r="R21" t="s">
        <v>36</v>
      </c>
      <c r="S21">
        <v>1636416.912</v>
      </c>
      <c r="T21" t="s">
        <v>36</v>
      </c>
      <c r="U21">
        <v>1671480.227</v>
      </c>
      <c r="V21" t="s">
        <v>36</v>
      </c>
      <c r="W21">
        <v>1801895.7919999999</v>
      </c>
      <c r="X21" t="s">
        <v>36</v>
      </c>
      <c r="Y21">
        <v>1912251.8</v>
      </c>
      <c r="Z21" t="s">
        <v>36</v>
      </c>
      <c r="AA21">
        <v>2033048.6140000001</v>
      </c>
      <c r="AB21" t="s">
        <v>36</v>
      </c>
      <c r="AC21">
        <v>2204940.0299999998</v>
      </c>
      <c r="AD21" t="s">
        <v>36</v>
      </c>
      <c r="AE21">
        <v>2253658.1009999998</v>
      </c>
      <c r="AF21" t="s">
        <v>36</v>
      </c>
      <c r="AG21">
        <v>2080942.0360000001</v>
      </c>
      <c r="AH21" t="s">
        <v>36</v>
      </c>
      <c r="AI21">
        <v>2021993.632</v>
      </c>
      <c r="AJ21" t="s">
        <v>36</v>
      </c>
      <c r="AK21">
        <v>2059315.169</v>
      </c>
      <c r="AL21" t="s">
        <v>36</v>
      </c>
      <c r="AM21">
        <v>2081218.7990000001</v>
      </c>
      <c r="AN21" t="s">
        <v>36</v>
      </c>
      <c r="AO21">
        <v>2175965.4589999998</v>
      </c>
      <c r="AP21" t="s">
        <v>36</v>
      </c>
      <c r="AQ21">
        <v>2212678.6749999998</v>
      </c>
      <c r="AR21" t="s">
        <v>36</v>
      </c>
      <c r="AS21">
        <v>2310847.787</v>
      </c>
      <c r="AT21" t="s">
        <v>36</v>
      </c>
      <c r="AU21">
        <v>2456516.4010000001</v>
      </c>
      <c r="AV21" t="s">
        <v>36</v>
      </c>
      <c r="AW21">
        <v>2559566.0070000002</v>
      </c>
      <c r="AX21" t="s">
        <v>36</v>
      </c>
      <c r="AY21">
        <v>2684707.6170000001</v>
      </c>
      <c r="AZ21" t="s">
        <v>36</v>
      </c>
      <c r="BA21">
        <v>2734674.8029999998</v>
      </c>
      <c r="BB21" t="s">
        <v>36</v>
      </c>
      <c r="BC21">
        <v>2537349.6779999998</v>
      </c>
      <c r="BD21" t="s">
        <v>36</v>
      </c>
      <c r="BE21">
        <v>2651726.6779999998</v>
      </c>
      <c r="BF21" t="s">
        <v>36</v>
      </c>
      <c r="BG21">
        <v>2843661.0240000002</v>
      </c>
      <c r="BH21" t="s">
        <v>66</v>
      </c>
      <c r="BI21" s="6">
        <f t="shared" si="1"/>
        <v>3.4690325300395131</v>
      </c>
      <c r="BJ21" s="6">
        <f t="shared" si="2"/>
        <v>1.3111811780766516</v>
      </c>
      <c r="BL21" t="s">
        <v>66</v>
      </c>
      <c r="BM21" s="3">
        <f t="shared" si="0"/>
        <v>1.0397155607437401</v>
      </c>
    </row>
    <row r="22" spans="2:65">
      <c r="B22" t="s">
        <v>68</v>
      </c>
      <c r="C22" t="s">
        <v>69</v>
      </c>
      <c r="D22" t="s">
        <v>36</v>
      </c>
      <c r="E22">
        <v>96860.392000000007</v>
      </c>
      <c r="F22" t="s">
        <v>36</v>
      </c>
      <c r="G22">
        <v>104008.32399999999</v>
      </c>
      <c r="H22" t="s">
        <v>36</v>
      </c>
      <c r="I22">
        <v>115471.87699999999</v>
      </c>
      <c r="J22" t="s">
        <v>36</v>
      </c>
      <c r="K22">
        <v>125594.284</v>
      </c>
      <c r="L22" t="s">
        <v>36</v>
      </c>
      <c r="M22">
        <v>138819.22</v>
      </c>
      <c r="N22" t="s">
        <v>36</v>
      </c>
      <c r="O22">
        <v>151873.11900000001</v>
      </c>
      <c r="P22" t="s">
        <v>36</v>
      </c>
      <c r="Q22">
        <v>159931.236</v>
      </c>
      <c r="R22" t="s">
        <v>36</v>
      </c>
      <c r="S22">
        <v>169366.16399999999</v>
      </c>
      <c r="T22" t="s">
        <v>36</v>
      </c>
      <c r="U22">
        <v>174471.016</v>
      </c>
      <c r="V22" t="s">
        <v>36</v>
      </c>
      <c r="W22">
        <v>186314.89</v>
      </c>
      <c r="X22" t="s">
        <v>36</v>
      </c>
      <c r="Y22">
        <v>197008.53</v>
      </c>
      <c r="Z22" t="s">
        <v>36</v>
      </c>
      <c r="AA22">
        <v>206835.027</v>
      </c>
      <c r="AB22" t="s">
        <v>36</v>
      </c>
      <c r="AC22">
        <v>217818.212</v>
      </c>
      <c r="AD22" t="s">
        <v>36</v>
      </c>
      <c r="AE22">
        <v>208051.08900000001</v>
      </c>
      <c r="AF22" t="s">
        <v>36</v>
      </c>
      <c r="AG22">
        <v>197449.25700000001</v>
      </c>
      <c r="AH22" t="s">
        <v>36</v>
      </c>
      <c r="AI22">
        <v>200772.272</v>
      </c>
      <c r="AJ22" t="s">
        <v>36</v>
      </c>
      <c r="AK22">
        <v>203343.663</v>
      </c>
      <c r="AL22" t="s">
        <v>36</v>
      </c>
      <c r="AM22">
        <v>203079.94500000001</v>
      </c>
      <c r="AN22" t="s">
        <v>36</v>
      </c>
      <c r="AO22">
        <v>205465.35399999999</v>
      </c>
      <c r="AP22" t="s">
        <v>36</v>
      </c>
      <c r="AQ22">
        <v>223605.891</v>
      </c>
      <c r="AR22" t="s">
        <v>36</v>
      </c>
      <c r="AS22">
        <v>278334.00400000002</v>
      </c>
      <c r="AT22" t="s">
        <v>36</v>
      </c>
      <c r="AU22">
        <v>283248.147</v>
      </c>
      <c r="AV22" t="s">
        <v>36</v>
      </c>
      <c r="AW22">
        <v>309622.11900000001</v>
      </c>
      <c r="AX22" t="s">
        <v>36</v>
      </c>
      <c r="AY22">
        <v>335848.02500000002</v>
      </c>
      <c r="AZ22" t="s">
        <v>36</v>
      </c>
      <c r="BA22">
        <v>353640.33399999997</v>
      </c>
      <c r="BB22" t="s">
        <v>36</v>
      </c>
      <c r="BC22">
        <v>377041.40100000001</v>
      </c>
      <c r="BD22" t="s">
        <v>36</v>
      </c>
      <c r="BE22">
        <v>434069.74</v>
      </c>
      <c r="BF22" t="s">
        <v>36</v>
      </c>
      <c r="BG22">
        <v>475015.63799999998</v>
      </c>
      <c r="BH22" t="s">
        <v>68</v>
      </c>
      <c r="BI22" s="6">
        <f t="shared" si="1"/>
        <v>5.54410514260735</v>
      </c>
      <c r="BJ22" s="6">
        <f t="shared" si="2"/>
        <v>10.335526503571344</v>
      </c>
      <c r="BL22" t="s">
        <v>68</v>
      </c>
      <c r="BM22" s="3">
        <f t="shared" si="0"/>
        <v>1.0521884255854654</v>
      </c>
    </row>
    <row r="23" spans="2:65">
      <c r="B23" t="s">
        <v>70</v>
      </c>
      <c r="C23" t="s">
        <v>71</v>
      </c>
      <c r="D23" t="s">
        <v>36</v>
      </c>
      <c r="E23">
        <v>559248.84900000005</v>
      </c>
      <c r="F23" t="s">
        <v>36</v>
      </c>
      <c r="G23">
        <v>592075.19099999999</v>
      </c>
      <c r="H23" t="s">
        <v>36</v>
      </c>
      <c r="I23">
        <v>614304.772</v>
      </c>
      <c r="J23" t="s">
        <v>36</v>
      </c>
      <c r="K23">
        <v>639272.08400000003</v>
      </c>
      <c r="L23" t="s">
        <v>36</v>
      </c>
      <c r="M23">
        <v>660511.96299999999</v>
      </c>
      <c r="N23" t="s">
        <v>36</v>
      </c>
      <c r="O23">
        <v>717487.32799999998</v>
      </c>
      <c r="P23" t="s">
        <v>36</v>
      </c>
      <c r="Q23">
        <v>718710.64399999997</v>
      </c>
      <c r="R23" t="s">
        <v>36</v>
      </c>
      <c r="S23">
        <v>717838.201</v>
      </c>
      <c r="T23" t="s">
        <v>36</v>
      </c>
      <c r="U23">
        <v>728354.53099999996</v>
      </c>
      <c r="V23" t="s">
        <v>36</v>
      </c>
      <c r="W23">
        <v>762440.86800000002</v>
      </c>
      <c r="X23" t="s">
        <v>36</v>
      </c>
      <c r="Y23">
        <v>794579.42799999996</v>
      </c>
      <c r="Z23" t="s">
        <v>36</v>
      </c>
      <c r="AA23">
        <v>838924.11100000003</v>
      </c>
      <c r="AB23" t="s">
        <v>36</v>
      </c>
      <c r="AC23">
        <v>889452.59400000004</v>
      </c>
      <c r="AD23" t="s">
        <v>36</v>
      </c>
      <c r="AE23">
        <v>918682.23</v>
      </c>
      <c r="AF23" t="s">
        <v>36</v>
      </c>
      <c r="AG23">
        <v>928862.33100000001</v>
      </c>
      <c r="AH23" t="s">
        <v>36</v>
      </c>
      <c r="AI23">
        <v>981184.77500000002</v>
      </c>
      <c r="AJ23" t="s">
        <v>36</v>
      </c>
      <c r="AK23">
        <v>1035763.963</v>
      </c>
      <c r="AL23" t="s">
        <v>36</v>
      </c>
      <c r="AM23">
        <v>1062083.9680000001</v>
      </c>
      <c r="AN23" t="s">
        <v>36</v>
      </c>
      <c r="AO23">
        <v>1107017.5549999999</v>
      </c>
      <c r="AP23" t="s">
        <v>36</v>
      </c>
      <c r="AQ23">
        <v>1150030.943</v>
      </c>
      <c r="AR23" t="s">
        <v>36</v>
      </c>
      <c r="AS23">
        <v>1176639.094</v>
      </c>
      <c r="AT23" t="s">
        <v>36</v>
      </c>
      <c r="AU23">
        <v>1228025.2069999999</v>
      </c>
      <c r="AV23" t="s">
        <v>36</v>
      </c>
      <c r="AW23">
        <v>1280502.8999999999</v>
      </c>
      <c r="AX23" t="s">
        <v>36</v>
      </c>
      <c r="AY23">
        <v>1332677.7590000001</v>
      </c>
      <c r="AZ23" t="s">
        <v>36</v>
      </c>
      <c r="BA23">
        <v>1383120.811</v>
      </c>
      <c r="BB23" t="s">
        <v>36</v>
      </c>
      <c r="BC23">
        <v>1362865.422</v>
      </c>
      <c r="BD23" t="s">
        <v>36</v>
      </c>
      <c r="BE23">
        <v>1490216.473</v>
      </c>
      <c r="BF23" t="s">
        <v>36</v>
      </c>
      <c r="BG23">
        <v>1586638.844</v>
      </c>
      <c r="BH23" t="s">
        <v>70</v>
      </c>
      <c r="BI23" s="6">
        <f t="shared" si="1"/>
        <v>3.8450083788081031</v>
      </c>
      <c r="BJ23" s="6">
        <f t="shared" si="2"/>
        <v>4.6821552415835583</v>
      </c>
      <c r="BL23" t="s">
        <v>70</v>
      </c>
      <c r="BM23" s="3">
        <f t="shared" si="0"/>
        <v>1.036905117773389</v>
      </c>
    </row>
    <row r="24" spans="2:65" s="2" customFormat="1">
      <c r="B24" s="2" t="s">
        <v>72</v>
      </c>
      <c r="C24" s="2" t="s">
        <v>42</v>
      </c>
      <c r="D24" s="2" t="s">
        <v>36</v>
      </c>
      <c r="E24" s="2">
        <v>1499354.9</v>
      </c>
      <c r="F24" s="2" t="s">
        <v>36</v>
      </c>
      <c r="G24" s="2">
        <v>1518348.5</v>
      </c>
      <c r="H24" s="2" t="s">
        <v>36</v>
      </c>
      <c r="I24" s="2">
        <v>1546137.5</v>
      </c>
      <c r="J24" s="2" t="s">
        <v>36</v>
      </c>
      <c r="K24" s="2">
        <v>1574132.1</v>
      </c>
      <c r="L24" s="2" t="s">
        <v>36</v>
      </c>
      <c r="M24" s="2">
        <v>1599723.2</v>
      </c>
      <c r="N24" s="2" t="s">
        <v>36</v>
      </c>
      <c r="O24" s="2">
        <v>1660304</v>
      </c>
      <c r="P24" s="2" t="s">
        <v>36</v>
      </c>
      <c r="Q24" s="2">
        <v>1692702.7</v>
      </c>
      <c r="R24" s="2" t="s">
        <v>36</v>
      </c>
      <c r="S24" s="2">
        <v>1697001.2</v>
      </c>
      <c r="T24" s="2" t="s">
        <v>36</v>
      </c>
      <c r="U24" s="2">
        <v>1699353.7</v>
      </c>
      <c r="V24" s="2" t="s">
        <v>36</v>
      </c>
      <c r="W24" s="2">
        <v>1723545.6000000001</v>
      </c>
      <c r="X24" s="2" t="s">
        <v>36</v>
      </c>
      <c r="Y24" s="2">
        <v>1737641.6</v>
      </c>
      <c r="Z24" s="2" t="s">
        <v>36</v>
      </c>
      <c r="AA24" s="2">
        <v>1768756.5</v>
      </c>
      <c r="AB24" s="2" t="s">
        <v>36</v>
      </c>
      <c r="AC24" s="2">
        <v>1795059.2</v>
      </c>
      <c r="AD24" s="2" t="s">
        <v>36</v>
      </c>
      <c r="AE24" s="2">
        <v>1777790.5</v>
      </c>
      <c r="AF24" s="2" t="s">
        <v>36</v>
      </c>
      <c r="AG24" s="2">
        <v>1683906.5</v>
      </c>
      <c r="AH24" s="2" t="s">
        <v>36</v>
      </c>
      <c r="AI24" s="2">
        <v>1712756.8</v>
      </c>
      <c r="AJ24" s="2" t="s">
        <v>36</v>
      </c>
      <c r="AK24" s="2">
        <v>1724871.7</v>
      </c>
      <c r="AL24" s="2" t="s">
        <v>36</v>
      </c>
      <c r="AM24" s="2">
        <v>1673454.9</v>
      </c>
      <c r="AN24" s="2" t="s">
        <v>36</v>
      </c>
      <c r="AO24" s="2">
        <v>1642645.5</v>
      </c>
      <c r="AP24" s="2" t="s">
        <v>36</v>
      </c>
      <c r="AQ24" s="2">
        <v>1642570.8</v>
      </c>
      <c r="AR24" s="2" t="s">
        <v>36</v>
      </c>
      <c r="AS24" s="2">
        <v>1655355</v>
      </c>
      <c r="AT24" s="2" t="s">
        <v>36</v>
      </c>
      <c r="AU24" s="2">
        <v>1676766.4</v>
      </c>
      <c r="AV24" s="2" t="s">
        <v>36</v>
      </c>
      <c r="AW24" s="2">
        <v>1704732.5</v>
      </c>
      <c r="AX24" s="2" t="s">
        <v>36</v>
      </c>
      <c r="AY24" s="2">
        <v>1720515.1</v>
      </c>
      <c r="AZ24" s="2" t="s">
        <v>36</v>
      </c>
      <c r="BA24" s="2">
        <v>1728828.6</v>
      </c>
      <c r="BB24" s="2" t="s">
        <v>36</v>
      </c>
      <c r="BC24" s="2">
        <v>1573680.2</v>
      </c>
      <c r="BD24" s="2" t="s">
        <v>36</v>
      </c>
      <c r="BE24" s="2">
        <v>1704512.2</v>
      </c>
      <c r="BF24" s="2" t="s">
        <v>36</v>
      </c>
      <c r="BG24" s="2">
        <v>1767997.6</v>
      </c>
      <c r="BH24" s="2" t="s">
        <v>72</v>
      </c>
      <c r="BI24" s="6">
        <f t="shared" si="1"/>
        <v>0.59513526989323395</v>
      </c>
      <c r="BJ24" s="6">
        <f t="shared" si="2"/>
        <v>0.74957997048706204</v>
      </c>
      <c r="BL24" s="2" t="s">
        <v>72</v>
      </c>
      <c r="BM24" s="5">
        <f t="shared" si="0"/>
        <v>1.0083260015789961</v>
      </c>
    </row>
    <row r="25" spans="2:65">
      <c r="B25" t="s">
        <v>73</v>
      </c>
      <c r="C25" t="s">
        <v>74</v>
      </c>
      <c r="D25" t="s">
        <v>36</v>
      </c>
      <c r="E25">
        <v>458270300</v>
      </c>
      <c r="F25" t="s">
        <v>36</v>
      </c>
      <c r="G25">
        <v>472631900</v>
      </c>
      <c r="H25" t="s">
        <v>36</v>
      </c>
      <c r="I25">
        <v>477269500</v>
      </c>
      <c r="J25" t="s">
        <v>36</v>
      </c>
      <c r="K25">
        <v>471206600</v>
      </c>
      <c r="L25" t="s">
        <v>36</v>
      </c>
      <c r="M25">
        <v>469633100</v>
      </c>
      <c r="N25" t="s">
        <v>36</v>
      </c>
      <c r="O25">
        <v>482616800</v>
      </c>
      <c r="P25" t="s">
        <v>36</v>
      </c>
      <c r="Q25">
        <v>484480200</v>
      </c>
      <c r="R25" t="s">
        <v>36</v>
      </c>
      <c r="S25">
        <v>484683500</v>
      </c>
      <c r="T25" t="s">
        <v>36</v>
      </c>
      <c r="U25">
        <v>492124000</v>
      </c>
      <c r="V25" t="s">
        <v>36</v>
      </c>
      <c r="W25">
        <v>502882400</v>
      </c>
      <c r="X25" t="s">
        <v>36</v>
      </c>
      <c r="Y25">
        <v>511953900</v>
      </c>
      <c r="Z25" t="s">
        <v>36</v>
      </c>
      <c r="AA25">
        <v>518979700</v>
      </c>
      <c r="AB25" t="s">
        <v>36</v>
      </c>
      <c r="AC25">
        <v>526681200</v>
      </c>
      <c r="AD25" t="s">
        <v>36</v>
      </c>
      <c r="AE25">
        <v>520233100</v>
      </c>
      <c r="AF25" t="s">
        <v>36</v>
      </c>
      <c r="AG25">
        <v>490615000</v>
      </c>
      <c r="AH25" t="s">
        <v>36</v>
      </c>
      <c r="AI25">
        <v>510720000</v>
      </c>
      <c r="AJ25" t="s">
        <v>36</v>
      </c>
      <c r="AK25">
        <v>510841600</v>
      </c>
      <c r="AL25" t="s">
        <v>36</v>
      </c>
      <c r="AM25">
        <v>517864400</v>
      </c>
      <c r="AN25" t="s">
        <v>36</v>
      </c>
      <c r="AO25">
        <v>528248100</v>
      </c>
      <c r="AP25" t="s">
        <v>36</v>
      </c>
      <c r="AQ25">
        <v>529812800</v>
      </c>
      <c r="AR25" t="s">
        <v>36</v>
      </c>
      <c r="AS25">
        <v>538081200</v>
      </c>
      <c r="AT25" t="s">
        <v>36</v>
      </c>
      <c r="AU25">
        <v>542137400</v>
      </c>
      <c r="AV25" t="s">
        <v>36</v>
      </c>
      <c r="AW25">
        <v>551220000</v>
      </c>
      <c r="AX25" t="s">
        <v>36</v>
      </c>
      <c r="AY25">
        <v>554766500</v>
      </c>
      <c r="AZ25" t="s">
        <v>36</v>
      </c>
      <c r="BA25">
        <v>552535400</v>
      </c>
      <c r="BB25" t="s">
        <v>36</v>
      </c>
      <c r="BC25">
        <v>528894600</v>
      </c>
      <c r="BD25" t="s">
        <v>36</v>
      </c>
      <c r="BE25">
        <v>540226100</v>
      </c>
      <c r="BF25" t="s">
        <v>40</v>
      </c>
      <c r="BG25">
        <v>545783000</v>
      </c>
      <c r="BH25" t="s">
        <v>73</v>
      </c>
      <c r="BI25" s="6">
        <f t="shared" si="1"/>
        <v>0.78245496641471846</v>
      </c>
      <c r="BJ25" s="6">
        <f t="shared" si="2"/>
        <v>-0.40902928340696576</v>
      </c>
      <c r="BL25" t="s">
        <v>73</v>
      </c>
      <c r="BM25" s="3">
        <f t="shared" si="0"/>
        <v>1.0048833506993653</v>
      </c>
    </row>
    <row r="26" spans="2:65">
      <c r="B26" t="s">
        <v>75</v>
      </c>
      <c r="C26" t="s">
        <v>76</v>
      </c>
      <c r="D26" t="s">
        <v>36</v>
      </c>
      <c r="E26">
        <v>683940300</v>
      </c>
      <c r="F26" t="s">
        <v>36</v>
      </c>
      <c r="G26">
        <v>737908000</v>
      </c>
      <c r="H26" t="s">
        <v>36</v>
      </c>
      <c r="I26">
        <v>783441000</v>
      </c>
      <c r="J26" t="s">
        <v>36</v>
      </c>
      <c r="K26">
        <v>743254800</v>
      </c>
      <c r="L26" t="s">
        <v>36</v>
      </c>
      <c r="M26">
        <v>828483400</v>
      </c>
      <c r="N26" t="s">
        <v>36</v>
      </c>
      <c r="O26">
        <v>903550900</v>
      </c>
      <c r="P26" t="s">
        <v>36</v>
      </c>
      <c r="Q26">
        <v>947394800</v>
      </c>
      <c r="R26" t="s">
        <v>36</v>
      </c>
      <c r="S26">
        <v>1020582400</v>
      </c>
      <c r="T26" t="s">
        <v>36</v>
      </c>
      <c r="U26">
        <v>1052703100</v>
      </c>
      <c r="V26" t="s">
        <v>36</v>
      </c>
      <c r="W26">
        <v>1107416200</v>
      </c>
      <c r="X26" t="s">
        <v>36</v>
      </c>
      <c r="Y26">
        <v>1155129700</v>
      </c>
      <c r="Z26" t="s">
        <v>36</v>
      </c>
      <c r="AA26">
        <v>1215939500</v>
      </c>
      <c r="AB26" t="s">
        <v>36</v>
      </c>
      <c r="AC26">
        <v>1286458500</v>
      </c>
      <c r="AD26" t="s">
        <v>36</v>
      </c>
      <c r="AE26">
        <v>1325219300</v>
      </c>
      <c r="AF26" t="s">
        <v>36</v>
      </c>
      <c r="AG26">
        <v>1335724300</v>
      </c>
      <c r="AH26" t="s">
        <v>36</v>
      </c>
      <c r="AI26">
        <v>1426618000</v>
      </c>
      <c r="AJ26" t="s">
        <v>36</v>
      </c>
      <c r="AK26">
        <v>1479198400</v>
      </c>
      <c r="AL26" t="s">
        <v>36</v>
      </c>
      <c r="AM26">
        <v>1514736600</v>
      </c>
      <c r="AN26" t="s">
        <v>36</v>
      </c>
      <c r="AO26">
        <v>1562673600</v>
      </c>
      <c r="AP26" t="s">
        <v>36</v>
      </c>
      <c r="AQ26">
        <v>1612717500</v>
      </c>
      <c r="AR26" t="s">
        <v>36</v>
      </c>
      <c r="AS26">
        <v>1658020400</v>
      </c>
      <c r="AT26" t="s">
        <v>36</v>
      </c>
      <c r="AU26">
        <v>1706880300</v>
      </c>
      <c r="AV26" t="s">
        <v>36</v>
      </c>
      <c r="AW26">
        <v>1760811500</v>
      </c>
      <c r="AX26" t="s">
        <v>36</v>
      </c>
      <c r="AY26">
        <v>1812005400</v>
      </c>
      <c r="AZ26" t="s">
        <v>36</v>
      </c>
      <c r="BA26">
        <v>1852666400</v>
      </c>
      <c r="BB26" t="s">
        <v>36</v>
      </c>
      <c r="BC26">
        <v>1839523300</v>
      </c>
      <c r="BD26" t="s">
        <v>36</v>
      </c>
      <c r="BE26">
        <v>1918709900</v>
      </c>
      <c r="BF26" t="s">
        <v>44</v>
      </c>
      <c r="BG26">
        <v>1968839500</v>
      </c>
      <c r="BH26" t="s">
        <v>75</v>
      </c>
      <c r="BI26" s="6">
        <f t="shared" si="1"/>
        <v>4.2395336169593918</v>
      </c>
      <c r="BJ26" s="6">
        <f t="shared" si="2"/>
        <v>2.047968352939904</v>
      </c>
      <c r="BL26" t="s">
        <v>75</v>
      </c>
      <c r="BM26" s="3">
        <f t="shared" si="0"/>
        <v>1.0489727057958671</v>
      </c>
    </row>
    <row r="27" spans="2:65">
      <c r="B27" t="s">
        <v>77</v>
      </c>
      <c r="C27" t="s">
        <v>42</v>
      </c>
      <c r="D27" t="s">
        <v>36</v>
      </c>
      <c r="E27">
        <v>11131.271000000001</v>
      </c>
      <c r="F27" t="s">
        <v>36</v>
      </c>
      <c r="G27">
        <v>11419.35</v>
      </c>
      <c r="H27" t="s">
        <v>36</v>
      </c>
      <c r="I27">
        <v>12428.468000000001</v>
      </c>
      <c r="J27" t="s">
        <v>36</v>
      </c>
      <c r="K27">
        <v>13215.928</v>
      </c>
      <c r="L27" t="s">
        <v>36</v>
      </c>
      <c r="M27">
        <v>13580.182000000001</v>
      </c>
      <c r="N27" t="s">
        <v>36</v>
      </c>
      <c r="O27">
        <v>14350.958000000001</v>
      </c>
      <c r="P27" t="s">
        <v>36</v>
      </c>
      <c r="Q27">
        <v>15258.441999999999</v>
      </c>
      <c r="R27" t="s">
        <v>36</v>
      </c>
      <c r="S27">
        <v>16339.98</v>
      </c>
      <c r="T27" t="s">
        <v>36</v>
      </c>
      <c r="U27">
        <v>17716.274000000001</v>
      </c>
      <c r="V27" t="s">
        <v>36</v>
      </c>
      <c r="W27">
        <v>19183.916000000001</v>
      </c>
      <c r="X27" t="s">
        <v>36</v>
      </c>
      <c r="Y27">
        <v>21240.502</v>
      </c>
      <c r="Z27" t="s">
        <v>36</v>
      </c>
      <c r="AA27">
        <v>23783.38</v>
      </c>
      <c r="AB27" t="s">
        <v>36</v>
      </c>
      <c r="AC27">
        <v>26147.904999999999</v>
      </c>
      <c r="AD27" t="s">
        <v>36</v>
      </c>
      <c r="AE27">
        <v>25298.328000000001</v>
      </c>
      <c r="AF27" t="s">
        <v>36</v>
      </c>
      <c r="AG27">
        <v>21690.751</v>
      </c>
      <c r="AH27" t="s">
        <v>36</v>
      </c>
      <c r="AI27">
        <v>20724.305</v>
      </c>
      <c r="AJ27" t="s">
        <v>36</v>
      </c>
      <c r="AK27">
        <v>21257.688999999998</v>
      </c>
      <c r="AL27" t="s">
        <v>36</v>
      </c>
      <c r="AM27">
        <v>22754.707999999999</v>
      </c>
      <c r="AN27" t="s">
        <v>36</v>
      </c>
      <c r="AO27">
        <v>23211.615000000002</v>
      </c>
      <c r="AP27" t="s">
        <v>36</v>
      </c>
      <c r="AQ27">
        <v>23653.14</v>
      </c>
      <c r="AR27" t="s">
        <v>36</v>
      </c>
      <c r="AS27">
        <v>24572.126</v>
      </c>
      <c r="AT27" t="s">
        <v>36</v>
      </c>
      <c r="AU27">
        <v>25154.145</v>
      </c>
      <c r="AV27" t="s">
        <v>36</v>
      </c>
      <c r="AW27">
        <v>25987.37</v>
      </c>
      <c r="AX27" t="s">
        <v>36</v>
      </c>
      <c r="AY27">
        <v>27024.401000000002</v>
      </c>
      <c r="AZ27" t="s">
        <v>36</v>
      </c>
      <c r="BA27">
        <v>27183.17</v>
      </c>
      <c r="BB27" t="s">
        <v>36</v>
      </c>
      <c r="BC27">
        <v>26228.007000000001</v>
      </c>
      <c r="BD27" t="s">
        <v>36</v>
      </c>
      <c r="BE27">
        <v>27993.607</v>
      </c>
      <c r="BF27" t="s">
        <v>36</v>
      </c>
      <c r="BG27">
        <v>28933.763999999999</v>
      </c>
      <c r="BH27" t="s">
        <v>77</v>
      </c>
      <c r="BI27" s="6">
        <f t="shared" si="1"/>
        <v>3.7902296071904829</v>
      </c>
      <c r="BJ27" s="6">
        <f t="shared" si="2"/>
        <v>2.1021634652655479</v>
      </c>
      <c r="BL27" t="s">
        <v>77</v>
      </c>
      <c r="BM27" s="3">
        <f t="shared" si="0"/>
        <v>1.0488055770322473</v>
      </c>
    </row>
    <row r="28" spans="2:65">
      <c r="B28" t="s">
        <v>78</v>
      </c>
      <c r="C28" t="s">
        <v>42</v>
      </c>
      <c r="D28" t="s">
        <v>36</v>
      </c>
      <c r="E28">
        <v>16145.212</v>
      </c>
      <c r="F28" t="s">
        <v>36</v>
      </c>
      <c r="G28">
        <v>16978.057000000001</v>
      </c>
      <c r="H28" t="s">
        <v>36</v>
      </c>
      <c r="I28">
        <v>18389.09</v>
      </c>
      <c r="J28" t="s">
        <v>36</v>
      </c>
      <c r="K28">
        <v>19763.813999999998</v>
      </c>
      <c r="L28" t="s">
        <v>36</v>
      </c>
      <c r="M28">
        <v>19538.196</v>
      </c>
      <c r="N28" t="s">
        <v>36</v>
      </c>
      <c r="O28">
        <v>20260.235000000001</v>
      </c>
      <c r="P28" t="s">
        <v>36</v>
      </c>
      <c r="Q28">
        <v>21582.44</v>
      </c>
      <c r="R28" t="s">
        <v>36</v>
      </c>
      <c r="S28">
        <v>23039.56</v>
      </c>
      <c r="T28" t="s">
        <v>36</v>
      </c>
      <c r="U28">
        <v>25473.91</v>
      </c>
      <c r="V28" t="s">
        <v>36</v>
      </c>
      <c r="W28">
        <v>27147.416000000001</v>
      </c>
      <c r="X28" t="s">
        <v>36</v>
      </c>
      <c r="Y28">
        <v>29246.554</v>
      </c>
      <c r="Z28" t="s">
        <v>36</v>
      </c>
      <c r="AA28">
        <v>31414.929</v>
      </c>
      <c r="AB28" t="s">
        <v>36</v>
      </c>
      <c r="AC28">
        <v>34904.336000000003</v>
      </c>
      <c r="AD28" t="s">
        <v>36</v>
      </c>
      <c r="AE28">
        <v>35816.883000000002</v>
      </c>
      <c r="AF28" t="s">
        <v>36</v>
      </c>
      <c r="AG28">
        <v>30502.155999999999</v>
      </c>
      <c r="AH28" t="s">
        <v>36</v>
      </c>
      <c r="AI28">
        <v>31005.82</v>
      </c>
      <c r="AJ28" t="s">
        <v>36</v>
      </c>
      <c r="AK28">
        <v>32878.264000000003</v>
      </c>
      <c r="AL28" t="s">
        <v>36</v>
      </c>
      <c r="AM28">
        <v>34142.06</v>
      </c>
      <c r="AN28" t="s">
        <v>36</v>
      </c>
      <c r="AO28">
        <v>35354.127999999997</v>
      </c>
      <c r="AP28" t="s">
        <v>36</v>
      </c>
      <c r="AQ28">
        <v>36604.607000000004</v>
      </c>
      <c r="AR28" t="s">
        <v>36</v>
      </c>
      <c r="AS28">
        <v>37345.697999999997</v>
      </c>
      <c r="AT28" t="s">
        <v>36</v>
      </c>
      <c r="AU28">
        <v>38286.372000000003</v>
      </c>
      <c r="AV28" t="s">
        <v>36</v>
      </c>
      <c r="AW28">
        <v>39926.023000000001</v>
      </c>
      <c r="AX28" t="s">
        <v>36</v>
      </c>
      <c r="AY28">
        <v>41520.392999999996</v>
      </c>
      <c r="AZ28" t="s">
        <v>36</v>
      </c>
      <c r="BA28">
        <v>43457.601000000002</v>
      </c>
      <c r="BB28" t="s">
        <v>36</v>
      </c>
      <c r="BC28">
        <v>43446.904999999999</v>
      </c>
      <c r="BD28" t="s">
        <v>36</v>
      </c>
      <c r="BE28">
        <v>46177.417000000001</v>
      </c>
      <c r="BF28" t="s">
        <v>36</v>
      </c>
      <c r="BG28">
        <v>47304.226999999999</v>
      </c>
      <c r="BH28" t="s">
        <v>78</v>
      </c>
      <c r="BI28" s="6">
        <f t="shared" si="1"/>
        <v>4.2119645750447603</v>
      </c>
      <c r="BJ28" s="6">
        <f t="shared" si="2"/>
        <v>2.8674720580885946</v>
      </c>
      <c r="BL28" t="s">
        <v>78</v>
      </c>
      <c r="BM28" s="3">
        <f t="shared" si="0"/>
        <v>1.0464892475563086</v>
      </c>
    </row>
    <row r="29" spans="2:65">
      <c r="B29" t="s">
        <v>79</v>
      </c>
      <c r="C29" t="s">
        <v>42</v>
      </c>
      <c r="D29" t="s">
        <v>36</v>
      </c>
      <c r="E29">
        <v>27583.651999999998</v>
      </c>
      <c r="F29" t="s">
        <v>36</v>
      </c>
      <c r="G29">
        <v>27969.292000000001</v>
      </c>
      <c r="H29" t="s">
        <v>36</v>
      </c>
      <c r="I29">
        <v>29485.181</v>
      </c>
      <c r="J29" t="s">
        <v>36</v>
      </c>
      <c r="K29">
        <v>31453.172999999999</v>
      </c>
      <c r="L29" t="s">
        <v>36</v>
      </c>
      <c r="M29">
        <v>34024.527000000002</v>
      </c>
      <c r="N29" t="s">
        <v>36</v>
      </c>
      <c r="O29">
        <v>36385.192999999999</v>
      </c>
      <c r="P29" t="s">
        <v>36</v>
      </c>
      <c r="Q29">
        <v>37503.803</v>
      </c>
      <c r="R29" t="s">
        <v>36</v>
      </c>
      <c r="S29">
        <v>38713.457000000002</v>
      </c>
      <c r="T29" t="s">
        <v>36</v>
      </c>
      <c r="U29">
        <v>39727.508999999998</v>
      </c>
      <c r="V29" t="s">
        <v>36</v>
      </c>
      <c r="W29">
        <v>41408.733999999997</v>
      </c>
      <c r="X29" t="s">
        <v>36</v>
      </c>
      <c r="Y29">
        <v>42436.860999999997</v>
      </c>
      <c r="Z29" t="s">
        <v>36</v>
      </c>
      <c r="AA29">
        <v>44990.165999999997</v>
      </c>
      <c r="AB29" t="s">
        <v>36</v>
      </c>
      <c r="AC29">
        <v>48633.77</v>
      </c>
      <c r="AD29" t="s">
        <v>36</v>
      </c>
      <c r="AE29">
        <v>48487.783000000003</v>
      </c>
      <c r="AF29" t="s">
        <v>36</v>
      </c>
      <c r="AG29">
        <v>46917.286</v>
      </c>
      <c r="AH29" t="s">
        <v>36</v>
      </c>
      <c r="AI29">
        <v>48681.57</v>
      </c>
      <c r="AJ29" t="s">
        <v>36</v>
      </c>
      <c r="AK29">
        <v>49189.951000000001</v>
      </c>
      <c r="AL29" t="s">
        <v>36</v>
      </c>
      <c r="AM29">
        <v>50001.536999999997</v>
      </c>
      <c r="AN29" t="s">
        <v>36</v>
      </c>
      <c r="AO29">
        <v>51587.481</v>
      </c>
      <c r="AP29" t="s">
        <v>36</v>
      </c>
      <c r="AQ29">
        <v>52940.665000000001</v>
      </c>
      <c r="AR29" t="s">
        <v>36</v>
      </c>
      <c r="AS29">
        <v>54142.303999999996</v>
      </c>
      <c r="AT29" t="s">
        <v>36</v>
      </c>
      <c r="AU29">
        <v>56837.610999999997</v>
      </c>
      <c r="AV29" t="s">
        <v>36</v>
      </c>
      <c r="AW29">
        <v>57586.269</v>
      </c>
      <c r="AX29" t="s">
        <v>36</v>
      </c>
      <c r="AY29">
        <v>58288.430999999997</v>
      </c>
      <c r="AZ29" t="s">
        <v>36</v>
      </c>
      <c r="BA29">
        <v>59988.033000000003</v>
      </c>
      <c r="BB29" t="s">
        <v>36</v>
      </c>
      <c r="BC29">
        <v>59442.243999999999</v>
      </c>
      <c r="BD29" t="s">
        <v>36</v>
      </c>
      <c r="BE29">
        <v>63703.303</v>
      </c>
      <c r="BF29" t="s">
        <v>36</v>
      </c>
      <c r="BG29">
        <v>64582.527000000002</v>
      </c>
      <c r="BH29" t="s">
        <v>79</v>
      </c>
      <c r="BI29" s="6">
        <f t="shared" si="1"/>
        <v>3.2901407034814554</v>
      </c>
      <c r="BJ29" s="6">
        <f t="shared" si="2"/>
        <v>2.4904667210725222</v>
      </c>
      <c r="BL29" t="s">
        <v>79</v>
      </c>
      <c r="BM29" s="3">
        <f t="shared" si="0"/>
        <v>1.0386691260702969</v>
      </c>
    </row>
    <row r="30" spans="2:65">
      <c r="B30" t="s">
        <v>80</v>
      </c>
      <c r="C30" t="s">
        <v>81</v>
      </c>
      <c r="D30" t="s">
        <v>36</v>
      </c>
      <c r="E30">
        <v>9996720.5380000006</v>
      </c>
      <c r="F30" t="s">
        <v>36</v>
      </c>
      <c r="G30">
        <v>10673824.280999999</v>
      </c>
      <c r="H30" t="s">
        <v>36</v>
      </c>
      <c r="I30">
        <v>11404645.262</v>
      </c>
      <c r="J30" t="s">
        <v>36</v>
      </c>
      <c r="K30">
        <v>11993572.608999999</v>
      </c>
      <c r="L30" t="s">
        <v>36</v>
      </c>
      <c r="M30">
        <v>12323822.137</v>
      </c>
      <c r="N30" t="s">
        <v>36</v>
      </c>
      <c r="O30">
        <v>12932921.342</v>
      </c>
      <c r="P30" t="s">
        <v>36</v>
      </c>
      <c r="Q30">
        <v>12880621.885</v>
      </c>
      <c r="R30" t="s">
        <v>36</v>
      </c>
      <c r="S30">
        <v>12875489.668</v>
      </c>
      <c r="T30" t="s">
        <v>36</v>
      </c>
      <c r="U30">
        <v>13061718.521</v>
      </c>
      <c r="V30" t="s">
        <v>36</v>
      </c>
      <c r="W30">
        <v>13573815.057</v>
      </c>
      <c r="X30" t="s">
        <v>36</v>
      </c>
      <c r="Y30">
        <v>13887072.52</v>
      </c>
      <c r="Z30" t="s">
        <v>36</v>
      </c>
      <c r="AA30">
        <v>14511307.247</v>
      </c>
      <c r="AB30" t="s">
        <v>36</v>
      </c>
      <c r="AC30">
        <v>14843825.975</v>
      </c>
      <c r="AD30" t="s">
        <v>36</v>
      </c>
      <c r="AE30">
        <v>15013577.681</v>
      </c>
      <c r="AF30" t="s">
        <v>36</v>
      </c>
      <c r="AG30">
        <v>14219998.379000001</v>
      </c>
      <c r="AH30" t="s">
        <v>36</v>
      </c>
      <c r="AI30">
        <v>14947794.696</v>
      </c>
      <c r="AJ30" t="s">
        <v>36</v>
      </c>
      <c r="AK30">
        <v>15495333.601</v>
      </c>
      <c r="AL30" t="s">
        <v>36</v>
      </c>
      <c r="AM30">
        <v>16059723.651000001</v>
      </c>
      <c r="AN30" t="s">
        <v>36</v>
      </c>
      <c r="AO30">
        <v>16277187.078</v>
      </c>
      <c r="AP30" t="s">
        <v>36</v>
      </c>
      <c r="AQ30">
        <v>16741050.002</v>
      </c>
      <c r="AR30" t="s">
        <v>36</v>
      </c>
      <c r="AS30">
        <v>17292358.146000002</v>
      </c>
      <c r="AT30" t="s">
        <v>36</v>
      </c>
      <c r="AU30">
        <v>17747239.234000001</v>
      </c>
      <c r="AV30" t="s">
        <v>36</v>
      </c>
      <c r="AW30">
        <v>18122261.317000002</v>
      </c>
      <c r="AX30" t="s">
        <v>36</v>
      </c>
      <c r="AY30">
        <v>18520043.997000001</v>
      </c>
      <c r="AZ30" t="s">
        <v>36</v>
      </c>
      <c r="BA30">
        <v>18483180.261999998</v>
      </c>
      <c r="BB30" t="s">
        <v>44</v>
      </c>
      <c r="BC30">
        <v>17006760.024999999</v>
      </c>
      <c r="BD30" t="s">
        <v>44</v>
      </c>
      <c r="BE30">
        <v>17809575.237</v>
      </c>
      <c r="BF30" t="s">
        <v>40</v>
      </c>
      <c r="BG30">
        <v>18354972</v>
      </c>
      <c r="BH30" t="s">
        <v>80</v>
      </c>
      <c r="BI30" s="6">
        <f t="shared" si="1"/>
        <v>2.5939216795350006</v>
      </c>
      <c r="BJ30" s="6">
        <f t="shared" si="2"/>
        <v>-0.23175277193875843</v>
      </c>
      <c r="BL30" t="s">
        <v>80</v>
      </c>
      <c r="BM30" s="3">
        <f t="shared" si="0"/>
        <v>1.0254903338252916</v>
      </c>
    </row>
    <row r="31" spans="2:65">
      <c r="B31" t="s">
        <v>82</v>
      </c>
      <c r="C31" t="s">
        <v>42</v>
      </c>
      <c r="D31" t="s">
        <v>36</v>
      </c>
      <c r="E31">
        <v>469501.679</v>
      </c>
      <c r="F31" t="s">
        <v>36</v>
      </c>
      <c r="G31">
        <v>485928.33199999999</v>
      </c>
      <c r="H31" t="s">
        <v>36</v>
      </c>
      <c r="I31">
        <v>506964.429</v>
      </c>
      <c r="J31" t="s">
        <v>36</v>
      </c>
      <c r="K31">
        <v>530608.82999999996</v>
      </c>
      <c r="L31" t="s">
        <v>36</v>
      </c>
      <c r="M31">
        <v>557319.93400000001</v>
      </c>
      <c r="N31" t="s">
        <v>36</v>
      </c>
      <c r="O31">
        <v>580703.08600000001</v>
      </c>
      <c r="P31" t="s">
        <v>36</v>
      </c>
      <c r="Q31">
        <v>594215.78599999996</v>
      </c>
      <c r="R31" t="s">
        <v>36</v>
      </c>
      <c r="S31">
        <v>595506.86</v>
      </c>
      <c r="T31" t="s">
        <v>36</v>
      </c>
      <c r="U31">
        <v>596433.74199999997</v>
      </c>
      <c r="V31" t="s">
        <v>36</v>
      </c>
      <c r="W31">
        <v>608272.62800000003</v>
      </c>
      <c r="X31" t="s">
        <v>36</v>
      </c>
      <c r="Y31">
        <v>620747.54599999997</v>
      </c>
      <c r="Z31" t="s">
        <v>36</v>
      </c>
      <c r="AA31">
        <v>642231.55000000005</v>
      </c>
      <c r="AB31" t="s">
        <v>36</v>
      </c>
      <c r="AC31">
        <v>666461.93500000006</v>
      </c>
      <c r="AD31" t="s">
        <v>36</v>
      </c>
      <c r="AE31">
        <v>680926.32400000002</v>
      </c>
      <c r="AF31" t="s">
        <v>36</v>
      </c>
      <c r="AG31">
        <v>655957.54599999997</v>
      </c>
      <c r="AH31" t="s">
        <v>36</v>
      </c>
      <c r="AI31">
        <v>664765.34600000002</v>
      </c>
      <c r="AJ31" t="s">
        <v>36</v>
      </c>
      <c r="AK31">
        <v>675077.11499999999</v>
      </c>
      <c r="AL31" t="s">
        <v>36</v>
      </c>
      <c r="AM31">
        <v>668121.43099999998</v>
      </c>
      <c r="AN31" t="s">
        <v>36</v>
      </c>
      <c r="AO31">
        <v>667251.70200000005</v>
      </c>
      <c r="AP31" t="s">
        <v>36</v>
      </c>
      <c r="AQ31">
        <v>676749.33200000005</v>
      </c>
      <c r="AR31" t="s">
        <v>36</v>
      </c>
      <c r="AS31">
        <v>690008</v>
      </c>
      <c r="AT31" t="s">
        <v>36</v>
      </c>
      <c r="AU31">
        <v>705131</v>
      </c>
      <c r="AV31" t="s">
        <v>36</v>
      </c>
      <c r="AW31">
        <v>725656.67599999998</v>
      </c>
      <c r="AX31" t="s">
        <v>36</v>
      </c>
      <c r="AY31">
        <v>742788.81400000001</v>
      </c>
      <c r="AZ31" t="s">
        <v>36</v>
      </c>
      <c r="BA31">
        <v>757314.70600000001</v>
      </c>
      <c r="BB31" t="s">
        <v>36</v>
      </c>
      <c r="BC31">
        <v>727884.821</v>
      </c>
      <c r="BD31" t="s">
        <v>36</v>
      </c>
      <c r="BE31">
        <v>772954.40899999999</v>
      </c>
      <c r="BF31" t="s">
        <v>44</v>
      </c>
      <c r="BG31">
        <v>806414.97400000005</v>
      </c>
      <c r="BH31" t="s">
        <v>82</v>
      </c>
      <c r="BI31" s="6">
        <f t="shared" si="1"/>
        <v>2.0120875675202683</v>
      </c>
      <c r="BJ31" s="6">
        <f t="shared" si="2"/>
        <v>2.1160634185626321</v>
      </c>
      <c r="BL31" t="s">
        <v>82</v>
      </c>
      <c r="BM31" s="3">
        <f t="shared" si="0"/>
        <v>1.0241750328652592</v>
      </c>
    </row>
    <row r="32" spans="2:65">
      <c r="B32" t="s">
        <v>83</v>
      </c>
      <c r="C32" t="s">
        <v>84</v>
      </c>
      <c r="D32" t="s">
        <v>36</v>
      </c>
      <c r="E32">
        <v>129096</v>
      </c>
      <c r="F32" t="s">
        <v>36</v>
      </c>
      <c r="G32">
        <v>133456</v>
      </c>
      <c r="H32" t="s">
        <v>36</v>
      </c>
      <c r="I32">
        <v>137603</v>
      </c>
      <c r="J32" t="s">
        <v>36</v>
      </c>
      <c r="K32">
        <v>139069</v>
      </c>
      <c r="L32" t="s">
        <v>36</v>
      </c>
      <c r="M32">
        <v>146403</v>
      </c>
      <c r="N32" t="s">
        <v>36</v>
      </c>
      <c r="O32">
        <v>149823</v>
      </c>
      <c r="P32" t="s">
        <v>36</v>
      </c>
      <c r="Q32">
        <v>155730</v>
      </c>
      <c r="R32" t="s">
        <v>36</v>
      </c>
      <c r="S32">
        <v>163561</v>
      </c>
      <c r="T32" t="s">
        <v>36</v>
      </c>
      <c r="U32">
        <v>170998</v>
      </c>
      <c r="V32" t="s">
        <v>36</v>
      </c>
      <c r="W32">
        <v>176491</v>
      </c>
      <c r="X32" t="s">
        <v>36</v>
      </c>
      <c r="Y32">
        <v>182131</v>
      </c>
      <c r="Z32" t="s">
        <v>36</v>
      </c>
      <c r="AA32">
        <v>186476</v>
      </c>
      <c r="AB32" t="s">
        <v>36</v>
      </c>
      <c r="AC32">
        <v>193576</v>
      </c>
      <c r="AD32" t="s">
        <v>36</v>
      </c>
      <c r="AE32">
        <v>190498</v>
      </c>
      <c r="AF32" t="s">
        <v>36</v>
      </c>
      <c r="AG32">
        <v>194306</v>
      </c>
      <c r="AH32" t="s">
        <v>36</v>
      </c>
      <c r="AI32">
        <v>196119</v>
      </c>
      <c r="AJ32" t="s">
        <v>36</v>
      </c>
      <c r="AK32">
        <v>201245</v>
      </c>
      <c r="AL32" t="s">
        <v>36</v>
      </c>
      <c r="AM32">
        <v>206461</v>
      </c>
      <c r="AN32" t="s">
        <v>36</v>
      </c>
      <c r="AO32">
        <v>210660</v>
      </c>
      <c r="AP32" t="s">
        <v>36</v>
      </c>
      <c r="AQ32">
        <v>218396</v>
      </c>
      <c r="AR32" t="s">
        <v>36</v>
      </c>
      <c r="AS32">
        <v>227700</v>
      </c>
      <c r="AT32" t="s">
        <v>36</v>
      </c>
      <c r="AU32">
        <v>236497</v>
      </c>
      <c r="AV32" t="s">
        <v>36</v>
      </c>
      <c r="AW32">
        <v>246827</v>
      </c>
      <c r="AX32" t="s">
        <v>36</v>
      </c>
      <c r="AY32">
        <v>256473</v>
      </c>
      <c r="AZ32" t="s">
        <v>36</v>
      </c>
      <c r="BA32">
        <v>262939</v>
      </c>
      <c r="BB32" t="s">
        <v>36</v>
      </c>
      <c r="BC32">
        <v>262974</v>
      </c>
      <c r="BD32" t="s">
        <v>36</v>
      </c>
      <c r="BE32">
        <v>274736</v>
      </c>
      <c r="BF32" t="s">
        <v>40</v>
      </c>
      <c r="BG32">
        <v>280662</v>
      </c>
      <c r="BH32" t="s">
        <v>83</v>
      </c>
      <c r="BI32" s="6">
        <f t="shared" si="1"/>
        <v>3.0083883983784858</v>
      </c>
      <c r="BJ32" s="6">
        <f t="shared" si="2"/>
        <v>2.198111255875105</v>
      </c>
      <c r="BL32" t="s">
        <v>83</v>
      </c>
      <c r="BM32" s="3">
        <f t="shared" si="0"/>
        <v>1.0296362308018459</v>
      </c>
    </row>
    <row r="33" spans="1:65">
      <c r="B33" t="s">
        <v>85</v>
      </c>
      <c r="C33" t="s">
        <v>86</v>
      </c>
      <c r="D33" t="s">
        <v>36</v>
      </c>
      <c r="E33">
        <v>2052263</v>
      </c>
      <c r="F33" t="s">
        <v>36</v>
      </c>
      <c r="G33">
        <v>2155450</v>
      </c>
      <c r="H33" t="s">
        <v>36</v>
      </c>
      <c r="I33">
        <v>2269356</v>
      </c>
      <c r="J33" t="s">
        <v>36</v>
      </c>
      <c r="K33">
        <v>2329918</v>
      </c>
      <c r="L33" t="s">
        <v>36</v>
      </c>
      <c r="M33">
        <v>2378195</v>
      </c>
      <c r="N33" t="s">
        <v>36</v>
      </c>
      <c r="O33">
        <v>2457126</v>
      </c>
      <c r="P33" t="s">
        <v>36</v>
      </c>
      <c r="Q33">
        <v>2507918</v>
      </c>
      <c r="R33" t="s">
        <v>36</v>
      </c>
      <c r="S33">
        <v>2542466</v>
      </c>
      <c r="T33" t="s">
        <v>36</v>
      </c>
      <c r="U33">
        <v>2566490</v>
      </c>
      <c r="V33" t="s">
        <v>36</v>
      </c>
      <c r="W33">
        <v>2669525</v>
      </c>
      <c r="X33" t="s">
        <v>36</v>
      </c>
      <c r="Y33">
        <v>2741204</v>
      </c>
      <c r="Z33" t="s">
        <v>36</v>
      </c>
      <c r="AA33">
        <v>2808679</v>
      </c>
      <c r="AB33" t="s">
        <v>36</v>
      </c>
      <c r="AC33">
        <v>2890524</v>
      </c>
      <c r="AD33" t="s">
        <v>36</v>
      </c>
      <c r="AE33">
        <v>2904454</v>
      </c>
      <c r="AF33" t="s">
        <v>36</v>
      </c>
      <c r="AG33">
        <v>2848097</v>
      </c>
      <c r="AH33" t="s">
        <v>36</v>
      </c>
      <c r="AI33">
        <v>2870513</v>
      </c>
      <c r="AJ33" t="s">
        <v>36</v>
      </c>
      <c r="AK33">
        <v>2902251</v>
      </c>
      <c r="AL33" t="s">
        <v>36</v>
      </c>
      <c r="AM33">
        <v>2981133</v>
      </c>
      <c r="AN33" t="s">
        <v>36</v>
      </c>
      <c r="AO33">
        <v>3011427</v>
      </c>
      <c r="AP33" t="s">
        <v>36</v>
      </c>
      <c r="AQ33">
        <v>3073105</v>
      </c>
      <c r="AR33" t="s">
        <v>36</v>
      </c>
      <c r="AS33">
        <v>3130183</v>
      </c>
      <c r="AT33" t="s">
        <v>36</v>
      </c>
      <c r="AU33">
        <v>3166641</v>
      </c>
      <c r="AV33" t="s">
        <v>36</v>
      </c>
      <c r="AW33">
        <v>3244659</v>
      </c>
      <c r="AX33" t="s">
        <v>36</v>
      </c>
      <c r="AY33">
        <v>3271555</v>
      </c>
      <c r="AZ33" t="s">
        <v>36</v>
      </c>
      <c r="BA33">
        <v>3308319</v>
      </c>
      <c r="BB33" t="s">
        <v>36</v>
      </c>
      <c r="BC33">
        <v>3266033</v>
      </c>
      <c r="BD33" t="s">
        <v>36</v>
      </c>
      <c r="BE33">
        <v>3393356</v>
      </c>
      <c r="BF33" t="s">
        <v>36</v>
      </c>
      <c r="BG33">
        <v>3504568</v>
      </c>
      <c r="BH33" t="s">
        <v>85</v>
      </c>
      <c r="BI33" s="6">
        <f t="shared" si="1"/>
        <v>2.0094952120445413</v>
      </c>
      <c r="BJ33" s="6">
        <f t="shared" si="2"/>
        <v>1.9394698529089993</v>
      </c>
      <c r="BL33" t="s">
        <v>85</v>
      </c>
      <c r="BM33" s="3">
        <f t="shared" si="0"/>
        <v>1.0236838224513036</v>
      </c>
    </row>
    <row r="34" spans="1:65">
      <c r="B34" t="s">
        <v>87</v>
      </c>
      <c r="C34" t="s">
        <v>88</v>
      </c>
      <c r="D34" t="s">
        <v>36</v>
      </c>
      <c r="E34">
        <v>818848</v>
      </c>
      <c r="F34" t="s">
        <v>36</v>
      </c>
      <c r="G34">
        <v>868925</v>
      </c>
      <c r="H34" t="s">
        <v>36</v>
      </c>
      <c r="I34">
        <v>924962</v>
      </c>
      <c r="J34" t="s">
        <v>36</v>
      </c>
      <c r="K34">
        <v>967885</v>
      </c>
      <c r="L34" t="s">
        <v>36</v>
      </c>
      <c r="M34">
        <v>1012939</v>
      </c>
      <c r="N34" t="s">
        <v>36</v>
      </c>
      <c r="O34">
        <v>1059139</v>
      </c>
      <c r="P34" t="s">
        <v>36</v>
      </c>
      <c r="Q34">
        <v>1072469</v>
      </c>
      <c r="R34" t="s">
        <v>36</v>
      </c>
      <c r="S34">
        <v>1094303</v>
      </c>
      <c r="T34" t="s">
        <v>36</v>
      </c>
      <c r="U34">
        <v>1132586</v>
      </c>
      <c r="V34" t="s">
        <v>36</v>
      </c>
      <c r="W34">
        <v>1189021</v>
      </c>
      <c r="X34" t="s">
        <v>36</v>
      </c>
      <c r="Y34">
        <v>1230718</v>
      </c>
      <c r="Z34" t="s">
        <v>36</v>
      </c>
      <c r="AA34">
        <v>1306175</v>
      </c>
      <c r="AB34" t="s">
        <v>36</v>
      </c>
      <c r="AC34">
        <v>1398411</v>
      </c>
      <c r="AD34" t="s">
        <v>36</v>
      </c>
      <c r="AE34">
        <v>1457144</v>
      </c>
      <c r="AF34" t="s">
        <v>36</v>
      </c>
      <c r="AG34">
        <v>1498413</v>
      </c>
      <c r="AH34" t="s">
        <v>36</v>
      </c>
      <c r="AI34">
        <v>1542386</v>
      </c>
      <c r="AJ34" t="s">
        <v>36</v>
      </c>
      <c r="AK34">
        <v>1620156</v>
      </c>
      <c r="AL34" t="s">
        <v>36</v>
      </c>
      <c r="AM34">
        <v>1645191</v>
      </c>
      <c r="AN34" t="s">
        <v>36</v>
      </c>
      <c r="AO34">
        <v>1659283</v>
      </c>
      <c r="AP34" t="s">
        <v>36</v>
      </c>
      <c r="AQ34">
        <v>1722949</v>
      </c>
      <c r="AR34" t="s">
        <v>36</v>
      </c>
      <c r="AS34">
        <v>1798471</v>
      </c>
      <c r="AT34" t="s">
        <v>36</v>
      </c>
      <c r="AU34">
        <v>1851589</v>
      </c>
      <c r="AV34" t="s">
        <v>36</v>
      </c>
      <c r="AW34">
        <v>1946761</v>
      </c>
      <c r="AX34" t="s">
        <v>36</v>
      </c>
      <c r="AY34">
        <v>2062500</v>
      </c>
      <c r="AZ34" t="s">
        <v>36</v>
      </c>
      <c r="BA34">
        <v>2154282</v>
      </c>
      <c r="BB34" t="s">
        <v>36</v>
      </c>
      <c r="BC34">
        <v>2110763</v>
      </c>
      <c r="BD34" t="s">
        <v>36</v>
      </c>
      <c r="BE34">
        <v>2257145</v>
      </c>
      <c r="BF34" t="s">
        <v>36</v>
      </c>
      <c r="BG34">
        <v>2375879</v>
      </c>
      <c r="BH34" t="s">
        <v>87</v>
      </c>
      <c r="BI34" s="6">
        <f t="shared" si="1"/>
        <v>4.1128022362640877</v>
      </c>
      <c r="BJ34" s="6">
        <f t="shared" si="2"/>
        <v>3.3175078887675653</v>
      </c>
      <c r="BL34" t="s">
        <v>87</v>
      </c>
      <c r="BM34" s="3">
        <f t="shared" si="0"/>
        <v>1.0441066798879142</v>
      </c>
    </row>
    <row r="35" spans="1:65">
      <c r="B35" t="s">
        <v>89</v>
      </c>
      <c r="C35" t="s">
        <v>90</v>
      </c>
      <c r="D35" t="s">
        <v>36</v>
      </c>
      <c r="E35">
        <v>145127.33900000001</v>
      </c>
      <c r="F35" t="s">
        <v>36</v>
      </c>
      <c r="G35">
        <v>150212.96</v>
      </c>
      <c r="H35" t="s">
        <v>36</v>
      </c>
      <c r="I35">
        <v>156823.633</v>
      </c>
      <c r="J35" t="s">
        <v>36</v>
      </c>
      <c r="K35">
        <v>164363.65599999999</v>
      </c>
      <c r="L35" t="s">
        <v>36</v>
      </c>
      <c r="M35">
        <v>170784.649</v>
      </c>
      <c r="N35" t="s">
        <v>36</v>
      </c>
      <c r="O35">
        <v>177302.095</v>
      </c>
      <c r="P35" t="s">
        <v>36</v>
      </c>
      <c r="Q35">
        <v>180748.26699999999</v>
      </c>
      <c r="R35" t="s">
        <v>36</v>
      </c>
      <c r="S35">
        <v>182141.69899999999</v>
      </c>
      <c r="T35" t="s">
        <v>36</v>
      </c>
      <c r="U35">
        <v>180446.83199999999</v>
      </c>
      <c r="V35" t="s">
        <v>36</v>
      </c>
      <c r="W35">
        <v>183674.549</v>
      </c>
      <c r="X35" t="s">
        <v>36</v>
      </c>
      <c r="Y35">
        <v>185110.60500000001</v>
      </c>
      <c r="Z35" t="s">
        <v>36</v>
      </c>
      <c r="AA35">
        <v>188118.715</v>
      </c>
      <c r="AB35" t="s">
        <v>36</v>
      </c>
      <c r="AC35">
        <v>192834.06099999999</v>
      </c>
      <c r="AD35" t="s">
        <v>36</v>
      </c>
      <c r="AE35">
        <v>193449.68</v>
      </c>
      <c r="AF35" t="s">
        <v>36</v>
      </c>
      <c r="AG35">
        <v>187410.027</v>
      </c>
      <c r="AH35" t="s">
        <v>36</v>
      </c>
      <c r="AI35">
        <v>190666.511</v>
      </c>
      <c r="AJ35" t="s">
        <v>36</v>
      </c>
      <c r="AK35">
        <v>187432.49299999999</v>
      </c>
      <c r="AL35" t="s">
        <v>36</v>
      </c>
      <c r="AM35">
        <v>179827.80600000001</v>
      </c>
      <c r="AN35" t="s">
        <v>36</v>
      </c>
      <c r="AO35">
        <v>178168.63500000001</v>
      </c>
      <c r="AP35" t="s">
        <v>36</v>
      </c>
      <c r="AQ35">
        <v>179580.06899999999</v>
      </c>
      <c r="AR35" t="s">
        <v>36</v>
      </c>
      <c r="AS35">
        <v>182798.22700000001</v>
      </c>
      <c r="AT35" t="s">
        <v>36</v>
      </c>
      <c r="AU35">
        <v>186489.81099999999</v>
      </c>
      <c r="AV35" t="s">
        <v>36</v>
      </c>
      <c r="AW35">
        <v>193028.78700000001</v>
      </c>
      <c r="AX35" t="s">
        <v>36</v>
      </c>
      <c r="AY35">
        <v>198528.80600000001</v>
      </c>
      <c r="AZ35" t="s">
        <v>36</v>
      </c>
      <c r="BA35">
        <v>203854.85800000001</v>
      </c>
      <c r="BB35" t="s">
        <v>36</v>
      </c>
      <c r="BC35">
        <v>186933.85200000001</v>
      </c>
      <c r="BD35" t="s">
        <v>36</v>
      </c>
      <c r="BE35">
        <v>197659.06400000001</v>
      </c>
      <c r="BF35" t="s">
        <v>44</v>
      </c>
      <c r="BG35">
        <v>211154.258</v>
      </c>
      <c r="BH35" t="s">
        <v>89</v>
      </c>
      <c r="BI35" s="6">
        <f t="shared" si="1"/>
        <v>1.4258897914614721</v>
      </c>
      <c r="BJ35" s="6">
        <f t="shared" si="2"/>
        <v>1.1795925178881532</v>
      </c>
      <c r="BL35" t="s">
        <v>89</v>
      </c>
      <c r="BM35" s="3">
        <f t="shared" si="0"/>
        <v>1.0184311752694457</v>
      </c>
    </row>
    <row r="36" spans="1:65">
      <c r="B36" t="s">
        <v>91</v>
      </c>
      <c r="C36" t="s">
        <v>42</v>
      </c>
      <c r="D36" t="s">
        <v>36</v>
      </c>
      <c r="E36">
        <v>36449.141000000003</v>
      </c>
      <c r="F36" t="s">
        <v>36</v>
      </c>
      <c r="G36">
        <v>38862.036999999997</v>
      </c>
      <c r="H36" t="s">
        <v>36</v>
      </c>
      <c r="I36">
        <v>41164.938000000002</v>
      </c>
      <c r="J36" t="s">
        <v>36</v>
      </c>
      <c r="K36">
        <v>42842.860999999997</v>
      </c>
      <c r="L36" t="s">
        <v>36</v>
      </c>
      <c r="M36">
        <v>42797.483999999997</v>
      </c>
      <c r="N36" t="s">
        <v>36</v>
      </c>
      <c r="O36">
        <v>43296.728000000003</v>
      </c>
      <c r="P36" t="s">
        <v>36</v>
      </c>
      <c r="Q36">
        <v>44705.51</v>
      </c>
      <c r="R36" t="s">
        <v>36</v>
      </c>
      <c r="S36">
        <v>46721.48</v>
      </c>
      <c r="T36" t="s">
        <v>36</v>
      </c>
      <c r="U36">
        <v>49290.733</v>
      </c>
      <c r="V36" t="s">
        <v>36</v>
      </c>
      <c r="W36">
        <v>51892.732000000004</v>
      </c>
      <c r="X36" t="s">
        <v>36</v>
      </c>
      <c r="Y36">
        <v>55329.826999999997</v>
      </c>
      <c r="Z36" t="s">
        <v>36</v>
      </c>
      <c r="AA36">
        <v>60029.087</v>
      </c>
      <c r="AB36" t="s">
        <v>36</v>
      </c>
      <c r="AC36">
        <v>66531.455000000002</v>
      </c>
      <c r="AD36" t="s">
        <v>36</v>
      </c>
      <c r="AE36">
        <v>70240.508000000002</v>
      </c>
      <c r="AF36" t="s">
        <v>36</v>
      </c>
      <c r="AG36">
        <v>66408.513999999996</v>
      </c>
      <c r="AH36" t="s">
        <v>36</v>
      </c>
      <c r="AI36">
        <v>70868.929999999993</v>
      </c>
      <c r="AJ36" t="s">
        <v>36</v>
      </c>
      <c r="AK36">
        <v>72762.16</v>
      </c>
      <c r="AL36" t="s">
        <v>36</v>
      </c>
      <c r="AM36">
        <v>73721.748999999996</v>
      </c>
      <c r="AN36" t="s">
        <v>36</v>
      </c>
      <c r="AO36">
        <v>74188.216</v>
      </c>
      <c r="AP36" t="s">
        <v>36</v>
      </c>
      <c r="AQ36">
        <v>76189.213000000003</v>
      </c>
      <c r="AR36" t="s">
        <v>36</v>
      </c>
      <c r="AS36">
        <v>80126.047999999995</v>
      </c>
      <c r="AT36" t="s">
        <v>36</v>
      </c>
      <c r="AU36">
        <v>81683.659</v>
      </c>
      <c r="AV36" t="s">
        <v>36</v>
      </c>
      <c r="AW36">
        <v>84083.581000000006</v>
      </c>
      <c r="AX36" t="s">
        <v>36</v>
      </c>
      <c r="AY36">
        <v>87472.476999999999</v>
      </c>
      <c r="AZ36" t="s">
        <v>36</v>
      </c>
      <c r="BA36">
        <v>89669.134999999995</v>
      </c>
      <c r="BB36" t="s">
        <v>36</v>
      </c>
      <c r="BC36">
        <v>86678.221999999994</v>
      </c>
      <c r="BD36" t="s">
        <v>36</v>
      </c>
      <c r="BE36">
        <v>90829.369000000006</v>
      </c>
      <c r="BF36" t="s">
        <v>36</v>
      </c>
      <c r="BG36">
        <v>92419.29</v>
      </c>
      <c r="BH36" t="s">
        <v>91</v>
      </c>
      <c r="BI36" s="6">
        <f t="shared" si="1"/>
        <v>3.8221026398415319</v>
      </c>
      <c r="BJ36" s="6">
        <f t="shared" si="2"/>
        <v>1.0120571602332262</v>
      </c>
      <c r="BL36" t="s">
        <v>91</v>
      </c>
      <c r="BM36" s="3">
        <f t="shared" si="0"/>
        <v>1.0437818660953251</v>
      </c>
    </row>
    <row r="37" spans="1:65">
      <c r="B37" t="s">
        <v>92</v>
      </c>
      <c r="C37" t="s">
        <v>93</v>
      </c>
      <c r="D37" t="s">
        <v>36</v>
      </c>
      <c r="E37">
        <v>22749.885999999999</v>
      </c>
      <c r="F37" t="s">
        <v>36</v>
      </c>
      <c r="G37">
        <v>23478.565999999999</v>
      </c>
      <c r="H37" t="s">
        <v>36</v>
      </c>
      <c r="I37">
        <v>24664.185000000001</v>
      </c>
      <c r="J37" t="s">
        <v>36</v>
      </c>
      <c r="K37">
        <v>25473.013999999999</v>
      </c>
      <c r="L37" t="s">
        <v>36</v>
      </c>
      <c r="M37">
        <v>26831.404999999999</v>
      </c>
      <c r="N37" t="s">
        <v>36</v>
      </c>
      <c r="O37">
        <v>27816.754000000001</v>
      </c>
      <c r="P37" t="s">
        <v>36</v>
      </c>
      <c r="Q37">
        <v>28711.495999999999</v>
      </c>
      <c r="R37" t="s">
        <v>36</v>
      </c>
      <c r="S37">
        <v>29718.007000000001</v>
      </c>
      <c r="T37" t="s">
        <v>36</v>
      </c>
      <c r="U37">
        <v>30597.737000000001</v>
      </c>
      <c r="V37" t="s">
        <v>36</v>
      </c>
      <c r="W37">
        <v>31931.550999999999</v>
      </c>
      <c r="X37" t="s">
        <v>36</v>
      </c>
      <c r="Y37">
        <v>33144.302000000003</v>
      </c>
      <c r="Z37" t="s">
        <v>36</v>
      </c>
      <c r="AA37">
        <v>35048.904999999999</v>
      </c>
      <c r="AB37" t="s">
        <v>36</v>
      </c>
      <c r="AC37">
        <v>37495.375999999997</v>
      </c>
      <c r="AD37" t="s">
        <v>36</v>
      </c>
      <c r="AE37">
        <v>38811.404000000002</v>
      </c>
      <c r="AF37" t="s">
        <v>36</v>
      </c>
      <c r="AG37">
        <v>35881.749000000003</v>
      </c>
      <c r="AH37" t="s">
        <v>36</v>
      </c>
      <c r="AI37">
        <v>36363.909</v>
      </c>
      <c r="AJ37" t="s">
        <v>36</v>
      </c>
      <c r="AK37">
        <v>36677.122000000003</v>
      </c>
      <c r="AL37" t="s">
        <v>36</v>
      </c>
      <c r="AM37">
        <v>35709.052000000003</v>
      </c>
      <c r="AN37" t="s">
        <v>36</v>
      </c>
      <c r="AO37">
        <v>35341.504999999997</v>
      </c>
      <c r="AP37" t="s">
        <v>36</v>
      </c>
      <c r="AQ37">
        <v>36319.813000000002</v>
      </c>
      <c r="AR37" t="s">
        <v>36</v>
      </c>
      <c r="AS37">
        <v>37122.510999999999</v>
      </c>
      <c r="AT37" t="s">
        <v>36</v>
      </c>
      <c r="AU37">
        <v>38307.406999999999</v>
      </c>
      <c r="AV37" t="s">
        <v>36</v>
      </c>
      <c r="AW37">
        <v>40152.053999999996</v>
      </c>
      <c r="AX37" t="s">
        <v>36</v>
      </c>
      <c r="AY37">
        <v>41940.572999999997</v>
      </c>
      <c r="AZ37" t="s">
        <v>36</v>
      </c>
      <c r="BA37">
        <v>43418.004999999997</v>
      </c>
      <c r="BB37" t="s">
        <v>36</v>
      </c>
      <c r="BC37">
        <v>41576.699000000001</v>
      </c>
      <c r="BD37" t="s">
        <v>36</v>
      </c>
      <c r="BE37">
        <v>44997.837</v>
      </c>
      <c r="BF37" t="s">
        <v>36</v>
      </c>
      <c r="BG37">
        <v>46105.135999999999</v>
      </c>
      <c r="BH37" t="s">
        <v>92</v>
      </c>
      <c r="BI37" s="6">
        <f t="shared" si="1"/>
        <v>2.7295636238713712</v>
      </c>
      <c r="BJ37" s="6">
        <f t="shared" si="2"/>
        <v>2.0218390096784731</v>
      </c>
      <c r="BL37" t="s">
        <v>92</v>
      </c>
      <c r="BM37" s="3">
        <f t="shared" si="0"/>
        <v>1.0330832325689305</v>
      </c>
    </row>
    <row r="38" spans="1:65" s="2" customFormat="1">
      <c r="B38" s="2" t="s">
        <v>94</v>
      </c>
      <c r="C38" s="2" t="s">
        <v>42</v>
      </c>
      <c r="D38" s="2" t="s">
        <v>36</v>
      </c>
      <c r="E38" s="2">
        <v>716127</v>
      </c>
      <c r="F38" s="2" t="s">
        <v>36</v>
      </c>
      <c r="G38" s="2">
        <v>735180</v>
      </c>
      <c r="H38" s="2" t="s">
        <v>36</v>
      </c>
      <c r="I38" s="2">
        <v>762400</v>
      </c>
      <c r="J38" s="2" t="s">
        <v>36</v>
      </c>
      <c r="K38" s="2">
        <v>795893</v>
      </c>
      <c r="L38" s="2" t="s">
        <v>36</v>
      </c>
      <c r="M38" s="2">
        <v>831633</v>
      </c>
      <c r="N38" s="2" t="s">
        <v>36</v>
      </c>
      <c r="O38" s="2">
        <v>875260</v>
      </c>
      <c r="P38" s="2" t="s">
        <v>36</v>
      </c>
      <c r="Q38" s="2">
        <v>909684</v>
      </c>
      <c r="R38" s="2" t="s">
        <v>36</v>
      </c>
      <c r="S38" s="2">
        <v>934527</v>
      </c>
      <c r="T38" s="2" t="s">
        <v>36</v>
      </c>
      <c r="U38" s="2">
        <v>962394</v>
      </c>
      <c r="V38" s="2" t="s">
        <v>36</v>
      </c>
      <c r="W38" s="2">
        <v>992447</v>
      </c>
      <c r="X38" s="2" t="s">
        <v>36</v>
      </c>
      <c r="Y38" s="2">
        <v>1028692</v>
      </c>
      <c r="Z38" s="2" t="s">
        <v>36</v>
      </c>
      <c r="AA38" s="2">
        <v>1070896</v>
      </c>
      <c r="AB38" s="2" t="s">
        <v>36</v>
      </c>
      <c r="AC38" s="2">
        <v>1109499</v>
      </c>
      <c r="AD38" s="2" t="s">
        <v>36</v>
      </c>
      <c r="AE38" s="2">
        <v>1119341</v>
      </c>
      <c r="AF38" s="2" t="s">
        <v>36</v>
      </c>
      <c r="AG38" s="2">
        <v>1077219</v>
      </c>
      <c r="AH38" s="2" t="s">
        <v>36</v>
      </c>
      <c r="AI38" s="2">
        <v>1078974</v>
      </c>
      <c r="AJ38" s="2" t="s">
        <v>36</v>
      </c>
      <c r="AK38" s="2">
        <v>1070187</v>
      </c>
      <c r="AL38" s="2" t="s">
        <v>36</v>
      </c>
      <c r="AM38" s="2">
        <v>1038521</v>
      </c>
      <c r="AN38" s="2" t="s">
        <v>36</v>
      </c>
      <c r="AO38" s="2">
        <v>1023947</v>
      </c>
      <c r="AP38" s="2" t="s">
        <v>36</v>
      </c>
      <c r="AQ38" s="2">
        <v>1038239</v>
      </c>
      <c r="AR38" s="2" t="s">
        <v>36</v>
      </c>
      <c r="AS38" s="2">
        <v>1078092</v>
      </c>
      <c r="AT38" s="2" t="s">
        <v>36</v>
      </c>
      <c r="AU38" s="2">
        <v>1110842</v>
      </c>
      <c r="AV38" s="2" t="s">
        <v>36</v>
      </c>
      <c r="AW38" s="2">
        <v>1143898</v>
      </c>
      <c r="AX38" s="2" t="s">
        <v>36</v>
      </c>
      <c r="AY38" s="2">
        <v>1170030</v>
      </c>
      <c r="AZ38" s="2" t="s">
        <v>36</v>
      </c>
      <c r="BA38" s="2">
        <v>1193243</v>
      </c>
      <c r="BB38" s="2" t="s">
        <v>36</v>
      </c>
      <c r="BC38" s="2">
        <v>1059990</v>
      </c>
      <c r="BD38" s="2" t="s">
        <v>44</v>
      </c>
      <c r="BE38" s="2">
        <v>1127863</v>
      </c>
      <c r="BF38" s="2" t="s">
        <v>44</v>
      </c>
      <c r="BG38" s="2">
        <v>1192948</v>
      </c>
      <c r="BH38" s="2" t="s">
        <v>94</v>
      </c>
      <c r="BI38" s="6">
        <f t="shared" si="1"/>
        <v>2.150175857296972</v>
      </c>
      <c r="BJ38" s="7">
        <f t="shared" si="2"/>
        <v>-8.2415264909485586E-3</v>
      </c>
      <c r="BL38" s="2" t="s">
        <v>94</v>
      </c>
      <c r="BM38" s="5">
        <f t="shared" ref="BM38:BM70" si="3">(AG38/E38)^(1/14)</f>
        <v>1.029592292102983</v>
      </c>
    </row>
    <row r="39" spans="1:65">
      <c r="B39" t="s">
        <v>95</v>
      </c>
      <c r="C39" t="s">
        <v>96</v>
      </c>
      <c r="D39" t="s">
        <v>36</v>
      </c>
      <c r="E39">
        <v>2579685</v>
      </c>
      <c r="F39" t="s">
        <v>36</v>
      </c>
      <c r="G39">
        <v>2620430</v>
      </c>
      <c r="H39" t="s">
        <v>36</v>
      </c>
      <c r="I39">
        <v>2700891</v>
      </c>
      <c r="J39" t="s">
        <v>36</v>
      </c>
      <c r="K39">
        <v>2817349</v>
      </c>
      <c r="L39" t="s">
        <v>36</v>
      </c>
      <c r="M39">
        <v>2937007</v>
      </c>
      <c r="N39" t="s">
        <v>36</v>
      </c>
      <c r="O39">
        <v>3076995</v>
      </c>
      <c r="P39" t="s">
        <v>36</v>
      </c>
      <c r="Q39">
        <v>3121596</v>
      </c>
      <c r="R39" t="s">
        <v>36</v>
      </c>
      <c r="S39">
        <v>3190175</v>
      </c>
      <c r="T39" t="s">
        <v>36</v>
      </c>
      <c r="U39">
        <v>3263862</v>
      </c>
      <c r="V39" t="s">
        <v>36</v>
      </c>
      <c r="W39">
        <v>3405411</v>
      </c>
      <c r="X39" t="s">
        <v>36</v>
      </c>
      <c r="Y39">
        <v>3502765</v>
      </c>
      <c r="Z39" t="s">
        <v>36</v>
      </c>
      <c r="AA39">
        <v>3666091</v>
      </c>
      <c r="AB39" t="s">
        <v>36</v>
      </c>
      <c r="AC39">
        <v>3792176</v>
      </c>
      <c r="AD39" t="s">
        <v>36</v>
      </c>
      <c r="AE39">
        <v>3775090</v>
      </c>
      <c r="AF39" t="s">
        <v>36</v>
      </c>
      <c r="AG39">
        <v>3611259</v>
      </c>
      <c r="AH39" t="s">
        <v>36</v>
      </c>
      <c r="AI39">
        <v>3826205</v>
      </c>
      <c r="AJ39" t="s">
        <v>36</v>
      </c>
      <c r="AK39">
        <v>3948465</v>
      </c>
      <c r="AL39" t="s">
        <v>36</v>
      </c>
      <c r="AM39">
        <v>3925236</v>
      </c>
      <c r="AN39" t="s">
        <v>36</v>
      </c>
      <c r="AO39">
        <v>3971859</v>
      </c>
      <c r="AP39" t="s">
        <v>36</v>
      </c>
      <c r="AQ39">
        <v>4077423</v>
      </c>
      <c r="AR39" t="s">
        <v>36</v>
      </c>
      <c r="AS39">
        <v>4260470</v>
      </c>
      <c r="AT39" t="s">
        <v>36</v>
      </c>
      <c r="AU39">
        <v>4348687</v>
      </c>
      <c r="AV39" t="s">
        <v>36</v>
      </c>
      <c r="AW39">
        <v>4460358</v>
      </c>
      <c r="AX39" t="s">
        <v>36</v>
      </c>
      <c r="AY39">
        <v>4547336</v>
      </c>
      <c r="AZ39" t="s">
        <v>36</v>
      </c>
      <c r="BA39">
        <v>4637655</v>
      </c>
      <c r="BB39" t="s">
        <v>36</v>
      </c>
      <c r="BC39">
        <v>4537008</v>
      </c>
      <c r="BD39" t="s">
        <v>36</v>
      </c>
      <c r="BE39">
        <v>4815899</v>
      </c>
      <c r="BF39" t="s">
        <v>36</v>
      </c>
      <c r="BG39">
        <v>4952277</v>
      </c>
      <c r="BH39" t="s">
        <v>95</v>
      </c>
      <c r="BI39" s="6">
        <f t="shared" si="1"/>
        <v>2.4740317116553001</v>
      </c>
      <c r="BJ39" s="6">
        <f t="shared" si="2"/>
        <v>2.2120652488262067</v>
      </c>
      <c r="BL39" t="s">
        <v>95</v>
      </c>
      <c r="BM39" s="3">
        <f t="shared" si="3"/>
        <v>1.0243187911099321</v>
      </c>
    </row>
    <row r="40" spans="1:65">
      <c r="B40" t="s">
        <v>97</v>
      </c>
      <c r="C40" t="s">
        <v>98</v>
      </c>
      <c r="D40" t="s">
        <v>36</v>
      </c>
      <c r="E40">
        <v>455775.315</v>
      </c>
      <c r="F40" t="s">
        <v>36</v>
      </c>
      <c r="G40">
        <v>457923.29300000001</v>
      </c>
      <c r="H40" t="s">
        <v>36</v>
      </c>
      <c r="I40">
        <v>468278.42800000001</v>
      </c>
      <c r="J40" t="s">
        <v>36</v>
      </c>
      <c r="K40">
        <v>482467.12</v>
      </c>
      <c r="L40" t="s">
        <v>36</v>
      </c>
      <c r="M40">
        <v>490489.10700000002</v>
      </c>
      <c r="N40" t="s">
        <v>36</v>
      </c>
      <c r="O40">
        <v>509906.196</v>
      </c>
      <c r="P40" t="s">
        <v>36</v>
      </c>
      <c r="Q40">
        <v>517940.59399999998</v>
      </c>
      <c r="R40" t="s">
        <v>36</v>
      </c>
      <c r="S40">
        <v>517561.37300000002</v>
      </c>
      <c r="T40" t="s">
        <v>36</v>
      </c>
      <c r="U40">
        <v>517393.69099999999</v>
      </c>
      <c r="V40" t="s">
        <v>36</v>
      </c>
      <c r="W40">
        <v>531372.16399999999</v>
      </c>
      <c r="X40" t="s">
        <v>36</v>
      </c>
      <c r="Y40">
        <v>545983.299</v>
      </c>
      <c r="Z40" t="s">
        <v>36</v>
      </c>
      <c r="AA40">
        <v>568224.63</v>
      </c>
      <c r="AB40" t="s">
        <v>36</v>
      </c>
      <c r="AC40">
        <v>590478.44200000004</v>
      </c>
      <c r="AD40" t="s">
        <v>36</v>
      </c>
      <c r="AE40">
        <v>607058.98</v>
      </c>
      <c r="AF40" t="s">
        <v>36</v>
      </c>
      <c r="AG40">
        <v>593112.56099999999</v>
      </c>
      <c r="AH40" t="s">
        <v>36</v>
      </c>
      <c r="AI40">
        <v>612349.55799999996</v>
      </c>
      <c r="AJ40" t="s">
        <v>36</v>
      </c>
      <c r="AK40">
        <v>623452.11800000002</v>
      </c>
      <c r="AL40" t="s">
        <v>36</v>
      </c>
      <c r="AM40">
        <v>630804.201</v>
      </c>
      <c r="AN40" t="s">
        <v>36</v>
      </c>
      <c r="AO40">
        <v>642109.12100000004</v>
      </c>
      <c r="AP40" t="s">
        <v>36</v>
      </c>
      <c r="AQ40">
        <v>657197.92299999995</v>
      </c>
      <c r="AR40" t="s">
        <v>36</v>
      </c>
      <c r="AS40">
        <v>668006.38199999998</v>
      </c>
      <c r="AT40" t="s">
        <v>36</v>
      </c>
      <c r="AU40">
        <v>681825.36100000003</v>
      </c>
      <c r="AV40" t="s">
        <v>36</v>
      </c>
      <c r="AW40">
        <v>691117.27399999998</v>
      </c>
      <c r="AX40" t="s">
        <v>36</v>
      </c>
      <c r="AY40">
        <v>710886.30900000001</v>
      </c>
      <c r="AZ40" t="s">
        <v>36</v>
      </c>
      <c r="BA40">
        <v>719004.505</v>
      </c>
      <c r="BB40" t="s">
        <v>36</v>
      </c>
      <c r="BC40">
        <v>703605.31799999997</v>
      </c>
      <c r="BD40" t="s">
        <v>44</v>
      </c>
      <c r="BE40">
        <v>741542.929</v>
      </c>
      <c r="BF40" t="s">
        <v>44</v>
      </c>
      <c r="BG40">
        <v>760588.18500000006</v>
      </c>
      <c r="BH40" t="s">
        <v>97</v>
      </c>
      <c r="BI40" s="6">
        <f t="shared" si="1"/>
        <v>1.9176028930194349</v>
      </c>
      <c r="BJ40" s="6">
        <f t="shared" si="2"/>
        <v>1.891820323290716</v>
      </c>
      <c r="BL40" t="s">
        <v>97</v>
      </c>
      <c r="BM40" s="3">
        <f t="shared" si="3"/>
        <v>1.018991242459454</v>
      </c>
    </row>
    <row r="41" spans="1:65">
      <c r="B41" t="s">
        <v>99</v>
      </c>
      <c r="C41" t="s">
        <v>100</v>
      </c>
      <c r="D41" t="s">
        <v>40</v>
      </c>
      <c r="E41">
        <v>599193.08400000003</v>
      </c>
      <c r="F41" t="s">
        <v>40</v>
      </c>
      <c r="G41">
        <v>641168.473</v>
      </c>
      <c r="H41" t="s">
        <v>40</v>
      </c>
      <c r="I41">
        <v>689440.77099999995</v>
      </c>
      <c r="J41" t="s">
        <v>36</v>
      </c>
      <c r="K41">
        <v>710757.33799999999</v>
      </c>
      <c r="L41" t="s">
        <v>36</v>
      </c>
      <c r="M41">
        <v>687564.12899999996</v>
      </c>
      <c r="N41" t="s">
        <v>36</v>
      </c>
      <c r="O41">
        <v>735234.598</v>
      </c>
      <c r="P41" t="s">
        <v>36</v>
      </c>
      <c r="Q41">
        <v>692958.56099999999</v>
      </c>
      <c r="R41" t="s">
        <v>36</v>
      </c>
      <c r="S41">
        <v>737638.603</v>
      </c>
      <c r="T41" t="s">
        <v>36</v>
      </c>
      <c r="U41">
        <v>780150.23499999999</v>
      </c>
      <c r="V41" t="s">
        <v>36</v>
      </c>
      <c r="W41">
        <v>856573.25600000005</v>
      </c>
      <c r="X41" t="s">
        <v>36</v>
      </c>
      <c r="Y41">
        <v>933598.93500000006</v>
      </c>
      <c r="Z41" t="s">
        <v>36</v>
      </c>
      <c r="AA41">
        <v>998465.27800000005</v>
      </c>
      <c r="AB41" t="s">
        <v>36</v>
      </c>
      <c r="AC41">
        <v>1048822.9539999999</v>
      </c>
      <c r="AD41" t="s">
        <v>36</v>
      </c>
      <c r="AE41">
        <v>1057371.118</v>
      </c>
      <c r="AF41" t="s">
        <v>36</v>
      </c>
      <c r="AG41">
        <v>1006372.482</v>
      </c>
      <c r="AH41" t="s">
        <v>36</v>
      </c>
      <c r="AI41">
        <v>1091180.541</v>
      </c>
      <c r="AJ41" t="s">
        <v>36</v>
      </c>
      <c r="AK41">
        <v>1213393.9680000001</v>
      </c>
      <c r="AL41" t="s">
        <v>36</v>
      </c>
      <c r="AM41">
        <v>1271497.2490000001</v>
      </c>
      <c r="AN41" t="s">
        <v>36</v>
      </c>
      <c r="AO41">
        <v>1379394.179</v>
      </c>
      <c r="AP41" t="s">
        <v>36</v>
      </c>
      <c r="AQ41">
        <v>1447532.3230000001</v>
      </c>
      <c r="AR41" t="s">
        <v>36</v>
      </c>
      <c r="AS41">
        <v>1535607.237</v>
      </c>
      <c r="AT41" t="s">
        <v>36</v>
      </c>
      <c r="AU41">
        <v>1586636.7590000001</v>
      </c>
      <c r="AV41" t="s">
        <v>36</v>
      </c>
      <c r="AW41">
        <v>1705666.209</v>
      </c>
      <c r="AX41" t="s">
        <v>36</v>
      </c>
      <c r="AY41">
        <v>1756493.1040000001</v>
      </c>
      <c r="AZ41" t="s">
        <v>36</v>
      </c>
      <c r="BA41">
        <v>1770257.1640000001</v>
      </c>
      <c r="BB41" t="s">
        <v>36</v>
      </c>
      <c r="BC41">
        <v>1804600.723</v>
      </c>
      <c r="BD41" t="s">
        <v>36</v>
      </c>
      <c r="BE41">
        <v>2009486.0020000001</v>
      </c>
      <c r="BF41" t="s">
        <v>44</v>
      </c>
      <c r="BG41">
        <v>2121331.1800000002</v>
      </c>
      <c r="BH41" t="s">
        <v>99</v>
      </c>
      <c r="BI41" s="6">
        <f t="shared" si="1"/>
        <v>4.617153365251653</v>
      </c>
      <c r="BJ41" s="6">
        <f t="shared" si="2"/>
        <v>6.2161865323815562</v>
      </c>
      <c r="BL41" t="s">
        <v>99</v>
      </c>
      <c r="BM41" s="3">
        <f t="shared" si="3"/>
        <v>1.0377318351734368</v>
      </c>
    </row>
    <row r="42" spans="1:65">
      <c r="B42" t="s">
        <v>101</v>
      </c>
      <c r="C42" t="s">
        <v>102</v>
      </c>
      <c r="D42" t="s">
        <v>36</v>
      </c>
      <c r="E42">
        <v>1355023</v>
      </c>
      <c r="F42" t="s">
        <v>36</v>
      </c>
      <c r="G42">
        <v>1390010</v>
      </c>
      <c r="H42" t="s">
        <v>36</v>
      </c>
      <c r="I42">
        <v>1458467</v>
      </c>
      <c r="J42" t="s">
        <v>36</v>
      </c>
      <c r="K42">
        <v>1508263</v>
      </c>
      <c r="L42" t="s">
        <v>36</v>
      </c>
      <c r="M42">
        <v>1554509</v>
      </c>
      <c r="N42" t="s">
        <v>36</v>
      </c>
      <c r="O42">
        <v>1621644</v>
      </c>
      <c r="P42" t="s">
        <v>36</v>
      </c>
      <c r="Q42">
        <v>1663462</v>
      </c>
      <c r="R42" t="s">
        <v>36</v>
      </c>
      <c r="S42">
        <v>1693271</v>
      </c>
      <c r="T42" t="s">
        <v>36</v>
      </c>
      <c r="U42">
        <v>1746551</v>
      </c>
      <c r="V42" t="s">
        <v>36</v>
      </c>
      <c r="W42">
        <v>1788931</v>
      </c>
      <c r="X42" t="s">
        <v>36</v>
      </c>
      <c r="Y42">
        <v>1837927</v>
      </c>
      <c r="Z42" t="s">
        <v>36</v>
      </c>
      <c r="AA42">
        <v>1881785</v>
      </c>
      <c r="AB42" t="s">
        <v>36</v>
      </c>
      <c r="AC42">
        <v>1931094</v>
      </c>
      <c r="AD42" t="s">
        <v>36</v>
      </c>
      <c r="AE42">
        <v>1926735</v>
      </c>
      <c r="AF42" t="s">
        <v>36</v>
      </c>
      <c r="AG42">
        <v>1837817</v>
      </c>
      <c r="AH42" t="s">
        <v>36</v>
      </c>
      <c r="AI42">
        <v>1878960</v>
      </c>
      <c r="AJ42" t="s">
        <v>36</v>
      </c>
      <c r="AK42">
        <v>1900476</v>
      </c>
      <c r="AL42" t="s">
        <v>36</v>
      </c>
      <c r="AM42">
        <v>1929229</v>
      </c>
      <c r="AN42" t="s">
        <v>36</v>
      </c>
      <c r="AO42">
        <v>1963807</v>
      </c>
      <c r="AP42" t="s">
        <v>36</v>
      </c>
      <c r="AQ42">
        <v>2026566</v>
      </c>
      <c r="AR42" t="s">
        <v>36</v>
      </c>
      <c r="AS42">
        <v>2071561</v>
      </c>
      <c r="AT42" t="s">
        <v>36</v>
      </c>
      <c r="AU42">
        <v>2111357</v>
      </c>
      <c r="AV42" t="s">
        <v>36</v>
      </c>
      <c r="AW42">
        <v>2167415</v>
      </c>
      <c r="AX42" t="s">
        <v>36</v>
      </c>
      <c r="AY42">
        <v>2197841</v>
      </c>
      <c r="AZ42" t="s">
        <v>36</v>
      </c>
      <c r="BA42">
        <v>2233921</v>
      </c>
      <c r="BB42" t="s">
        <v>36</v>
      </c>
      <c r="BC42">
        <v>2002489</v>
      </c>
      <c r="BD42" t="s">
        <v>36</v>
      </c>
      <c r="BE42">
        <v>2176203</v>
      </c>
      <c r="BF42" t="s">
        <v>36</v>
      </c>
      <c r="BG42">
        <v>2270793</v>
      </c>
      <c r="BH42" t="s">
        <v>101</v>
      </c>
      <c r="BI42" s="6">
        <f t="shared" si="1"/>
        <v>2.1049305650825403</v>
      </c>
      <c r="BJ42" s="6">
        <f t="shared" si="2"/>
        <v>0.54718402140241551</v>
      </c>
      <c r="BL42" t="s">
        <v>101</v>
      </c>
      <c r="BM42" s="3">
        <f t="shared" si="3"/>
        <v>1.0220072373137918</v>
      </c>
    </row>
    <row r="43" spans="1:65">
      <c r="B43" t="s">
        <v>103</v>
      </c>
      <c r="C43" t="s">
        <v>104</v>
      </c>
      <c r="D43" t="s">
        <v>36</v>
      </c>
      <c r="E43">
        <v>10636979</v>
      </c>
      <c r="F43" t="s">
        <v>36</v>
      </c>
      <c r="G43">
        <v>11038266</v>
      </c>
      <c r="H43" t="s">
        <v>36</v>
      </c>
      <c r="I43">
        <v>11529157</v>
      </c>
      <c r="J43" t="s">
        <v>36</v>
      </c>
      <c r="K43">
        <v>12045824</v>
      </c>
      <c r="L43" t="s">
        <v>36</v>
      </c>
      <c r="M43">
        <v>12623361</v>
      </c>
      <c r="N43" t="s">
        <v>36</v>
      </c>
      <c r="O43">
        <v>13138035</v>
      </c>
      <c r="P43" t="s">
        <v>36</v>
      </c>
      <c r="Q43">
        <v>13263417</v>
      </c>
      <c r="R43" t="s">
        <v>36</v>
      </c>
      <c r="S43">
        <v>13488357</v>
      </c>
      <c r="T43" t="s">
        <v>36</v>
      </c>
      <c r="U43">
        <v>13865519</v>
      </c>
      <c r="V43" t="s">
        <v>36</v>
      </c>
      <c r="W43">
        <v>14399696</v>
      </c>
      <c r="X43" t="s">
        <v>36</v>
      </c>
      <c r="Y43">
        <v>14901269</v>
      </c>
      <c r="Z43" t="s">
        <v>36</v>
      </c>
      <c r="AA43">
        <v>15315943</v>
      </c>
      <c r="AB43" t="s">
        <v>36</v>
      </c>
      <c r="AC43">
        <v>15623871</v>
      </c>
      <c r="AD43" t="s">
        <v>36</v>
      </c>
      <c r="AE43">
        <v>15642962</v>
      </c>
      <c r="AF43" t="s">
        <v>36</v>
      </c>
      <c r="AG43">
        <v>15236262</v>
      </c>
      <c r="AH43" t="s">
        <v>36</v>
      </c>
      <c r="AI43">
        <v>15648991</v>
      </c>
      <c r="AJ43" t="s">
        <v>36</v>
      </c>
      <c r="AK43">
        <v>15891534</v>
      </c>
      <c r="AL43" t="s">
        <v>36</v>
      </c>
      <c r="AM43">
        <v>16253970</v>
      </c>
      <c r="AN43" t="s">
        <v>36</v>
      </c>
      <c r="AO43">
        <v>16553348</v>
      </c>
      <c r="AP43" t="s">
        <v>36</v>
      </c>
      <c r="AQ43">
        <v>16932051</v>
      </c>
      <c r="AR43" t="s">
        <v>36</v>
      </c>
      <c r="AS43">
        <v>17390295</v>
      </c>
      <c r="AT43" t="s">
        <v>36</v>
      </c>
      <c r="AU43">
        <v>17680274</v>
      </c>
      <c r="AV43" t="s">
        <v>36</v>
      </c>
      <c r="AW43">
        <v>18076651</v>
      </c>
      <c r="AX43" t="s">
        <v>36</v>
      </c>
      <c r="AY43">
        <v>18609078</v>
      </c>
      <c r="AZ43" t="s">
        <v>36</v>
      </c>
      <c r="BA43">
        <v>19036048</v>
      </c>
      <c r="BB43" t="s">
        <v>36</v>
      </c>
      <c r="BC43">
        <v>18509172</v>
      </c>
      <c r="BD43" t="s">
        <v>36</v>
      </c>
      <c r="BE43">
        <v>19609632</v>
      </c>
      <c r="BF43" t="s">
        <v>40</v>
      </c>
      <c r="BG43">
        <v>20013900</v>
      </c>
      <c r="BH43" t="s">
        <v>103</v>
      </c>
      <c r="BI43" s="6">
        <f t="shared" si="1"/>
        <v>2.4546334104766743</v>
      </c>
      <c r="BJ43" s="6">
        <f t="shared" si="2"/>
        <v>1.6837712008269818</v>
      </c>
      <c r="BL43" t="s">
        <v>103</v>
      </c>
      <c r="BM43" s="3">
        <f t="shared" si="3"/>
        <v>1.0259995071592714</v>
      </c>
    </row>
    <row r="44" spans="1:65">
      <c r="B44" t="s">
        <v>105</v>
      </c>
      <c r="C44" t="s">
        <v>106</v>
      </c>
      <c r="D44" t="s">
        <v>36</v>
      </c>
      <c r="E44">
        <v>11405110</v>
      </c>
      <c r="F44" t="s">
        <v>36</v>
      </c>
      <c r="G44">
        <v>12536810</v>
      </c>
      <c r="H44" t="s">
        <v>36</v>
      </c>
      <c r="I44">
        <v>13694780</v>
      </c>
      <c r="J44" t="s">
        <v>36</v>
      </c>
      <c r="K44">
        <v>14769290</v>
      </c>
      <c r="L44" t="s">
        <v>36</v>
      </c>
      <c r="M44">
        <v>15900860</v>
      </c>
      <c r="N44" t="s">
        <v>36</v>
      </c>
      <c r="O44">
        <v>17250840</v>
      </c>
      <c r="P44" t="s">
        <v>36</v>
      </c>
      <c r="Q44">
        <v>18688830</v>
      </c>
      <c r="R44" t="s">
        <v>36</v>
      </c>
      <c r="S44">
        <v>20395800</v>
      </c>
      <c r="T44" t="s">
        <v>36</v>
      </c>
      <c r="U44">
        <v>22443140</v>
      </c>
      <c r="V44" t="s">
        <v>36</v>
      </c>
      <c r="W44">
        <v>24712960</v>
      </c>
      <c r="X44" t="s">
        <v>36</v>
      </c>
      <c r="Y44">
        <v>27528900</v>
      </c>
      <c r="Z44" t="s">
        <v>36</v>
      </c>
      <c r="AA44">
        <v>31030850</v>
      </c>
      <c r="AB44" t="s">
        <v>36</v>
      </c>
      <c r="AC44">
        <v>35446800</v>
      </c>
      <c r="AD44" t="s">
        <v>36</v>
      </c>
      <c r="AE44">
        <v>38867650</v>
      </c>
      <c r="AF44" t="s">
        <v>36</v>
      </c>
      <c r="AG44">
        <v>42520720</v>
      </c>
      <c r="AH44" t="s">
        <v>36</v>
      </c>
      <c r="AI44">
        <v>47043160</v>
      </c>
      <c r="AJ44" t="s">
        <v>36</v>
      </c>
      <c r="AK44">
        <v>51536170</v>
      </c>
      <c r="AL44" t="s">
        <v>36</v>
      </c>
      <c r="AM44">
        <v>55588830</v>
      </c>
      <c r="AN44" t="s">
        <v>36</v>
      </c>
      <c r="AO44">
        <v>59905940</v>
      </c>
      <c r="AP44" t="s">
        <v>36</v>
      </c>
      <c r="AQ44">
        <v>64354420</v>
      </c>
      <c r="AR44" t="s">
        <v>36</v>
      </c>
      <c r="AS44">
        <v>68885820</v>
      </c>
      <c r="AT44" t="s">
        <v>36</v>
      </c>
      <c r="AU44">
        <v>73603650</v>
      </c>
      <c r="AV44" t="s">
        <v>36</v>
      </c>
      <c r="AW44">
        <v>78717040</v>
      </c>
      <c r="AX44" t="s">
        <v>36</v>
      </c>
      <c r="AY44">
        <v>84030260</v>
      </c>
      <c r="AZ44" t="s">
        <v>36</v>
      </c>
      <c r="BA44">
        <v>89164610</v>
      </c>
      <c r="BB44" t="s">
        <v>36</v>
      </c>
      <c r="BC44">
        <v>91023560</v>
      </c>
      <c r="BD44" t="s">
        <v>36</v>
      </c>
      <c r="BE44" t="s">
        <v>107</v>
      </c>
      <c r="BF44" t="s">
        <v>36</v>
      </c>
      <c r="BG44" t="s">
        <v>107</v>
      </c>
      <c r="BH44" t="s">
        <v>105</v>
      </c>
      <c r="BI44" s="6">
        <f>(BA44/E44)^(1/24)*100-100</f>
        <v>8.9462308570469133</v>
      </c>
      <c r="BJ44" s="6" t="e">
        <f t="shared" si="2"/>
        <v>#VALUE!</v>
      </c>
      <c r="BL44" t="s">
        <v>105</v>
      </c>
      <c r="BM44" s="3">
        <f t="shared" si="3"/>
        <v>1.0985542520301577</v>
      </c>
    </row>
    <row r="45" spans="1:65">
      <c r="BI45" s="6"/>
      <c r="BJ45" s="6"/>
      <c r="BM45" s="3"/>
    </row>
    <row r="46" spans="1:65">
      <c r="A46" t="s">
        <v>108</v>
      </c>
      <c r="B46" t="s">
        <v>38</v>
      </c>
      <c r="C46" t="s">
        <v>109</v>
      </c>
      <c r="D46" t="s">
        <v>36</v>
      </c>
      <c r="E46">
        <v>597180.696</v>
      </c>
      <c r="F46" t="s">
        <v>36</v>
      </c>
      <c r="G46">
        <v>620547.39500000002</v>
      </c>
      <c r="H46" t="s">
        <v>36</v>
      </c>
      <c r="I46">
        <v>649175.46100000001</v>
      </c>
      <c r="J46" t="s">
        <v>36</v>
      </c>
      <c r="K46">
        <v>681350.70299999998</v>
      </c>
      <c r="L46" t="s">
        <v>36</v>
      </c>
      <c r="M46">
        <v>707931.36199999996</v>
      </c>
      <c r="N46" t="s">
        <v>36</v>
      </c>
      <c r="O46">
        <v>722383.19499999995</v>
      </c>
      <c r="P46" t="s">
        <v>36</v>
      </c>
      <c r="Q46">
        <v>751232.21699999995</v>
      </c>
      <c r="R46" t="s">
        <v>36</v>
      </c>
      <c r="S46">
        <v>774606.04299999995</v>
      </c>
      <c r="T46" t="s">
        <v>36</v>
      </c>
      <c r="U46">
        <v>807268.33900000004</v>
      </c>
      <c r="V46" t="s">
        <v>36</v>
      </c>
      <c r="W46">
        <v>832727.58600000001</v>
      </c>
      <c r="X46" t="s">
        <v>36</v>
      </c>
      <c r="Y46">
        <v>855549.61600000004</v>
      </c>
      <c r="Z46" t="s">
        <v>36</v>
      </c>
      <c r="AA46">
        <v>887871.56799999997</v>
      </c>
      <c r="AB46" t="s">
        <v>36</v>
      </c>
      <c r="AC46">
        <v>919553.223</v>
      </c>
      <c r="AD46" t="s">
        <v>36</v>
      </c>
      <c r="AE46">
        <v>936753.34699999995</v>
      </c>
      <c r="AF46" t="s">
        <v>36</v>
      </c>
      <c r="AG46">
        <v>957423.43</v>
      </c>
      <c r="AH46" t="s">
        <v>36</v>
      </c>
      <c r="AI46">
        <v>980319.11199999996</v>
      </c>
      <c r="AJ46" t="s">
        <v>36</v>
      </c>
      <c r="AK46">
        <v>1018571.24</v>
      </c>
      <c r="AL46" t="s">
        <v>36</v>
      </c>
      <c r="AM46">
        <v>1044837.69</v>
      </c>
      <c r="AN46" t="s">
        <v>36</v>
      </c>
      <c r="AO46">
        <v>1071784.233</v>
      </c>
      <c r="AP46" t="s">
        <v>36</v>
      </c>
      <c r="AQ46">
        <v>1094856.9169999999</v>
      </c>
      <c r="AR46" t="s">
        <v>36</v>
      </c>
      <c r="AS46">
        <v>1124752.51</v>
      </c>
      <c r="AT46" t="s">
        <v>36</v>
      </c>
      <c r="AU46">
        <v>1150421.4280000001</v>
      </c>
      <c r="AV46" t="s">
        <v>36</v>
      </c>
      <c r="AW46">
        <v>1183588.5970000001</v>
      </c>
      <c r="AX46" t="s">
        <v>36</v>
      </c>
      <c r="AY46">
        <v>1209288.9950000001</v>
      </c>
      <c r="AZ46" t="s">
        <v>36</v>
      </c>
      <c r="BA46" s="9">
        <v>1208673.6440000001</v>
      </c>
      <c r="BB46" t="s">
        <v>36</v>
      </c>
      <c r="BC46">
        <v>1235702.1540000001</v>
      </c>
      <c r="BD46" t="s">
        <v>36</v>
      </c>
      <c r="BE46">
        <v>1280404.774</v>
      </c>
      <c r="BF46" t="s">
        <v>40</v>
      </c>
      <c r="BG46">
        <v>1326870.291</v>
      </c>
      <c r="BH46" t="s">
        <v>38</v>
      </c>
      <c r="BI46" s="6">
        <f>(BA46/E46)^(1/24)*100-100</f>
        <v>2.9813238477390769</v>
      </c>
      <c r="BJ46" s="6">
        <f t="shared" si="2"/>
        <v>3.1588454071949172</v>
      </c>
      <c r="BL46" t="s">
        <v>38</v>
      </c>
      <c r="BM46" s="3">
        <f t="shared" si="3"/>
        <v>1.0342909747821214</v>
      </c>
    </row>
    <row r="47" spans="1:65">
      <c r="B47" t="s">
        <v>41</v>
      </c>
      <c r="C47" t="s">
        <v>109</v>
      </c>
      <c r="D47" t="s">
        <v>36</v>
      </c>
      <c r="E47">
        <v>303032.99800000002</v>
      </c>
      <c r="F47" t="s">
        <v>36</v>
      </c>
      <c r="G47">
        <v>310152.86099999998</v>
      </c>
      <c r="H47" t="s">
        <v>36</v>
      </c>
      <c r="I47">
        <v>316646.21899999998</v>
      </c>
      <c r="J47" t="s">
        <v>36</v>
      </c>
      <c r="K47">
        <v>327986.66899999999</v>
      </c>
      <c r="L47" t="s">
        <v>36</v>
      </c>
      <c r="M47">
        <v>339650.96100000001</v>
      </c>
      <c r="N47" t="s">
        <v>36</v>
      </c>
      <c r="O47">
        <v>351116.63400000002</v>
      </c>
      <c r="P47" t="s">
        <v>36</v>
      </c>
      <c r="Q47">
        <v>355565.87199999997</v>
      </c>
      <c r="R47" t="s">
        <v>36</v>
      </c>
      <c r="S47">
        <v>361438.234</v>
      </c>
      <c r="T47" t="s">
        <v>36</v>
      </c>
      <c r="U47">
        <v>364841.07</v>
      </c>
      <c r="V47" t="s">
        <v>36</v>
      </c>
      <c r="W47">
        <v>374819.91200000001</v>
      </c>
      <c r="X47" t="s">
        <v>36</v>
      </c>
      <c r="Y47">
        <v>383231.11599999998</v>
      </c>
      <c r="Z47" t="s">
        <v>36</v>
      </c>
      <c r="AA47">
        <v>396468.07900000003</v>
      </c>
      <c r="AB47" t="s">
        <v>36</v>
      </c>
      <c r="AC47">
        <v>411246.09</v>
      </c>
      <c r="AD47" t="s">
        <v>36</v>
      </c>
      <c r="AE47">
        <v>417252.02600000001</v>
      </c>
      <c r="AF47" t="s">
        <v>36</v>
      </c>
      <c r="AG47">
        <v>401544.24699999997</v>
      </c>
      <c r="AH47" t="s">
        <v>36</v>
      </c>
      <c r="AI47">
        <v>408920.99099999998</v>
      </c>
      <c r="AJ47" t="s">
        <v>36</v>
      </c>
      <c r="AK47">
        <v>420872.92300000001</v>
      </c>
      <c r="AL47" t="s">
        <v>36</v>
      </c>
      <c r="AM47">
        <v>423736.734</v>
      </c>
      <c r="AN47" t="s">
        <v>36</v>
      </c>
      <c r="AO47">
        <v>423844.80699999997</v>
      </c>
      <c r="AP47" t="s">
        <v>36</v>
      </c>
      <c r="AQ47">
        <v>426647.57699999999</v>
      </c>
      <c r="AR47" t="s">
        <v>36</v>
      </c>
      <c r="AS47">
        <v>430975.924</v>
      </c>
      <c r="AT47" t="s">
        <v>36</v>
      </c>
      <c r="AU47">
        <v>439549.91899999999</v>
      </c>
      <c r="AV47" t="s">
        <v>36</v>
      </c>
      <c r="AW47">
        <v>449477.47200000001</v>
      </c>
      <c r="AX47" t="s">
        <v>36</v>
      </c>
      <c r="AY47">
        <v>460379.033</v>
      </c>
      <c r="AZ47" t="s">
        <v>36</v>
      </c>
      <c r="BA47" s="9">
        <v>467056.96500000003</v>
      </c>
      <c r="BB47" t="s">
        <v>36</v>
      </c>
      <c r="BC47">
        <v>436077.11700000003</v>
      </c>
      <c r="BD47" t="s">
        <v>36</v>
      </c>
      <c r="BE47">
        <v>454557.484</v>
      </c>
      <c r="BF47" t="s">
        <v>36</v>
      </c>
      <c r="BG47">
        <v>476405.47200000001</v>
      </c>
      <c r="BH47" t="s">
        <v>41</v>
      </c>
      <c r="BI47" s="6">
        <f t="shared" ref="BI47:BI84" si="4">(BA47/E47)^(1/24)*100-100</f>
        <v>1.8188834964567633</v>
      </c>
      <c r="BJ47" s="6">
        <f t="shared" si="2"/>
        <v>0.66278988166314434</v>
      </c>
      <c r="BL47" t="s">
        <v>41</v>
      </c>
      <c r="BM47" s="3">
        <f t="shared" si="3"/>
        <v>1.020308906083871</v>
      </c>
    </row>
    <row r="48" spans="1:65">
      <c r="B48" t="s">
        <v>43</v>
      </c>
      <c r="C48" t="s">
        <v>109</v>
      </c>
      <c r="D48" t="s">
        <v>36</v>
      </c>
      <c r="E48">
        <v>357798.72600000002</v>
      </c>
      <c r="F48" t="s">
        <v>36</v>
      </c>
      <c r="G48">
        <v>362526.86</v>
      </c>
      <c r="H48" t="s">
        <v>36</v>
      </c>
      <c r="I48">
        <v>376279.88799999998</v>
      </c>
      <c r="J48" t="s">
        <v>36</v>
      </c>
      <c r="K48">
        <v>383661.77799999999</v>
      </c>
      <c r="L48" t="s">
        <v>36</v>
      </c>
      <c r="M48">
        <v>397253.93099999998</v>
      </c>
      <c r="N48" t="s">
        <v>36</v>
      </c>
      <c r="O48">
        <v>412018.58600000001</v>
      </c>
      <c r="P48" t="s">
        <v>36</v>
      </c>
      <c r="Q48">
        <v>416549.22</v>
      </c>
      <c r="R48" t="s">
        <v>36</v>
      </c>
      <c r="S48">
        <v>423659.234</v>
      </c>
      <c r="T48" t="s">
        <v>36</v>
      </c>
      <c r="U48">
        <v>428056.74300000002</v>
      </c>
      <c r="V48" t="s">
        <v>36</v>
      </c>
      <c r="W48">
        <v>443343.52399999998</v>
      </c>
      <c r="X48" t="s">
        <v>36</v>
      </c>
      <c r="Y48">
        <v>453636.79499999998</v>
      </c>
      <c r="Z48" t="s">
        <v>36</v>
      </c>
      <c r="AA48">
        <v>465215.19400000002</v>
      </c>
      <c r="AB48" t="s">
        <v>36</v>
      </c>
      <c r="AC48">
        <v>482320.60399999999</v>
      </c>
      <c r="AD48" t="s">
        <v>36</v>
      </c>
      <c r="AE48">
        <v>484476.23300000001</v>
      </c>
      <c r="AF48" t="s">
        <v>36</v>
      </c>
      <c r="AG48">
        <v>474686.21299999999</v>
      </c>
      <c r="AH48" t="s">
        <v>36</v>
      </c>
      <c r="AI48">
        <v>488282.61599999998</v>
      </c>
      <c r="AJ48" t="s">
        <v>36</v>
      </c>
      <c r="AK48">
        <v>496556.63199999998</v>
      </c>
      <c r="AL48" t="s">
        <v>36</v>
      </c>
      <c r="AM48">
        <v>500227.26500000001</v>
      </c>
      <c r="AN48" t="s">
        <v>36</v>
      </c>
      <c r="AO48">
        <v>502524.51899999997</v>
      </c>
      <c r="AP48" t="s">
        <v>36</v>
      </c>
      <c r="AQ48">
        <v>510457.03600000002</v>
      </c>
      <c r="AR48" t="s">
        <v>36</v>
      </c>
      <c r="AS48">
        <v>520877.80699999997</v>
      </c>
      <c r="AT48" t="s">
        <v>36</v>
      </c>
      <c r="AU48">
        <v>527475.69499999995</v>
      </c>
      <c r="AV48" t="s">
        <v>36</v>
      </c>
      <c r="AW48">
        <v>536018.58700000006</v>
      </c>
      <c r="AX48" t="s">
        <v>36</v>
      </c>
      <c r="AY48">
        <v>545629.10699999996</v>
      </c>
      <c r="AZ48" t="s">
        <v>36</v>
      </c>
      <c r="BA48" s="9">
        <v>557968.88199999998</v>
      </c>
      <c r="BB48" t="s">
        <v>44</v>
      </c>
      <c r="BC48">
        <v>528047.321</v>
      </c>
      <c r="BD48" t="s">
        <v>44</v>
      </c>
      <c r="BE48">
        <v>561240.01399999997</v>
      </c>
      <c r="BF48" t="s">
        <v>44</v>
      </c>
      <c r="BG48">
        <v>579468.17599999998</v>
      </c>
      <c r="BH48" t="s">
        <v>43</v>
      </c>
      <c r="BI48" s="6">
        <f t="shared" si="4"/>
        <v>1.8686301660710143</v>
      </c>
      <c r="BJ48" s="6">
        <f t="shared" si="2"/>
        <v>1.2682263422092035</v>
      </c>
      <c r="BL48" t="s">
        <v>43</v>
      </c>
      <c r="BM48" s="3">
        <f t="shared" si="3"/>
        <v>1.020396900110548</v>
      </c>
    </row>
    <row r="49" spans="2:65">
      <c r="B49" t="s">
        <v>45</v>
      </c>
      <c r="C49" t="s">
        <v>109</v>
      </c>
      <c r="D49" t="s">
        <v>36</v>
      </c>
      <c r="E49">
        <v>979153.73300000001</v>
      </c>
      <c r="F49" t="s">
        <v>36</v>
      </c>
      <c r="G49">
        <v>995007.92099999997</v>
      </c>
      <c r="H49" t="s">
        <v>36</v>
      </c>
      <c r="I49">
        <v>1037594.6580000001</v>
      </c>
      <c r="J49" t="s">
        <v>36</v>
      </c>
      <c r="K49">
        <v>1078020.922</v>
      </c>
      <c r="L49" t="s">
        <v>36</v>
      </c>
      <c r="M49">
        <v>1133678.2109999999</v>
      </c>
      <c r="N49" t="s">
        <v>36</v>
      </c>
      <c r="O49">
        <v>1192375.9380000001</v>
      </c>
      <c r="P49" t="s">
        <v>36</v>
      </c>
      <c r="Q49">
        <v>1213719.1440000001</v>
      </c>
      <c r="R49" t="s">
        <v>36</v>
      </c>
      <c r="S49">
        <v>1250349.801</v>
      </c>
      <c r="T49" t="s">
        <v>36</v>
      </c>
      <c r="U49">
        <v>1272875.0789999999</v>
      </c>
      <c r="V49" t="s">
        <v>36</v>
      </c>
      <c r="W49">
        <v>1312168.4879999999</v>
      </c>
      <c r="X49" t="s">
        <v>36</v>
      </c>
      <c r="Y49">
        <v>1354212.997</v>
      </c>
      <c r="Z49" t="s">
        <v>36</v>
      </c>
      <c r="AA49">
        <v>1389887.081</v>
      </c>
      <c r="AB49" t="s">
        <v>36</v>
      </c>
      <c r="AC49">
        <v>1418683.11</v>
      </c>
      <c r="AD49" t="s">
        <v>36</v>
      </c>
      <c r="AE49">
        <v>1432930.791</v>
      </c>
      <c r="AF49" t="s">
        <v>36</v>
      </c>
      <c r="AG49">
        <v>1391003.872</v>
      </c>
      <c r="AH49" t="s">
        <v>36</v>
      </c>
      <c r="AI49">
        <v>1433984.7709999999</v>
      </c>
      <c r="AJ49" t="s">
        <v>36</v>
      </c>
      <c r="AK49">
        <v>1479099.3729999999</v>
      </c>
      <c r="AL49" t="s">
        <v>36</v>
      </c>
      <c r="AM49">
        <v>1505145.7450000001</v>
      </c>
      <c r="AN49" t="s">
        <v>36</v>
      </c>
      <c r="AO49">
        <v>1540202.433</v>
      </c>
      <c r="AP49" t="s">
        <v>36</v>
      </c>
      <c r="AQ49">
        <v>1584406.798</v>
      </c>
      <c r="AR49" t="s">
        <v>36</v>
      </c>
      <c r="AS49">
        <v>1594850.8419999999</v>
      </c>
      <c r="AT49" t="s">
        <v>36</v>
      </c>
      <c r="AU49">
        <v>1610821.5889999999</v>
      </c>
      <c r="AV49" t="s">
        <v>36</v>
      </c>
      <c r="AW49">
        <v>1659788.6359999999</v>
      </c>
      <c r="AX49" t="s">
        <v>36</v>
      </c>
      <c r="AY49">
        <v>1705881.639</v>
      </c>
      <c r="AZ49" t="s">
        <v>36</v>
      </c>
      <c r="BA49" s="9">
        <v>1738092.4990000001</v>
      </c>
      <c r="BB49" t="s">
        <v>36</v>
      </c>
      <c r="BC49">
        <v>1649895.4709999999</v>
      </c>
      <c r="BD49" t="s">
        <v>36</v>
      </c>
      <c r="BE49">
        <v>1732584.9469999999</v>
      </c>
      <c r="BF49" t="s">
        <v>36</v>
      </c>
      <c r="BG49">
        <v>1792150.9</v>
      </c>
      <c r="BH49" t="s">
        <v>45</v>
      </c>
      <c r="BI49" s="6">
        <f t="shared" si="4"/>
        <v>2.419877027668349</v>
      </c>
      <c r="BJ49" s="6">
        <f t="shared" si="2"/>
        <v>1.0261717863906625</v>
      </c>
      <c r="BL49" t="s">
        <v>45</v>
      </c>
      <c r="BM49" s="3">
        <f t="shared" si="3"/>
        <v>1.0253951212710535</v>
      </c>
    </row>
    <row r="50" spans="2:65">
      <c r="B50" t="s">
        <v>47</v>
      </c>
      <c r="C50" t="s">
        <v>109</v>
      </c>
      <c r="D50" t="s">
        <v>40</v>
      </c>
      <c r="E50">
        <v>174480.36900000001</v>
      </c>
      <c r="F50" t="s">
        <v>36</v>
      </c>
      <c r="G50">
        <v>187415.48199999999</v>
      </c>
      <c r="H50" t="s">
        <v>36</v>
      </c>
      <c r="I50">
        <v>201268.745</v>
      </c>
      <c r="J50" t="s">
        <v>36</v>
      </c>
      <c r="K50">
        <v>209683.56299999999</v>
      </c>
      <c r="L50" t="s">
        <v>36</v>
      </c>
      <c r="M50">
        <v>209109.80300000001</v>
      </c>
      <c r="N50" t="s">
        <v>36</v>
      </c>
      <c r="O50">
        <v>219505.951</v>
      </c>
      <c r="P50" t="s">
        <v>36</v>
      </c>
      <c r="Q50">
        <v>226429.24600000001</v>
      </c>
      <c r="R50" t="s">
        <v>36</v>
      </c>
      <c r="S50">
        <v>233681.32</v>
      </c>
      <c r="T50" t="s">
        <v>36</v>
      </c>
      <c r="U50">
        <v>244718.66099999999</v>
      </c>
      <c r="V50" t="s">
        <v>36</v>
      </c>
      <c r="W50">
        <v>261051.807</v>
      </c>
      <c r="X50" t="s">
        <v>36</v>
      </c>
      <c r="Y50">
        <v>276289.52</v>
      </c>
      <c r="Z50" t="s">
        <v>36</v>
      </c>
      <c r="AA50">
        <v>293005.011</v>
      </c>
      <c r="AB50" t="s">
        <v>36</v>
      </c>
      <c r="AC50">
        <v>308148.18699999998</v>
      </c>
      <c r="AD50" t="s">
        <v>36</v>
      </c>
      <c r="AE50">
        <v>319825.13199999998</v>
      </c>
      <c r="AF50" t="s">
        <v>36</v>
      </c>
      <c r="AG50">
        <v>316249.36800000002</v>
      </c>
      <c r="AH50" t="s">
        <v>36</v>
      </c>
      <c r="AI50">
        <v>334755.17700000003</v>
      </c>
      <c r="AJ50" t="s">
        <v>36</v>
      </c>
      <c r="AK50">
        <v>355589.99400000001</v>
      </c>
      <c r="AL50" t="s">
        <v>36</v>
      </c>
      <c r="AM50">
        <v>377477.76699999999</v>
      </c>
      <c r="AN50" t="s">
        <v>36</v>
      </c>
      <c r="AO50">
        <v>389966.65</v>
      </c>
      <c r="AP50" t="s">
        <v>36</v>
      </c>
      <c r="AQ50">
        <v>396957.38500000001</v>
      </c>
      <c r="AR50" t="s">
        <v>36</v>
      </c>
      <c r="AS50">
        <v>405499.68</v>
      </c>
      <c r="AT50" t="s">
        <v>36</v>
      </c>
      <c r="AU50">
        <v>412608.24599999998</v>
      </c>
      <c r="AV50" t="s">
        <v>36</v>
      </c>
      <c r="AW50">
        <v>418210.20899999997</v>
      </c>
      <c r="AX50" t="s">
        <v>36</v>
      </c>
      <c r="AY50">
        <v>434896.92</v>
      </c>
      <c r="AZ50" t="s">
        <v>36</v>
      </c>
      <c r="BA50" s="9">
        <v>438128.77</v>
      </c>
      <c r="BB50" t="s">
        <v>36</v>
      </c>
      <c r="BC50">
        <v>411204.67499999999</v>
      </c>
      <c r="BD50" t="s">
        <v>36</v>
      </c>
      <c r="BE50">
        <v>459469.54</v>
      </c>
      <c r="BF50" t="s">
        <v>36</v>
      </c>
      <c r="BG50">
        <v>470682.451</v>
      </c>
      <c r="BH50" t="s">
        <v>47</v>
      </c>
      <c r="BI50" s="6">
        <f t="shared" si="4"/>
        <v>3.9107868303684938</v>
      </c>
      <c r="BJ50" s="6">
        <f t="shared" si="2"/>
        <v>2.4177926065212034</v>
      </c>
      <c r="BL50" t="s">
        <v>47</v>
      </c>
      <c r="BM50" s="3">
        <f t="shared" si="3"/>
        <v>1.0433950991906176</v>
      </c>
    </row>
    <row r="51" spans="2:65">
      <c r="B51" t="s">
        <v>49</v>
      </c>
      <c r="C51" t="s">
        <v>109</v>
      </c>
      <c r="D51" t="s">
        <v>40</v>
      </c>
      <c r="E51">
        <v>325942.652</v>
      </c>
      <c r="F51" t="s">
        <v>40</v>
      </c>
      <c r="G51">
        <v>331118.78999999998</v>
      </c>
      <c r="H51" t="s">
        <v>40</v>
      </c>
      <c r="I51">
        <v>341696.43599999999</v>
      </c>
      <c r="J51" t="s">
        <v>40</v>
      </c>
      <c r="K51">
        <v>343761.15899999999</v>
      </c>
      <c r="L51" t="s">
        <v>40</v>
      </c>
      <c r="M51">
        <v>325916.54800000001</v>
      </c>
      <c r="N51" t="s">
        <v>40</v>
      </c>
      <c r="O51">
        <v>334289.98800000001</v>
      </c>
      <c r="P51" t="s">
        <v>40</v>
      </c>
      <c r="Q51">
        <v>339899.13299999997</v>
      </c>
      <c r="R51" t="s">
        <v>40</v>
      </c>
      <c r="S51">
        <v>348409.74300000002</v>
      </c>
      <c r="T51" t="s">
        <v>40</v>
      </c>
      <c r="U51">
        <v>362062.20400000003</v>
      </c>
      <c r="V51" t="s">
        <v>40</v>
      </c>
      <c r="W51">
        <v>381370.77100000001</v>
      </c>
      <c r="X51" t="s">
        <v>36</v>
      </c>
      <c r="Y51">
        <v>399320.21100000001</v>
      </c>
      <c r="Z51" t="s">
        <v>36</v>
      </c>
      <c r="AA51">
        <v>426142.02500000002</v>
      </c>
      <c r="AB51" t="s">
        <v>36</v>
      </c>
      <c r="AC51">
        <v>454856.304</v>
      </c>
      <c r="AD51" t="s">
        <v>36</v>
      </c>
      <c r="AE51">
        <v>469791.266</v>
      </c>
      <c r="AF51" t="s">
        <v>36</v>
      </c>
      <c r="AG51">
        <v>475145.23599999998</v>
      </c>
      <c r="AH51" t="s">
        <v>36</v>
      </c>
      <c r="AI51">
        <v>496501.39399999997</v>
      </c>
      <c r="AJ51" t="s">
        <v>36</v>
      </c>
      <c r="AK51">
        <v>530997.77500000002</v>
      </c>
      <c r="AL51" t="s">
        <v>36</v>
      </c>
      <c r="AM51">
        <v>551773.78300000005</v>
      </c>
      <c r="AN51" t="s">
        <v>36</v>
      </c>
      <c r="AO51">
        <v>580101.81400000001</v>
      </c>
      <c r="AP51" t="s">
        <v>36</v>
      </c>
      <c r="AQ51">
        <v>606200.76800000004</v>
      </c>
      <c r="AR51" t="s">
        <v>36</v>
      </c>
      <c r="AS51">
        <v>624119.46499999997</v>
      </c>
      <c r="AT51" t="s">
        <v>36</v>
      </c>
      <c r="AU51">
        <v>637147.22600000002</v>
      </c>
      <c r="AV51" t="s">
        <v>36</v>
      </c>
      <c r="AW51">
        <v>645808.35600000003</v>
      </c>
      <c r="AX51" t="s">
        <v>36</v>
      </c>
      <c r="AY51">
        <v>662368.97600000002</v>
      </c>
      <c r="AZ51" t="s">
        <v>36</v>
      </c>
      <c r="BA51" s="9">
        <v>683477.71799999999</v>
      </c>
      <c r="BB51" t="s">
        <v>44</v>
      </c>
      <c r="BC51">
        <v>633909.86899999995</v>
      </c>
      <c r="BD51" t="s">
        <v>44</v>
      </c>
      <c r="BE51">
        <v>703742.60600000003</v>
      </c>
      <c r="BF51" t="s">
        <v>40</v>
      </c>
      <c r="BG51">
        <v>756493.59600000002</v>
      </c>
      <c r="BH51" t="s">
        <v>49</v>
      </c>
      <c r="BI51" s="6">
        <f t="shared" si="4"/>
        <v>3.1333912616712922</v>
      </c>
      <c r="BJ51" s="6">
        <f t="shared" si="2"/>
        <v>3.4412194505349447</v>
      </c>
      <c r="BL51" t="s">
        <v>49</v>
      </c>
      <c r="BM51" s="3">
        <f t="shared" si="3"/>
        <v>1.0272870156085971</v>
      </c>
    </row>
    <row r="52" spans="2:65">
      <c r="B52" t="s">
        <v>51</v>
      </c>
      <c r="C52" t="s">
        <v>109</v>
      </c>
      <c r="D52" t="s">
        <v>36</v>
      </c>
      <c r="E52">
        <v>37056.548999999999</v>
      </c>
      <c r="F52" t="s">
        <v>36</v>
      </c>
      <c r="G52">
        <v>37556.983</v>
      </c>
      <c r="H52" t="s">
        <v>36</v>
      </c>
      <c r="I52">
        <v>39613.665000000001</v>
      </c>
      <c r="J52" t="s">
        <v>36</v>
      </c>
      <c r="K52">
        <v>42448.144999999997</v>
      </c>
      <c r="L52" t="s">
        <v>36</v>
      </c>
      <c r="M52">
        <v>44237.254000000001</v>
      </c>
      <c r="N52" t="s">
        <v>36</v>
      </c>
      <c r="O52">
        <v>45948.669000000002</v>
      </c>
      <c r="P52" t="s">
        <v>36</v>
      </c>
      <c r="Q52">
        <v>47552.815000000002</v>
      </c>
      <c r="R52" t="s">
        <v>36</v>
      </c>
      <c r="S52">
        <v>49177.635999999999</v>
      </c>
      <c r="T52" t="s">
        <v>36</v>
      </c>
      <c r="U52">
        <v>51300.722999999998</v>
      </c>
      <c r="V52" t="s">
        <v>36</v>
      </c>
      <c r="W52">
        <v>53570.574999999997</v>
      </c>
      <c r="X52" t="s">
        <v>36</v>
      </c>
      <c r="Y52">
        <v>55700.898000000001</v>
      </c>
      <c r="Z52" t="s">
        <v>36</v>
      </c>
      <c r="AA52">
        <v>59781.932999999997</v>
      </c>
      <c r="AB52" t="s">
        <v>36</v>
      </c>
      <c r="AC52">
        <v>64693.097999999998</v>
      </c>
      <c r="AD52" t="s">
        <v>36</v>
      </c>
      <c r="AE52">
        <v>67758.37</v>
      </c>
      <c r="AF52" t="s">
        <v>36</v>
      </c>
      <c r="AG52">
        <v>67166.53</v>
      </c>
      <c r="AH52" t="s">
        <v>36</v>
      </c>
      <c r="AI52">
        <v>70766.887000000002</v>
      </c>
      <c r="AJ52" t="s">
        <v>36</v>
      </c>
      <c r="AK52">
        <v>73882.865999999995</v>
      </c>
      <c r="AL52" t="s">
        <v>36</v>
      </c>
      <c r="AM52">
        <v>77490.264999999999</v>
      </c>
      <c r="AN52" t="s">
        <v>36</v>
      </c>
      <c r="AO52">
        <v>79423.466</v>
      </c>
      <c r="AP52" t="s">
        <v>36</v>
      </c>
      <c r="AQ52">
        <v>82236.732000000004</v>
      </c>
      <c r="AR52" t="s">
        <v>36</v>
      </c>
      <c r="AS52">
        <v>85240.084000000003</v>
      </c>
      <c r="AT52" t="s">
        <v>36</v>
      </c>
      <c r="AU52">
        <v>88823.853000000003</v>
      </c>
      <c r="AV52" t="s">
        <v>36</v>
      </c>
      <c r="AW52">
        <v>92516.880999999994</v>
      </c>
      <c r="AX52" t="s">
        <v>36</v>
      </c>
      <c r="AY52">
        <v>94937.034</v>
      </c>
      <c r="AZ52" t="s">
        <v>36</v>
      </c>
      <c r="BA52" s="9">
        <v>97232.148000000001</v>
      </c>
      <c r="BB52" t="s">
        <v>36</v>
      </c>
      <c r="BC52">
        <v>93077.073999999993</v>
      </c>
      <c r="BD52" t="s">
        <v>40</v>
      </c>
      <c r="BE52">
        <v>100319.213</v>
      </c>
      <c r="BF52" t="s">
        <v>40</v>
      </c>
      <c r="BG52">
        <v>104637.97100000001</v>
      </c>
      <c r="BH52" t="s">
        <v>51</v>
      </c>
      <c r="BI52" s="6">
        <f t="shared" si="4"/>
        <v>4.1012724094160262</v>
      </c>
      <c r="BJ52" s="6">
        <f t="shared" si="2"/>
        <v>2.4770173597510592</v>
      </c>
      <c r="BL52" t="s">
        <v>51</v>
      </c>
      <c r="BM52" s="3">
        <f t="shared" si="3"/>
        <v>1.0433959306164402</v>
      </c>
    </row>
    <row r="53" spans="2:65">
      <c r="B53" t="s">
        <v>53</v>
      </c>
      <c r="C53" t="s">
        <v>109</v>
      </c>
      <c r="D53" t="s">
        <v>36</v>
      </c>
      <c r="E53">
        <v>220288.255</v>
      </c>
      <c r="F53" t="s">
        <v>36</v>
      </c>
      <c r="G53">
        <v>229684.467</v>
      </c>
      <c r="H53" t="s">
        <v>36</v>
      </c>
      <c r="I53">
        <v>228493.94099999999</v>
      </c>
      <c r="J53" t="s">
        <v>36</v>
      </c>
      <c r="K53">
        <v>227679.20800000001</v>
      </c>
      <c r="L53" t="s">
        <v>36</v>
      </c>
      <c r="M53">
        <v>230830.62700000001</v>
      </c>
      <c r="N53" t="s">
        <v>36</v>
      </c>
      <c r="O53">
        <v>240066.22700000001</v>
      </c>
      <c r="P53" t="s">
        <v>36</v>
      </c>
      <c r="Q53">
        <v>247371.386</v>
      </c>
      <c r="R53" t="s">
        <v>36</v>
      </c>
      <c r="S53">
        <v>251254.758</v>
      </c>
      <c r="T53" t="s">
        <v>36</v>
      </c>
      <c r="U53">
        <v>260258.946</v>
      </c>
      <c r="V53" t="s">
        <v>36</v>
      </c>
      <c r="W53">
        <v>272788.49099999998</v>
      </c>
      <c r="X53" t="s">
        <v>36</v>
      </c>
      <c r="Y53">
        <v>290796.94400000002</v>
      </c>
      <c r="Z53" t="s">
        <v>36</v>
      </c>
      <c r="AA53">
        <v>310474.978</v>
      </c>
      <c r="AB53" t="s">
        <v>36</v>
      </c>
      <c r="AC53">
        <v>327769.48599999998</v>
      </c>
      <c r="AD53" t="s">
        <v>36</v>
      </c>
      <c r="AE53">
        <v>336574.72399999999</v>
      </c>
      <c r="AF53" t="s">
        <v>36</v>
      </c>
      <c r="AG53">
        <v>320899.32500000001</v>
      </c>
      <c r="AH53" t="s">
        <v>36</v>
      </c>
      <c r="AI53">
        <v>328712.90999999997</v>
      </c>
      <c r="AJ53" t="s">
        <v>36</v>
      </c>
      <c r="AK53">
        <v>334499.43900000001</v>
      </c>
      <c r="AL53" t="s">
        <v>36</v>
      </c>
      <c r="AM53">
        <v>331873.60399999999</v>
      </c>
      <c r="AN53" t="s">
        <v>36</v>
      </c>
      <c r="AO53">
        <v>331721.26199999999</v>
      </c>
      <c r="AP53" t="s">
        <v>36</v>
      </c>
      <c r="AQ53">
        <v>339225.13799999998</v>
      </c>
      <c r="AR53" t="s">
        <v>36</v>
      </c>
      <c r="AS53">
        <v>357503.88099999999</v>
      </c>
      <c r="AT53" t="s">
        <v>36</v>
      </c>
      <c r="AU53">
        <v>366574.77100000001</v>
      </c>
      <c r="AV53" t="s">
        <v>36</v>
      </c>
      <c r="AW53">
        <v>385522.011</v>
      </c>
      <c r="AX53" t="s">
        <v>36</v>
      </c>
      <c r="AY53">
        <v>397936.15899999999</v>
      </c>
      <c r="AZ53" t="s">
        <v>36</v>
      </c>
      <c r="BA53" s="9">
        <v>409993.14199999999</v>
      </c>
      <c r="BB53" t="s">
        <v>36</v>
      </c>
      <c r="BC53">
        <v>387431.35</v>
      </c>
      <c r="BD53" t="s">
        <v>36</v>
      </c>
      <c r="BE53">
        <v>401196.86900000001</v>
      </c>
      <c r="BF53" t="s">
        <v>36</v>
      </c>
      <c r="BG53">
        <v>410632.03600000002</v>
      </c>
      <c r="BH53" t="s">
        <v>53</v>
      </c>
      <c r="BI53" s="6">
        <f t="shared" si="4"/>
        <v>2.6221365081611907</v>
      </c>
      <c r="BJ53" s="6">
        <f t="shared" si="2"/>
        <v>5.1916512568411122E-2</v>
      </c>
      <c r="BL53" t="s">
        <v>53</v>
      </c>
      <c r="BM53" s="3">
        <f t="shared" si="3"/>
        <v>1.027235024491149</v>
      </c>
    </row>
    <row r="54" spans="2:65">
      <c r="B54" t="s">
        <v>55</v>
      </c>
      <c r="C54" t="s">
        <v>109</v>
      </c>
      <c r="D54" t="s">
        <v>36</v>
      </c>
      <c r="E54">
        <v>208742.522</v>
      </c>
      <c r="F54" t="s">
        <v>36</v>
      </c>
      <c r="G54">
        <v>214796.26300000001</v>
      </c>
      <c r="H54" t="s">
        <v>36</v>
      </c>
      <c r="I54">
        <v>221800.53400000001</v>
      </c>
      <c r="J54" t="s">
        <v>36</v>
      </c>
      <c r="K54">
        <v>226720.42199999999</v>
      </c>
      <c r="L54" t="s">
        <v>36</v>
      </c>
      <c r="M54">
        <v>233404.19</v>
      </c>
      <c r="N54" t="s">
        <v>36</v>
      </c>
      <c r="O54">
        <v>242149.524</v>
      </c>
      <c r="P54" t="s">
        <v>36</v>
      </c>
      <c r="Q54">
        <v>244142.785</v>
      </c>
      <c r="R54" t="s">
        <v>36</v>
      </c>
      <c r="S54">
        <v>245281.334</v>
      </c>
      <c r="T54" t="s">
        <v>36</v>
      </c>
      <c r="U54">
        <v>246238.07500000001</v>
      </c>
      <c r="V54" t="s">
        <v>36</v>
      </c>
      <c r="W54">
        <v>252808.247</v>
      </c>
      <c r="X54" t="s">
        <v>36</v>
      </c>
      <c r="Y54">
        <v>258715.46900000001</v>
      </c>
      <c r="Z54" t="s">
        <v>36</v>
      </c>
      <c r="AA54">
        <v>268839.02600000001</v>
      </c>
      <c r="AB54" t="s">
        <v>36</v>
      </c>
      <c r="AC54">
        <v>271283.41499999998</v>
      </c>
      <c r="AD54" t="s">
        <v>36</v>
      </c>
      <c r="AE54">
        <v>269894.39799999999</v>
      </c>
      <c r="AF54" t="s">
        <v>36</v>
      </c>
      <c r="AG54">
        <v>256651.90100000001</v>
      </c>
      <c r="AH54" t="s">
        <v>36</v>
      </c>
      <c r="AI54">
        <v>261453.83499999999</v>
      </c>
      <c r="AJ54" t="s">
        <v>36</v>
      </c>
      <c r="AK54">
        <v>264948.89199999999</v>
      </c>
      <c r="AL54" t="s">
        <v>36</v>
      </c>
      <c r="AM54">
        <v>265549.00099999999</v>
      </c>
      <c r="AN54" t="s">
        <v>36</v>
      </c>
      <c r="AO54">
        <v>268027.478</v>
      </c>
      <c r="AP54" t="s">
        <v>36</v>
      </c>
      <c r="AQ54">
        <v>272367.89899999998</v>
      </c>
      <c r="AR54" t="s">
        <v>36</v>
      </c>
      <c r="AS54">
        <v>278748.36499999999</v>
      </c>
      <c r="AT54" t="s">
        <v>36</v>
      </c>
      <c r="AU54">
        <v>287796.41700000002</v>
      </c>
      <c r="AV54" t="s">
        <v>36</v>
      </c>
      <c r="AW54">
        <v>295917.27299999999</v>
      </c>
      <c r="AX54" t="s">
        <v>36</v>
      </c>
      <c r="AY54">
        <v>301804.658</v>
      </c>
      <c r="AZ54" t="s">
        <v>36</v>
      </c>
      <c r="BA54" s="9">
        <v>306312.071</v>
      </c>
      <c r="BB54" t="s">
        <v>36</v>
      </c>
      <c r="BC54">
        <v>298885.49599999998</v>
      </c>
      <c r="BD54" t="s">
        <v>36</v>
      </c>
      <c r="BE54">
        <v>319342.77899999998</v>
      </c>
      <c r="BF54" t="s">
        <v>36</v>
      </c>
      <c r="BG54">
        <v>328064.587</v>
      </c>
      <c r="BH54" t="s">
        <v>55</v>
      </c>
      <c r="BI54" s="6">
        <f t="shared" si="4"/>
        <v>1.6107638288258386</v>
      </c>
      <c r="BJ54" s="6">
        <f t="shared" si="2"/>
        <v>2.313218611995822</v>
      </c>
      <c r="BL54" t="s">
        <v>55</v>
      </c>
      <c r="BM54" s="3">
        <f t="shared" si="3"/>
        <v>1.0148679556909466</v>
      </c>
    </row>
    <row r="55" spans="2:65">
      <c r="B55" t="s">
        <v>57</v>
      </c>
      <c r="C55" t="s">
        <v>109</v>
      </c>
      <c r="D55" t="s">
        <v>36</v>
      </c>
      <c r="E55">
        <v>17191.702000000001</v>
      </c>
      <c r="F55" t="s">
        <v>36</v>
      </c>
      <c r="G55">
        <v>18041.490000000002</v>
      </c>
      <c r="H55" t="s">
        <v>36</v>
      </c>
      <c r="I55">
        <v>20395.906999999999</v>
      </c>
      <c r="J55" t="s">
        <v>36</v>
      </c>
      <c r="K55">
        <v>21281.056</v>
      </c>
      <c r="L55" t="s">
        <v>36</v>
      </c>
      <c r="M55">
        <v>21190.605</v>
      </c>
      <c r="N55" t="s">
        <v>36</v>
      </c>
      <c r="O55">
        <v>23328.237000000001</v>
      </c>
      <c r="P55" t="s">
        <v>36</v>
      </c>
      <c r="Q55">
        <v>24728.788</v>
      </c>
      <c r="R55" t="s">
        <v>36</v>
      </c>
      <c r="S55">
        <v>26403.264999999999</v>
      </c>
      <c r="T55" t="s">
        <v>36</v>
      </c>
      <c r="U55">
        <v>28409.983</v>
      </c>
      <c r="V55" t="s">
        <v>36</v>
      </c>
      <c r="W55">
        <v>30342.999</v>
      </c>
      <c r="X55" t="s">
        <v>36</v>
      </c>
      <c r="Y55">
        <v>33233.603999999999</v>
      </c>
      <c r="Z55" t="s">
        <v>36</v>
      </c>
      <c r="AA55">
        <v>36479.059000000001</v>
      </c>
      <c r="AB55" t="s">
        <v>36</v>
      </c>
      <c r="AC55">
        <v>39243.858</v>
      </c>
      <c r="AD55" t="s">
        <v>36</v>
      </c>
      <c r="AE55">
        <v>37229.862999999998</v>
      </c>
      <c r="AF55" t="s">
        <v>36</v>
      </c>
      <c r="AG55">
        <v>31783.485000000001</v>
      </c>
      <c r="AH55" t="s">
        <v>36</v>
      </c>
      <c r="AI55">
        <v>32560.358</v>
      </c>
      <c r="AJ55" t="s">
        <v>36</v>
      </c>
      <c r="AK55">
        <v>34925.243999999999</v>
      </c>
      <c r="AL55" t="s">
        <v>36</v>
      </c>
      <c r="AM55">
        <v>36052.701999999997</v>
      </c>
      <c r="AN55" t="s">
        <v>36</v>
      </c>
      <c r="AO55">
        <v>36578.504999999997</v>
      </c>
      <c r="AP55" t="s">
        <v>36</v>
      </c>
      <c r="AQ55">
        <v>37680.017</v>
      </c>
      <c r="AR55" t="s">
        <v>36</v>
      </c>
      <c r="AS55">
        <v>38378.235000000001</v>
      </c>
      <c r="AT55" t="s">
        <v>36</v>
      </c>
      <c r="AU55">
        <v>39589.286</v>
      </c>
      <c r="AV55" t="s">
        <v>36</v>
      </c>
      <c r="AW55">
        <v>41882.313999999998</v>
      </c>
      <c r="AX55" t="s">
        <v>36</v>
      </c>
      <c r="AY55">
        <v>43467.226000000002</v>
      </c>
      <c r="AZ55" t="s">
        <v>36</v>
      </c>
      <c r="BA55" s="9">
        <v>45092.771999999997</v>
      </c>
      <c r="BB55" t="s">
        <v>36</v>
      </c>
      <c r="BC55">
        <v>44844.31</v>
      </c>
      <c r="BD55" t="s">
        <v>36</v>
      </c>
      <c r="BE55">
        <v>48437.894</v>
      </c>
      <c r="BF55" t="s">
        <v>36</v>
      </c>
      <c r="BG55">
        <v>47814.298999999999</v>
      </c>
      <c r="BH55" t="s">
        <v>57</v>
      </c>
      <c r="BI55" s="6">
        <f t="shared" si="4"/>
        <v>4.0997058782485283</v>
      </c>
      <c r="BJ55" s="6">
        <f t="shared" si="2"/>
        <v>1.9726298493655889</v>
      </c>
      <c r="BL55" t="s">
        <v>57</v>
      </c>
      <c r="BM55" s="3">
        <f t="shared" si="3"/>
        <v>1.0448718903963954</v>
      </c>
    </row>
    <row r="56" spans="2:65">
      <c r="B56" t="s">
        <v>58</v>
      </c>
      <c r="C56" t="s">
        <v>109</v>
      </c>
      <c r="D56" t="s">
        <v>36</v>
      </c>
      <c r="E56">
        <v>151702.967</v>
      </c>
      <c r="F56" t="s">
        <v>36</v>
      </c>
      <c r="G56">
        <v>157266.18799999999</v>
      </c>
      <c r="H56" t="s">
        <v>36</v>
      </c>
      <c r="I56">
        <v>167227.10699999999</v>
      </c>
      <c r="J56" t="s">
        <v>36</v>
      </c>
      <c r="K56">
        <v>176352.992</v>
      </c>
      <c r="L56" t="s">
        <v>36</v>
      </c>
      <c r="M56">
        <v>184076.50399999999</v>
      </c>
      <c r="N56" t="s">
        <v>36</v>
      </c>
      <c r="O56">
        <v>194703.908</v>
      </c>
      <c r="P56" t="s">
        <v>36</v>
      </c>
      <c r="Q56">
        <v>199785.71799999999</v>
      </c>
      <c r="R56" t="s">
        <v>36</v>
      </c>
      <c r="S56">
        <v>203196.35699999999</v>
      </c>
      <c r="T56" t="s">
        <v>36</v>
      </c>
      <c r="U56">
        <v>207267.97399999999</v>
      </c>
      <c r="V56" t="s">
        <v>36</v>
      </c>
      <c r="W56">
        <v>215542.30100000001</v>
      </c>
      <c r="X56" t="s">
        <v>36</v>
      </c>
      <c r="Y56">
        <v>221534.054</v>
      </c>
      <c r="Z56" t="s">
        <v>36</v>
      </c>
      <c r="AA56">
        <v>230456.13800000001</v>
      </c>
      <c r="AB56" t="s">
        <v>36</v>
      </c>
      <c r="AC56">
        <v>242668.785</v>
      </c>
      <c r="AD56" t="s">
        <v>36</v>
      </c>
      <c r="AE56">
        <v>244571.296</v>
      </c>
      <c r="AF56" t="s">
        <v>36</v>
      </c>
      <c r="AG56">
        <v>224823.51500000001</v>
      </c>
      <c r="AH56" t="s">
        <v>36</v>
      </c>
      <c r="AI56">
        <v>231986.299</v>
      </c>
      <c r="AJ56" t="s">
        <v>36</v>
      </c>
      <c r="AK56">
        <v>237896.533</v>
      </c>
      <c r="AL56" t="s">
        <v>36</v>
      </c>
      <c r="AM56">
        <v>234571.82</v>
      </c>
      <c r="AN56" t="s">
        <v>36</v>
      </c>
      <c r="AO56">
        <v>232456.69399999999</v>
      </c>
      <c r="AP56" t="s">
        <v>36</v>
      </c>
      <c r="AQ56">
        <v>231608.44099999999</v>
      </c>
      <c r="AR56" t="s">
        <v>36</v>
      </c>
      <c r="AS56">
        <v>232867.60200000001</v>
      </c>
      <c r="AT56" t="s">
        <v>36</v>
      </c>
      <c r="AU56">
        <v>239414.576</v>
      </c>
      <c r="AV56" t="s">
        <v>36</v>
      </c>
      <c r="AW56">
        <v>247057.67</v>
      </c>
      <c r="AX56" t="s">
        <v>36</v>
      </c>
      <c r="AY56">
        <v>249873.43100000001</v>
      </c>
      <c r="AZ56" t="s">
        <v>36</v>
      </c>
      <c r="BA56" s="9">
        <v>252933.753</v>
      </c>
      <c r="BB56" t="s">
        <v>36</v>
      </c>
      <c r="BC56">
        <v>246977.25099999999</v>
      </c>
      <c r="BD56" t="s">
        <v>36</v>
      </c>
      <c r="BE56">
        <v>254808.723</v>
      </c>
      <c r="BF56" t="s">
        <v>36</v>
      </c>
      <c r="BG56">
        <v>258890.255</v>
      </c>
      <c r="BH56" t="s">
        <v>58</v>
      </c>
      <c r="BI56" s="6">
        <f t="shared" si="4"/>
        <v>2.1528598887867503</v>
      </c>
      <c r="BJ56" s="6">
        <f t="shared" si="2"/>
        <v>0.77890572495830668</v>
      </c>
      <c r="BL56" t="s">
        <v>58</v>
      </c>
      <c r="BM56" s="3">
        <f t="shared" si="3"/>
        <v>1.0284978879470879</v>
      </c>
    </row>
    <row r="57" spans="2:65">
      <c r="B57" t="s">
        <v>59</v>
      </c>
      <c r="C57" t="s">
        <v>109</v>
      </c>
      <c r="D57" t="s">
        <v>36</v>
      </c>
      <c r="E57">
        <v>1973942.6969999999</v>
      </c>
      <c r="F57" t="s">
        <v>36</v>
      </c>
      <c r="G57">
        <v>2001834.3829999999</v>
      </c>
      <c r="H57" t="s">
        <v>36</v>
      </c>
      <c r="I57">
        <v>2048603.169</v>
      </c>
      <c r="J57" t="s">
        <v>36</v>
      </c>
      <c r="K57">
        <v>2122120.56</v>
      </c>
      <c r="L57" t="s">
        <v>36</v>
      </c>
      <c r="M57">
        <v>2194726.2379999999</v>
      </c>
      <c r="N57" t="s">
        <v>36</v>
      </c>
      <c r="O57">
        <v>2280840.0350000001</v>
      </c>
      <c r="P57" t="s">
        <v>36</v>
      </c>
      <c r="Q57">
        <v>2326085.5469999998</v>
      </c>
      <c r="R57" t="s">
        <v>36</v>
      </c>
      <c r="S57">
        <v>2352498.9810000001</v>
      </c>
      <c r="T57" t="s">
        <v>36</v>
      </c>
      <c r="U57">
        <v>2371863.83</v>
      </c>
      <c r="V57" t="s">
        <v>36</v>
      </c>
      <c r="W57">
        <v>2438981.716</v>
      </c>
      <c r="X57" t="s">
        <v>36</v>
      </c>
      <c r="Y57">
        <v>2479547.3480000002</v>
      </c>
      <c r="Z57" t="s">
        <v>36</v>
      </c>
      <c r="AA57">
        <v>2540279.486</v>
      </c>
      <c r="AB57" t="s">
        <v>36</v>
      </c>
      <c r="AC57">
        <v>2601874.5630000001</v>
      </c>
      <c r="AD57" t="s">
        <v>36</v>
      </c>
      <c r="AE57">
        <v>2608507.9369999999</v>
      </c>
      <c r="AF57" t="s">
        <v>36</v>
      </c>
      <c r="AG57">
        <v>2533557.3169999998</v>
      </c>
      <c r="AH57" t="s">
        <v>36</v>
      </c>
      <c r="AI57">
        <v>2582947.4369999999</v>
      </c>
      <c r="AJ57" t="s">
        <v>36</v>
      </c>
      <c r="AK57">
        <v>2639583.7420000001</v>
      </c>
      <c r="AL57" t="s">
        <v>36</v>
      </c>
      <c r="AM57">
        <v>2647849.196</v>
      </c>
      <c r="AN57" t="s">
        <v>36</v>
      </c>
      <c r="AO57">
        <v>2663109.4569999999</v>
      </c>
      <c r="AP57" t="s">
        <v>36</v>
      </c>
      <c r="AQ57">
        <v>2688573.6579999998</v>
      </c>
      <c r="AR57" t="s">
        <v>36</v>
      </c>
      <c r="AS57">
        <v>2718495.1269999999</v>
      </c>
      <c r="AT57" t="s">
        <v>36</v>
      </c>
      <c r="AU57">
        <v>2748275.273</v>
      </c>
      <c r="AV57" t="s">
        <v>36</v>
      </c>
      <c r="AW57">
        <v>2811249.8020000001</v>
      </c>
      <c r="AX57" t="s">
        <v>36</v>
      </c>
      <c r="AY57">
        <v>2863681.4679999999</v>
      </c>
      <c r="AZ57" t="s">
        <v>36</v>
      </c>
      <c r="BA57" s="9">
        <v>2916458.3110000002</v>
      </c>
      <c r="BB57" t="s">
        <v>36</v>
      </c>
      <c r="BC57">
        <v>2696543.9619999998</v>
      </c>
      <c r="BD57" t="s">
        <v>44</v>
      </c>
      <c r="BE57">
        <v>2870072.219</v>
      </c>
      <c r="BF57" t="s">
        <v>44</v>
      </c>
      <c r="BG57">
        <v>2940525.551</v>
      </c>
      <c r="BH57" t="s">
        <v>59</v>
      </c>
      <c r="BI57" s="6">
        <f t="shared" si="4"/>
        <v>1.6397023734177338</v>
      </c>
      <c r="BJ57" s="6">
        <f t="shared" si="2"/>
        <v>0.27432061555975906</v>
      </c>
      <c r="BL57" t="s">
        <v>59</v>
      </c>
      <c r="BM57" s="3">
        <f t="shared" si="3"/>
        <v>1.0179878279783754</v>
      </c>
    </row>
    <row r="58" spans="2:65">
      <c r="B58" t="s">
        <v>61</v>
      </c>
      <c r="C58" t="s">
        <v>109</v>
      </c>
      <c r="D58" t="s">
        <v>36</v>
      </c>
      <c r="E58">
        <v>2992259.608</v>
      </c>
      <c r="F58" t="s">
        <v>36</v>
      </c>
      <c r="G58">
        <v>3016371.9210000001</v>
      </c>
      <c r="H58" t="s">
        <v>36</v>
      </c>
      <c r="I58">
        <v>3070430.1570000001</v>
      </c>
      <c r="J58" t="s">
        <v>36</v>
      </c>
      <c r="K58">
        <v>3132266.5559999999</v>
      </c>
      <c r="L58" t="s">
        <v>36</v>
      </c>
      <c r="M58">
        <v>3191380.6060000001</v>
      </c>
      <c r="N58" t="s">
        <v>36</v>
      </c>
      <c r="O58">
        <v>3284329.6609999998</v>
      </c>
      <c r="P58" t="s">
        <v>36</v>
      </c>
      <c r="Q58">
        <v>3339554.6290000002</v>
      </c>
      <c r="R58" t="s">
        <v>36</v>
      </c>
      <c r="S58">
        <v>3332943.1850000001</v>
      </c>
      <c r="T58" t="s">
        <v>36</v>
      </c>
      <c r="U58">
        <v>3309608.693</v>
      </c>
      <c r="V58" t="s">
        <v>36</v>
      </c>
      <c r="W58">
        <v>3348499.5120000001</v>
      </c>
      <c r="X58" t="s">
        <v>36</v>
      </c>
      <c r="Y58">
        <v>3373000.7230000002</v>
      </c>
      <c r="Z58" t="s">
        <v>36</v>
      </c>
      <c r="AA58">
        <v>3501729.3360000001</v>
      </c>
      <c r="AB58" t="s">
        <v>36</v>
      </c>
      <c r="AC58">
        <v>3605956.7390000001</v>
      </c>
      <c r="AD58" t="s">
        <v>36</v>
      </c>
      <c r="AE58">
        <v>3640569.5649999999</v>
      </c>
      <c r="AF58" t="s">
        <v>36</v>
      </c>
      <c r="AG58">
        <v>3433281.4920000001</v>
      </c>
      <c r="AH58" t="s">
        <v>36</v>
      </c>
      <c r="AI58">
        <v>3576788.625</v>
      </c>
      <c r="AJ58" t="s">
        <v>36</v>
      </c>
      <c r="AK58">
        <v>3717184.4709999999</v>
      </c>
      <c r="AL58" t="s">
        <v>36</v>
      </c>
      <c r="AM58">
        <v>3732740.798</v>
      </c>
      <c r="AN58" t="s">
        <v>36</v>
      </c>
      <c r="AO58">
        <v>3749074.9470000002</v>
      </c>
      <c r="AP58" t="s">
        <v>36</v>
      </c>
      <c r="AQ58">
        <v>3831912.3870000001</v>
      </c>
      <c r="AR58" t="s">
        <v>36</v>
      </c>
      <c r="AS58">
        <v>3889081.8960000002</v>
      </c>
      <c r="AT58" t="s">
        <v>36</v>
      </c>
      <c r="AU58">
        <v>3975808.4169999999</v>
      </c>
      <c r="AV58" t="s">
        <v>36</v>
      </c>
      <c r="AW58">
        <v>4082369.2710000002</v>
      </c>
      <c r="AX58" t="s">
        <v>36</v>
      </c>
      <c r="AY58">
        <v>4122426.8089999999</v>
      </c>
      <c r="AZ58" t="s">
        <v>44</v>
      </c>
      <c r="BA58" s="9">
        <v>4166762.34</v>
      </c>
      <c r="BB58" t="s">
        <v>44</v>
      </c>
      <c r="BC58">
        <v>4007309.983</v>
      </c>
      <c r="BD58" t="s">
        <v>44</v>
      </c>
      <c r="BE58">
        <v>4134094.0550000002</v>
      </c>
      <c r="BF58" t="s">
        <v>44</v>
      </c>
      <c r="BG58">
        <v>4208764.4330000002</v>
      </c>
      <c r="BH58" t="s">
        <v>61</v>
      </c>
      <c r="BI58" s="6">
        <f t="shared" si="4"/>
        <v>1.3891878263262498</v>
      </c>
      <c r="BJ58" s="6">
        <f t="shared" si="2"/>
        <v>0.33488628852917657</v>
      </c>
      <c r="BL58" t="s">
        <v>61</v>
      </c>
      <c r="BM58" s="3">
        <f t="shared" si="3"/>
        <v>1.0098689286396425</v>
      </c>
    </row>
    <row r="59" spans="2:65">
      <c r="B59" t="s">
        <v>62</v>
      </c>
      <c r="C59" t="s">
        <v>109</v>
      </c>
      <c r="D59" t="s">
        <v>36</v>
      </c>
      <c r="E59">
        <v>249246.18400000001</v>
      </c>
      <c r="F59" t="s">
        <v>36</v>
      </c>
      <c r="G59">
        <v>256379.93100000001</v>
      </c>
      <c r="H59" t="s">
        <v>36</v>
      </c>
      <c r="I59">
        <v>267876.51799999998</v>
      </c>
      <c r="J59" t="s">
        <v>36</v>
      </c>
      <c r="K59">
        <v>278310.05300000001</v>
      </c>
      <c r="L59" t="s">
        <v>36</v>
      </c>
      <c r="M59">
        <v>286861.39799999999</v>
      </c>
      <c r="N59" t="s">
        <v>36</v>
      </c>
      <c r="O59">
        <v>298105.70699999999</v>
      </c>
      <c r="P59" t="s">
        <v>36</v>
      </c>
      <c r="Q59">
        <v>310422.27899999998</v>
      </c>
      <c r="R59" t="s">
        <v>36</v>
      </c>
      <c r="S59">
        <v>322599.74699999997</v>
      </c>
      <c r="T59" t="s">
        <v>36</v>
      </c>
      <c r="U59">
        <v>341292.89</v>
      </c>
      <c r="V59" t="s">
        <v>36</v>
      </c>
      <c r="W59">
        <v>358565.99300000002</v>
      </c>
      <c r="X59" t="s">
        <v>36</v>
      </c>
      <c r="Y59">
        <v>360714.31300000002</v>
      </c>
      <c r="Z59" t="s">
        <v>36</v>
      </c>
      <c r="AA59">
        <v>381103.45</v>
      </c>
      <c r="AB59" t="s">
        <v>36</v>
      </c>
      <c r="AC59">
        <v>393579.81199999998</v>
      </c>
      <c r="AD59" t="s">
        <v>36</v>
      </c>
      <c r="AE59">
        <v>392260.641</v>
      </c>
      <c r="AF59" t="s">
        <v>36</v>
      </c>
      <c r="AG59">
        <v>375390.55499999999</v>
      </c>
      <c r="AH59" t="s">
        <v>63</v>
      </c>
      <c r="AI59">
        <v>354824.28100000002</v>
      </c>
      <c r="AJ59" t="s">
        <v>36</v>
      </c>
      <c r="AK59">
        <v>318812.04700000002</v>
      </c>
      <c r="AL59" t="s">
        <v>36</v>
      </c>
      <c r="AM59">
        <v>296218.799</v>
      </c>
      <c r="AN59" t="s">
        <v>36</v>
      </c>
      <c r="AO59">
        <v>288765.93800000002</v>
      </c>
      <c r="AP59" t="s">
        <v>36</v>
      </c>
      <c r="AQ59">
        <v>290139.58</v>
      </c>
      <c r="AR59" t="s">
        <v>36</v>
      </c>
      <c r="AS59">
        <v>289570.64399999997</v>
      </c>
      <c r="AT59" t="s">
        <v>36</v>
      </c>
      <c r="AU59">
        <v>288159.91100000002</v>
      </c>
      <c r="AV59" t="s">
        <v>36</v>
      </c>
      <c r="AW59">
        <v>291307.03000000003</v>
      </c>
      <c r="AX59" t="s">
        <v>36</v>
      </c>
      <c r="AY59">
        <v>296167.25900000002</v>
      </c>
      <c r="AZ59" t="s">
        <v>36</v>
      </c>
      <c r="BA59" s="9">
        <v>301748.04800000001</v>
      </c>
      <c r="BB59" t="s">
        <v>44</v>
      </c>
      <c r="BC59">
        <v>274578.50699999998</v>
      </c>
      <c r="BD59" t="s">
        <v>44</v>
      </c>
      <c r="BE59">
        <v>297737.63299999997</v>
      </c>
      <c r="BF59" t="s">
        <v>44</v>
      </c>
      <c r="BG59">
        <v>315345.03499999997</v>
      </c>
      <c r="BH59" t="s">
        <v>62</v>
      </c>
      <c r="BI59" s="6">
        <f t="shared" si="4"/>
        <v>0.79964392736006573</v>
      </c>
      <c r="BJ59" s="6">
        <f t="shared" si="2"/>
        <v>1.4800118839950898</v>
      </c>
      <c r="BL59" t="s">
        <v>62</v>
      </c>
      <c r="BM59" s="3">
        <f t="shared" si="3"/>
        <v>1.0296838851507193</v>
      </c>
    </row>
    <row r="60" spans="2:65">
      <c r="B60" t="s">
        <v>64</v>
      </c>
      <c r="C60" t="s">
        <v>109</v>
      </c>
      <c r="D60" t="s">
        <v>36</v>
      </c>
      <c r="E60">
        <v>167069.87299999999</v>
      </c>
      <c r="F60" t="s">
        <v>36</v>
      </c>
      <c r="G60">
        <v>167207.56099999999</v>
      </c>
      <c r="H60" t="s">
        <v>36</v>
      </c>
      <c r="I60">
        <v>172463.09899999999</v>
      </c>
      <c r="J60" t="s">
        <v>36</v>
      </c>
      <c r="K60">
        <v>179189.16699999999</v>
      </c>
      <c r="L60" t="s">
        <v>36</v>
      </c>
      <c r="M60">
        <v>184692.11499999999</v>
      </c>
      <c r="N60" t="s">
        <v>36</v>
      </c>
      <c r="O60">
        <v>192964.834</v>
      </c>
      <c r="P60" t="s">
        <v>36</v>
      </c>
      <c r="Q60">
        <v>200826.391</v>
      </c>
      <c r="R60" t="s">
        <v>36</v>
      </c>
      <c r="S60">
        <v>210348.14600000001</v>
      </c>
      <c r="T60" t="s">
        <v>36</v>
      </c>
      <c r="U60">
        <v>218918.255</v>
      </c>
      <c r="V60" t="s">
        <v>36</v>
      </c>
      <c r="W60">
        <v>229874.283</v>
      </c>
      <c r="X60" t="s">
        <v>36</v>
      </c>
      <c r="Y60">
        <v>239745.723</v>
      </c>
      <c r="Z60" t="s">
        <v>36</v>
      </c>
      <c r="AA60">
        <v>249206.24900000001</v>
      </c>
      <c r="AB60" t="s">
        <v>36</v>
      </c>
      <c r="AC60">
        <v>249897.48</v>
      </c>
      <c r="AD60" t="s">
        <v>36</v>
      </c>
      <c r="AE60">
        <v>252406.30799999999</v>
      </c>
      <c r="AF60" t="s">
        <v>36</v>
      </c>
      <c r="AG60">
        <v>235752.875</v>
      </c>
      <c r="AH60" t="s">
        <v>36</v>
      </c>
      <c r="AI60">
        <v>238290.17499999999</v>
      </c>
      <c r="AJ60" t="s">
        <v>36</v>
      </c>
      <c r="AK60">
        <v>242738.66500000001</v>
      </c>
      <c r="AL60" t="s">
        <v>36</v>
      </c>
      <c r="AM60">
        <v>239703.883</v>
      </c>
      <c r="AN60" t="s">
        <v>36</v>
      </c>
      <c r="AO60">
        <v>244024.59899999999</v>
      </c>
      <c r="AP60" t="s">
        <v>36</v>
      </c>
      <c r="AQ60">
        <v>254352.23199999999</v>
      </c>
      <c r="AR60" t="s">
        <v>36</v>
      </c>
      <c r="AS60">
        <v>263781.87300000002</v>
      </c>
      <c r="AT60" t="s">
        <v>36</v>
      </c>
      <c r="AU60">
        <v>269587.717</v>
      </c>
      <c r="AV60" t="s">
        <v>36</v>
      </c>
      <c r="AW60">
        <v>281104.43900000001</v>
      </c>
      <c r="AX60" t="s">
        <v>36</v>
      </c>
      <c r="AY60">
        <v>296178.23800000001</v>
      </c>
      <c r="AZ60" t="s">
        <v>36</v>
      </c>
      <c r="BA60" s="9">
        <v>310585.01699999999</v>
      </c>
      <c r="BB60" t="s">
        <v>36</v>
      </c>
      <c r="BC60">
        <v>296498.27500000002</v>
      </c>
      <c r="BD60" t="s">
        <v>36</v>
      </c>
      <c r="BE60">
        <v>317507.315</v>
      </c>
      <c r="BF60" t="s">
        <v>44</v>
      </c>
      <c r="BG60">
        <v>331968.36599999998</v>
      </c>
      <c r="BH60" t="s">
        <v>64</v>
      </c>
      <c r="BI60" s="6">
        <f t="shared" si="4"/>
        <v>2.6171853256411879</v>
      </c>
      <c r="BJ60" s="6">
        <f t="shared" si="2"/>
        <v>2.2442122610189443</v>
      </c>
      <c r="BL60" t="s">
        <v>64</v>
      </c>
      <c r="BM60" s="3">
        <f t="shared" si="3"/>
        <v>1.0249030259834186</v>
      </c>
    </row>
    <row r="61" spans="2:65">
      <c r="B61" t="s">
        <v>66</v>
      </c>
      <c r="C61" t="s">
        <v>109</v>
      </c>
      <c r="D61" t="s">
        <v>36</v>
      </c>
      <c r="E61">
        <v>8496.5910000000003</v>
      </c>
      <c r="F61" t="s">
        <v>36</v>
      </c>
      <c r="G61">
        <v>8884.6409999999996</v>
      </c>
      <c r="H61" t="s">
        <v>36</v>
      </c>
      <c r="I61">
        <v>9397.4279999999999</v>
      </c>
      <c r="J61" t="s">
        <v>36</v>
      </c>
      <c r="K61">
        <v>10089.342000000001</v>
      </c>
      <c r="L61" t="s">
        <v>36</v>
      </c>
      <c r="M61">
        <v>10496.439</v>
      </c>
      <c r="N61" t="s">
        <v>36</v>
      </c>
      <c r="O61">
        <v>11019.691000000001</v>
      </c>
      <c r="P61" t="s">
        <v>36</v>
      </c>
      <c r="Q61">
        <v>11461.966</v>
      </c>
      <c r="R61" t="s">
        <v>36</v>
      </c>
      <c r="S61">
        <v>11526.098</v>
      </c>
      <c r="T61" t="s">
        <v>36</v>
      </c>
      <c r="U61">
        <v>11773.066000000001</v>
      </c>
      <c r="V61" t="s">
        <v>36</v>
      </c>
      <c r="W61">
        <v>12691.647999999999</v>
      </c>
      <c r="X61" t="s">
        <v>36</v>
      </c>
      <c r="Y61">
        <v>13468.94</v>
      </c>
      <c r="Z61" t="s">
        <v>36</v>
      </c>
      <c r="AA61">
        <v>14319.772000000001</v>
      </c>
      <c r="AB61" t="s">
        <v>36</v>
      </c>
      <c r="AC61">
        <v>15530.489</v>
      </c>
      <c r="AD61" t="s">
        <v>36</v>
      </c>
      <c r="AE61">
        <v>15873.635</v>
      </c>
      <c r="AF61" t="s">
        <v>36</v>
      </c>
      <c r="AG61">
        <v>14657.109</v>
      </c>
      <c r="AH61" t="s">
        <v>36</v>
      </c>
      <c r="AI61">
        <v>14241.906999999999</v>
      </c>
      <c r="AJ61" t="s">
        <v>36</v>
      </c>
      <c r="AK61">
        <v>14504.781000000001</v>
      </c>
      <c r="AL61" t="s">
        <v>36</v>
      </c>
      <c r="AM61">
        <v>14659.058999999999</v>
      </c>
      <c r="AN61" t="s">
        <v>36</v>
      </c>
      <c r="AO61">
        <v>15326.406999999999</v>
      </c>
      <c r="AP61" t="s">
        <v>36</v>
      </c>
      <c r="AQ61">
        <v>15584.995999999999</v>
      </c>
      <c r="AR61" t="s">
        <v>36</v>
      </c>
      <c r="AS61">
        <v>16276.45</v>
      </c>
      <c r="AT61" t="s">
        <v>36</v>
      </c>
      <c r="AU61">
        <v>17302.466</v>
      </c>
      <c r="AV61" t="s">
        <v>36</v>
      </c>
      <c r="AW61">
        <v>18028.295999999998</v>
      </c>
      <c r="AX61" t="s">
        <v>36</v>
      </c>
      <c r="AY61">
        <v>18909.731</v>
      </c>
      <c r="AZ61" t="s">
        <v>36</v>
      </c>
      <c r="BA61" s="9">
        <v>19261.673999999999</v>
      </c>
      <c r="BB61" t="s">
        <v>36</v>
      </c>
      <c r="BC61">
        <v>17871.814999999999</v>
      </c>
      <c r="BD61" t="s">
        <v>36</v>
      </c>
      <c r="BE61">
        <v>18677.43</v>
      </c>
      <c r="BF61" t="s">
        <v>36</v>
      </c>
      <c r="BG61">
        <v>20029.319</v>
      </c>
      <c r="BH61" t="s">
        <v>66</v>
      </c>
      <c r="BI61" s="6">
        <f t="shared" si="4"/>
        <v>3.4690324874362233</v>
      </c>
      <c r="BJ61" s="6">
        <f t="shared" si="2"/>
        <v>1.3111826453009456</v>
      </c>
      <c r="BL61" t="s">
        <v>66</v>
      </c>
      <c r="BM61" s="3">
        <f t="shared" si="3"/>
        <v>1.0397155591886751</v>
      </c>
    </row>
    <row r="62" spans="2:65">
      <c r="B62" t="s">
        <v>68</v>
      </c>
      <c r="C62" t="s">
        <v>109</v>
      </c>
      <c r="D62" t="s">
        <v>36</v>
      </c>
      <c r="E62">
        <v>113254.376</v>
      </c>
      <c r="F62" t="s">
        <v>36</v>
      </c>
      <c r="G62">
        <v>121612.12300000001</v>
      </c>
      <c r="H62" t="s">
        <v>36</v>
      </c>
      <c r="I62">
        <v>135015.92499999999</v>
      </c>
      <c r="J62" t="s">
        <v>36</v>
      </c>
      <c r="K62">
        <v>146851.58799999999</v>
      </c>
      <c r="L62" t="s">
        <v>36</v>
      </c>
      <c r="M62">
        <v>162314.89300000001</v>
      </c>
      <c r="N62" t="s">
        <v>36</v>
      </c>
      <c r="O62">
        <v>177578.21400000001</v>
      </c>
      <c r="P62" t="s">
        <v>36</v>
      </c>
      <c r="Q62">
        <v>187000.198</v>
      </c>
      <c r="R62" t="s">
        <v>36</v>
      </c>
      <c r="S62">
        <v>198032.02299999999</v>
      </c>
      <c r="T62" t="s">
        <v>36</v>
      </c>
      <c r="U62">
        <v>204000.89</v>
      </c>
      <c r="V62" t="s">
        <v>36</v>
      </c>
      <c r="W62">
        <v>217849.38399999999</v>
      </c>
      <c r="X62" t="s">
        <v>36</v>
      </c>
      <c r="Y62">
        <v>230352.96299999999</v>
      </c>
      <c r="Z62" t="s">
        <v>36</v>
      </c>
      <c r="AA62">
        <v>241842.63099999999</v>
      </c>
      <c r="AB62" t="s">
        <v>36</v>
      </c>
      <c r="AC62">
        <v>254684.761</v>
      </c>
      <c r="AD62" t="s">
        <v>36</v>
      </c>
      <c r="AE62">
        <v>243264.516</v>
      </c>
      <c r="AF62" t="s">
        <v>36</v>
      </c>
      <c r="AG62">
        <v>230868.285</v>
      </c>
      <c r="AH62" t="s">
        <v>36</v>
      </c>
      <c r="AI62">
        <v>234753.73300000001</v>
      </c>
      <c r="AJ62" t="s">
        <v>36</v>
      </c>
      <c r="AK62">
        <v>237760.34</v>
      </c>
      <c r="AL62" t="s">
        <v>36</v>
      </c>
      <c r="AM62">
        <v>237451.98800000001</v>
      </c>
      <c r="AN62" t="s">
        <v>36</v>
      </c>
      <c r="AO62">
        <v>240241.136</v>
      </c>
      <c r="AP62" t="s">
        <v>36</v>
      </c>
      <c r="AQ62">
        <v>261452.027</v>
      </c>
      <c r="AR62" t="s">
        <v>36</v>
      </c>
      <c r="AS62">
        <v>325443.07799999998</v>
      </c>
      <c r="AT62" t="s">
        <v>36</v>
      </c>
      <c r="AU62">
        <v>331188.95799999998</v>
      </c>
      <c r="AV62" t="s">
        <v>36</v>
      </c>
      <c r="AW62">
        <v>362026.82400000002</v>
      </c>
      <c r="AX62" t="s">
        <v>36</v>
      </c>
      <c r="AY62">
        <v>392691.56300000002</v>
      </c>
      <c r="AZ62" t="s">
        <v>36</v>
      </c>
      <c r="BA62" s="9">
        <v>413495.28700000001</v>
      </c>
      <c r="BB62" t="s">
        <v>36</v>
      </c>
      <c r="BC62">
        <v>440857.07199999999</v>
      </c>
      <c r="BD62" t="s">
        <v>36</v>
      </c>
      <c r="BE62">
        <v>507537.67200000002</v>
      </c>
      <c r="BF62" t="s">
        <v>36</v>
      </c>
      <c r="BG62">
        <v>555413.81599999999</v>
      </c>
      <c r="BH62" t="s">
        <v>68</v>
      </c>
      <c r="BI62" s="6">
        <f t="shared" si="4"/>
        <v>5.5441051682316669</v>
      </c>
      <c r="BJ62" s="6">
        <f t="shared" si="2"/>
        <v>10.335526472517586</v>
      </c>
      <c r="BL62" t="s">
        <v>68</v>
      </c>
      <c r="BM62" s="3">
        <f t="shared" si="3"/>
        <v>1.0521884262316616</v>
      </c>
    </row>
    <row r="63" spans="2:65">
      <c r="B63" t="s">
        <v>70</v>
      </c>
      <c r="C63" t="s">
        <v>109</v>
      </c>
      <c r="D63" t="s">
        <v>36</v>
      </c>
      <c r="E63">
        <v>142522.698</v>
      </c>
      <c r="F63" t="s">
        <v>36</v>
      </c>
      <c r="G63">
        <v>150888.38200000001</v>
      </c>
      <c r="H63" t="s">
        <v>36</v>
      </c>
      <c r="I63">
        <v>156553.516</v>
      </c>
      <c r="J63" t="s">
        <v>36</v>
      </c>
      <c r="K63">
        <v>162916.35200000001</v>
      </c>
      <c r="L63" t="s">
        <v>36</v>
      </c>
      <c r="M63">
        <v>168329.264</v>
      </c>
      <c r="N63" t="s">
        <v>36</v>
      </c>
      <c r="O63">
        <v>182849.245</v>
      </c>
      <c r="P63" t="s">
        <v>36</v>
      </c>
      <c r="Q63">
        <v>183161.003</v>
      </c>
      <c r="R63" t="s">
        <v>36</v>
      </c>
      <c r="S63">
        <v>182938.66399999999</v>
      </c>
      <c r="T63" t="s">
        <v>36</v>
      </c>
      <c r="U63">
        <v>185618.71599999999</v>
      </c>
      <c r="V63" t="s">
        <v>36</v>
      </c>
      <c r="W63">
        <v>194305.50399999999</v>
      </c>
      <c r="X63" t="s">
        <v>36</v>
      </c>
      <c r="Y63">
        <v>202495.90900000001</v>
      </c>
      <c r="Z63" t="s">
        <v>36</v>
      </c>
      <c r="AA63">
        <v>213797.003</v>
      </c>
      <c r="AB63" t="s">
        <v>36</v>
      </c>
      <c r="AC63">
        <v>226674.01800000001</v>
      </c>
      <c r="AD63" t="s">
        <v>36</v>
      </c>
      <c r="AE63">
        <v>234123.09299999999</v>
      </c>
      <c r="AF63" t="s">
        <v>36</v>
      </c>
      <c r="AG63">
        <v>236717.45800000001</v>
      </c>
      <c r="AH63" t="s">
        <v>36</v>
      </c>
      <c r="AI63">
        <v>250051.65700000001</v>
      </c>
      <c r="AJ63" t="s">
        <v>36</v>
      </c>
      <c r="AK63">
        <v>263960.98100000003</v>
      </c>
      <c r="AL63" t="s">
        <v>36</v>
      </c>
      <c r="AM63">
        <v>270668.54599999997</v>
      </c>
      <c r="AN63" t="s">
        <v>36</v>
      </c>
      <c r="AO63">
        <v>282119.71999999997</v>
      </c>
      <c r="AP63" t="s">
        <v>36</v>
      </c>
      <c r="AQ63">
        <v>293081.53899999999</v>
      </c>
      <c r="AR63" t="s">
        <v>36</v>
      </c>
      <c r="AS63">
        <v>299862.53700000001</v>
      </c>
      <c r="AT63" t="s">
        <v>36</v>
      </c>
      <c r="AU63">
        <v>312958.11599999998</v>
      </c>
      <c r="AV63" t="s">
        <v>36</v>
      </c>
      <c r="AW63">
        <v>326331.88</v>
      </c>
      <c r="AX63" t="s">
        <v>36</v>
      </c>
      <c r="AY63">
        <v>339628.46799999999</v>
      </c>
      <c r="AZ63" t="s">
        <v>36</v>
      </c>
      <c r="BA63" s="9">
        <v>352483.712</v>
      </c>
      <c r="BB63" t="s">
        <v>36</v>
      </c>
      <c r="BC63">
        <v>347321.69300000003</v>
      </c>
      <c r="BD63" t="s">
        <v>36</v>
      </c>
      <c r="BE63">
        <v>379776.68300000002</v>
      </c>
      <c r="BF63" t="s">
        <v>36</v>
      </c>
      <c r="BG63">
        <v>404349.60100000002</v>
      </c>
      <c r="BH63" t="s">
        <v>70</v>
      </c>
      <c r="BI63" s="6">
        <f t="shared" si="4"/>
        <v>3.8450083916175402</v>
      </c>
      <c r="BJ63" s="6">
        <f t="shared" si="2"/>
        <v>4.6821551621037543</v>
      </c>
      <c r="BL63" t="s">
        <v>70</v>
      </c>
      <c r="BM63" s="3">
        <f t="shared" si="3"/>
        <v>1.0369051180195645</v>
      </c>
    </row>
    <row r="64" spans="2:65">
      <c r="B64" t="s">
        <v>72</v>
      </c>
      <c r="C64" t="s">
        <v>109</v>
      </c>
      <c r="D64" t="s">
        <v>36</v>
      </c>
      <c r="E64">
        <v>2029738.7</v>
      </c>
      <c r="F64" t="s">
        <v>36</v>
      </c>
      <c r="G64">
        <v>2055451.121</v>
      </c>
      <c r="H64" t="s">
        <v>36</v>
      </c>
      <c r="I64">
        <v>2093070.2390000001</v>
      </c>
      <c r="J64" t="s">
        <v>36</v>
      </c>
      <c r="K64">
        <v>2130967.6860000002</v>
      </c>
      <c r="L64" t="s">
        <v>36</v>
      </c>
      <c r="M64">
        <v>2165611.4160000002</v>
      </c>
      <c r="N64" t="s">
        <v>36</v>
      </c>
      <c r="O64">
        <v>2247622.1490000002</v>
      </c>
      <c r="P64" t="s">
        <v>36</v>
      </c>
      <c r="Q64">
        <v>2291481.608</v>
      </c>
      <c r="R64" t="s">
        <v>36</v>
      </c>
      <c r="S64">
        <v>2297300.665</v>
      </c>
      <c r="T64" t="s">
        <v>36</v>
      </c>
      <c r="U64">
        <v>2300485.3420000002</v>
      </c>
      <c r="V64" t="s">
        <v>36</v>
      </c>
      <c r="W64">
        <v>2333234.9169999999</v>
      </c>
      <c r="X64" t="s">
        <v>36</v>
      </c>
      <c r="Y64">
        <v>2352317.2549999999</v>
      </c>
      <c r="Z64" t="s">
        <v>36</v>
      </c>
      <c r="AA64">
        <v>2394438.781</v>
      </c>
      <c r="AB64" t="s">
        <v>36</v>
      </c>
      <c r="AC64">
        <v>2430045.8330000001</v>
      </c>
      <c r="AD64" t="s">
        <v>36</v>
      </c>
      <c r="AE64">
        <v>2406668.48</v>
      </c>
      <c r="AF64" t="s">
        <v>36</v>
      </c>
      <c r="AG64">
        <v>2279573.8289999999</v>
      </c>
      <c r="AH64" t="s">
        <v>36</v>
      </c>
      <c r="AI64">
        <v>2318629.6719999998</v>
      </c>
      <c r="AJ64" t="s">
        <v>36</v>
      </c>
      <c r="AK64">
        <v>2335030.1129999999</v>
      </c>
      <c r="AL64" t="s">
        <v>36</v>
      </c>
      <c r="AM64">
        <v>2265425.0660000001</v>
      </c>
      <c r="AN64" t="s">
        <v>36</v>
      </c>
      <c r="AO64">
        <v>2223717.108</v>
      </c>
      <c r="AP64" t="s">
        <v>36</v>
      </c>
      <c r="AQ64">
        <v>2223615.983</v>
      </c>
      <c r="AR64" t="s">
        <v>36</v>
      </c>
      <c r="AS64">
        <v>2240922.483</v>
      </c>
      <c r="AT64" t="s">
        <v>36</v>
      </c>
      <c r="AU64">
        <v>2269907.98</v>
      </c>
      <c r="AV64" t="s">
        <v>36</v>
      </c>
      <c r="AW64">
        <v>2307766.8459999999</v>
      </c>
      <c r="AX64" t="s">
        <v>36</v>
      </c>
      <c r="AY64">
        <v>2329132.4040000001</v>
      </c>
      <c r="AZ64" t="s">
        <v>36</v>
      </c>
      <c r="BA64" s="9">
        <v>2340386.7319999998</v>
      </c>
      <c r="BB64" t="s">
        <v>36</v>
      </c>
      <c r="BC64">
        <v>2130355.9309999999</v>
      </c>
      <c r="BD64" t="s">
        <v>36</v>
      </c>
      <c r="BE64">
        <v>2307468.6170000001</v>
      </c>
      <c r="BF64" t="s">
        <v>36</v>
      </c>
      <c r="BG64">
        <v>2393411.426</v>
      </c>
      <c r="BH64" t="s">
        <v>72</v>
      </c>
      <c r="BI64" s="6">
        <f t="shared" si="4"/>
        <v>0.59513526921521986</v>
      </c>
      <c r="BJ64" s="6">
        <f t="shared" si="2"/>
        <v>0.74957996714107367</v>
      </c>
      <c r="BL64" t="s">
        <v>72</v>
      </c>
      <c r="BM64" s="3">
        <f t="shared" si="3"/>
        <v>1.0083260015830284</v>
      </c>
    </row>
    <row r="65" spans="2:65">
      <c r="B65" t="s">
        <v>73</v>
      </c>
      <c r="C65" t="s">
        <v>109</v>
      </c>
      <c r="D65" t="s">
        <v>36</v>
      </c>
      <c r="E65">
        <v>4428637.7390000001</v>
      </c>
      <c r="F65" t="s">
        <v>36</v>
      </c>
      <c r="G65">
        <v>4567425.5329999998</v>
      </c>
      <c r="H65" t="s">
        <v>36</v>
      </c>
      <c r="I65">
        <v>4612242.4239999996</v>
      </c>
      <c r="J65" t="s">
        <v>36</v>
      </c>
      <c r="K65">
        <v>4553651.7019999996</v>
      </c>
      <c r="L65" t="s">
        <v>36</v>
      </c>
      <c r="M65">
        <v>4538445.6950000003</v>
      </c>
      <c r="N65" t="s">
        <v>36</v>
      </c>
      <c r="O65">
        <v>4663917.7230000002</v>
      </c>
      <c r="P65" t="s">
        <v>36</v>
      </c>
      <c r="Q65">
        <v>4681925.2690000003</v>
      </c>
      <c r="R65" t="s">
        <v>36</v>
      </c>
      <c r="S65">
        <v>4683889.9220000003</v>
      </c>
      <c r="T65" t="s">
        <v>36</v>
      </c>
      <c r="U65">
        <v>4755793.51</v>
      </c>
      <c r="V65" t="s">
        <v>36</v>
      </c>
      <c r="W65">
        <v>4859760.659</v>
      </c>
      <c r="X65" t="s">
        <v>36</v>
      </c>
      <c r="Y65">
        <v>4947425.9239999996</v>
      </c>
      <c r="Z65" t="s">
        <v>36</v>
      </c>
      <c r="AA65">
        <v>5015321.9289999995</v>
      </c>
      <c r="AB65" t="s">
        <v>36</v>
      </c>
      <c r="AC65">
        <v>5089747.773</v>
      </c>
      <c r="AD65" t="s">
        <v>36</v>
      </c>
      <c r="AE65">
        <v>5027434.551</v>
      </c>
      <c r="AF65" t="s">
        <v>36</v>
      </c>
      <c r="AG65">
        <v>4741210.8190000001</v>
      </c>
      <c r="AH65" t="s">
        <v>36</v>
      </c>
      <c r="AI65">
        <v>4935501.7470000004</v>
      </c>
      <c r="AJ65" t="s">
        <v>36</v>
      </c>
      <c r="AK65">
        <v>4936676.8660000004</v>
      </c>
      <c r="AL65" t="s">
        <v>36</v>
      </c>
      <c r="AM65">
        <v>5004543.8810000001</v>
      </c>
      <c r="AN65" t="s">
        <v>36</v>
      </c>
      <c r="AO65">
        <v>5104889.9989999998</v>
      </c>
      <c r="AP65" t="s">
        <v>36</v>
      </c>
      <c r="AQ65">
        <v>5120010.9649999999</v>
      </c>
      <c r="AR65" t="s">
        <v>36</v>
      </c>
      <c r="AS65">
        <v>5199915.2230000002</v>
      </c>
      <c r="AT65" t="s">
        <v>36</v>
      </c>
      <c r="AU65">
        <v>5239113.574</v>
      </c>
      <c r="AV65" t="s">
        <v>36</v>
      </c>
      <c r="AW65">
        <v>5326886.1069999998</v>
      </c>
      <c r="AX65" t="s">
        <v>36</v>
      </c>
      <c r="AY65">
        <v>5361158.8140000002</v>
      </c>
      <c r="AZ65" t="s">
        <v>36</v>
      </c>
      <c r="BA65" s="9">
        <v>5339597.8849999998</v>
      </c>
      <c r="BB65" t="s">
        <v>36</v>
      </c>
      <c r="BC65">
        <v>5111137.6529999999</v>
      </c>
      <c r="BD65" t="s">
        <v>36</v>
      </c>
      <c r="BE65">
        <v>5220643.1320000002</v>
      </c>
      <c r="BF65" t="s">
        <v>40</v>
      </c>
      <c r="BG65">
        <v>5274343.9649999999</v>
      </c>
      <c r="BH65" t="s">
        <v>73</v>
      </c>
      <c r="BI65" s="6">
        <f t="shared" si="4"/>
        <v>0.78245496652600366</v>
      </c>
      <c r="BJ65" s="6">
        <f t="shared" si="2"/>
        <v>-0.40902928374976</v>
      </c>
      <c r="BL65" t="s">
        <v>73</v>
      </c>
      <c r="BM65" s="3">
        <f t="shared" si="3"/>
        <v>1.0048833507015751</v>
      </c>
    </row>
    <row r="66" spans="2:65">
      <c r="B66" t="s">
        <v>75</v>
      </c>
      <c r="C66" t="s">
        <v>109</v>
      </c>
      <c r="D66" t="s">
        <v>36</v>
      </c>
      <c r="E66">
        <v>797613.47</v>
      </c>
      <c r="F66" t="s">
        <v>36</v>
      </c>
      <c r="G66">
        <v>860550.78300000005</v>
      </c>
      <c r="H66" t="s">
        <v>36</v>
      </c>
      <c r="I66">
        <v>913651.52</v>
      </c>
      <c r="J66" t="s">
        <v>36</v>
      </c>
      <c r="K66">
        <v>866786.23899999994</v>
      </c>
      <c r="L66" t="s">
        <v>36</v>
      </c>
      <c r="M66">
        <v>966180.11800000002</v>
      </c>
      <c r="N66" t="s">
        <v>36</v>
      </c>
      <c r="O66">
        <v>1053724.088</v>
      </c>
      <c r="P66" t="s">
        <v>36</v>
      </c>
      <c r="Q66">
        <v>1104854.9909999999</v>
      </c>
      <c r="R66" t="s">
        <v>36</v>
      </c>
      <c r="S66">
        <v>1190206.615</v>
      </c>
      <c r="T66" t="s">
        <v>36</v>
      </c>
      <c r="U66">
        <v>1227665.8829999999</v>
      </c>
      <c r="V66" t="s">
        <v>36</v>
      </c>
      <c r="W66">
        <v>1291472.4839999999</v>
      </c>
      <c r="X66" t="s">
        <v>36</v>
      </c>
      <c r="Y66">
        <v>1347116.128</v>
      </c>
      <c r="Z66" t="s">
        <v>36</v>
      </c>
      <c r="AA66">
        <v>1418032.72</v>
      </c>
      <c r="AB66" t="s">
        <v>36</v>
      </c>
      <c r="AC66">
        <v>1500272.2139999999</v>
      </c>
      <c r="AD66" t="s">
        <v>36</v>
      </c>
      <c r="AE66">
        <v>1545475.189</v>
      </c>
      <c r="AF66" t="s">
        <v>36</v>
      </c>
      <c r="AG66">
        <v>1557726.155</v>
      </c>
      <c r="AH66" t="s">
        <v>36</v>
      </c>
      <c r="AI66">
        <v>1663726.693</v>
      </c>
      <c r="AJ66" t="s">
        <v>36</v>
      </c>
      <c r="AK66">
        <v>1725046.132</v>
      </c>
      <c r="AL66" t="s">
        <v>36</v>
      </c>
      <c r="AM66">
        <v>1766490.9</v>
      </c>
      <c r="AN66" t="s">
        <v>36</v>
      </c>
      <c r="AO66">
        <v>1822395.19</v>
      </c>
      <c r="AP66" t="s">
        <v>36</v>
      </c>
      <c r="AQ66">
        <v>1880756.554</v>
      </c>
      <c r="AR66" t="s">
        <v>36</v>
      </c>
      <c r="AS66">
        <v>1933588.9469999999</v>
      </c>
      <c r="AT66" t="s">
        <v>36</v>
      </c>
      <c r="AU66">
        <v>1990569.5260000001</v>
      </c>
      <c r="AV66" t="s">
        <v>36</v>
      </c>
      <c r="AW66">
        <v>2053464.273</v>
      </c>
      <c r="AX66" t="s">
        <v>36</v>
      </c>
      <c r="AY66">
        <v>2113166.77</v>
      </c>
      <c r="AZ66" t="s">
        <v>36</v>
      </c>
      <c r="BA66" s="9">
        <v>2160585.7650000001</v>
      </c>
      <c r="BB66" t="s">
        <v>36</v>
      </c>
      <c r="BC66">
        <v>2145258.2379999999</v>
      </c>
      <c r="BD66" t="s">
        <v>36</v>
      </c>
      <c r="BE66">
        <v>2237605.9160000002</v>
      </c>
      <c r="BF66" t="s">
        <v>44</v>
      </c>
      <c r="BG66">
        <v>2296067.2230000002</v>
      </c>
      <c r="BH66" t="s">
        <v>75</v>
      </c>
      <c r="BI66" s="6">
        <f t="shared" si="4"/>
        <v>4.2395336176454919</v>
      </c>
      <c r="BJ66" s="6">
        <f t="shared" si="2"/>
        <v>2.0479683443331567</v>
      </c>
      <c r="BL66" t="s">
        <v>75</v>
      </c>
      <c r="BM66" s="3">
        <f t="shared" si="3"/>
        <v>1.0489727057875844</v>
      </c>
    </row>
    <row r="67" spans="2:65">
      <c r="B67" t="s">
        <v>77</v>
      </c>
      <c r="C67" t="s">
        <v>109</v>
      </c>
      <c r="D67" t="s">
        <v>36</v>
      </c>
      <c r="E67">
        <v>22371.304</v>
      </c>
      <c r="F67" t="s">
        <v>36</v>
      </c>
      <c r="G67">
        <v>22950.276000000002</v>
      </c>
      <c r="H67" t="s">
        <v>36</v>
      </c>
      <c r="I67">
        <v>24978.371999999999</v>
      </c>
      <c r="J67" t="s">
        <v>36</v>
      </c>
      <c r="K67">
        <v>26560.986000000001</v>
      </c>
      <c r="L67" t="s">
        <v>36</v>
      </c>
      <c r="M67">
        <v>27293.053</v>
      </c>
      <c r="N67" t="s">
        <v>36</v>
      </c>
      <c r="O67">
        <v>28842.135999999999</v>
      </c>
      <c r="P67" t="s">
        <v>36</v>
      </c>
      <c r="Q67">
        <v>30665.971000000001</v>
      </c>
      <c r="R67" t="s">
        <v>36</v>
      </c>
      <c r="S67">
        <v>32839.614999999998</v>
      </c>
      <c r="T67" t="s">
        <v>36</v>
      </c>
      <c r="U67">
        <v>35605.65</v>
      </c>
      <c r="V67" t="s">
        <v>36</v>
      </c>
      <c r="W67">
        <v>38555.273999999998</v>
      </c>
      <c r="X67" t="s">
        <v>36</v>
      </c>
      <c r="Y67">
        <v>42688.540999999997</v>
      </c>
      <c r="Z67" t="s">
        <v>36</v>
      </c>
      <c r="AA67">
        <v>47799.142999999996</v>
      </c>
      <c r="AB67" t="s">
        <v>36</v>
      </c>
      <c r="AC67">
        <v>52551.296000000002</v>
      </c>
      <c r="AD67" t="s">
        <v>36</v>
      </c>
      <c r="AE67">
        <v>50843.841</v>
      </c>
      <c r="AF67" t="s">
        <v>36</v>
      </c>
      <c r="AG67">
        <v>43593.438000000002</v>
      </c>
      <c r="AH67" t="s">
        <v>36</v>
      </c>
      <c r="AI67">
        <v>41651.103000000003</v>
      </c>
      <c r="AJ67" t="s">
        <v>36</v>
      </c>
      <c r="AK67">
        <v>42723.082999999999</v>
      </c>
      <c r="AL67" t="s">
        <v>36</v>
      </c>
      <c r="AM67">
        <v>45731.748</v>
      </c>
      <c r="AN67" t="s">
        <v>36</v>
      </c>
      <c r="AO67">
        <v>46650.025999999998</v>
      </c>
      <c r="AP67" t="s">
        <v>36</v>
      </c>
      <c r="AQ67">
        <v>47537.39</v>
      </c>
      <c r="AR67" t="s">
        <v>36</v>
      </c>
      <c r="AS67">
        <v>49384.341999999997</v>
      </c>
      <c r="AT67" t="s">
        <v>36</v>
      </c>
      <c r="AU67">
        <v>50554.065999999999</v>
      </c>
      <c r="AV67" t="s">
        <v>36</v>
      </c>
      <c r="AW67">
        <v>52228.658000000003</v>
      </c>
      <c r="AX67" t="s">
        <v>36</v>
      </c>
      <c r="AY67">
        <v>54312.851999999999</v>
      </c>
      <c r="AZ67" t="s">
        <v>36</v>
      </c>
      <c r="BA67" s="9">
        <v>54631.942000000003</v>
      </c>
      <c r="BB67" t="s">
        <v>36</v>
      </c>
      <c r="BC67">
        <v>52712.283000000003</v>
      </c>
      <c r="BD67" t="s">
        <v>36</v>
      </c>
      <c r="BE67">
        <v>56260.733999999997</v>
      </c>
      <c r="BF67" t="s">
        <v>36</v>
      </c>
      <c r="BG67">
        <v>58150.233999999997</v>
      </c>
      <c r="BH67" t="s">
        <v>77</v>
      </c>
      <c r="BI67" s="6">
        <f t="shared" si="4"/>
        <v>3.7902295496210314</v>
      </c>
      <c r="BJ67" s="6">
        <f t="shared" si="2"/>
        <v>2.1021630275874514</v>
      </c>
      <c r="BL67" t="s">
        <v>77</v>
      </c>
      <c r="BM67" s="3">
        <f t="shared" si="3"/>
        <v>1.048805575116408</v>
      </c>
    </row>
    <row r="68" spans="2:65">
      <c r="B68" t="s">
        <v>78</v>
      </c>
      <c r="C68" t="s">
        <v>109</v>
      </c>
      <c r="D68" t="s">
        <v>36</v>
      </c>
      <c r="E68">
        <v>36211.593000000001</v>
      </c>
      <c r="F68" t="s">
        <v>36</v>
      </c>
      <c r="G68">
        <v>38079.555</v>
      </c>
      <c r="H68" t="s">
        <v>36</v>
      </c>
      <c r="I68">
        <v>41244.317000000003</v>
      </c>
      <c r="J68" t="s">
        <v>36</v>
      </c>
      <c r="K68">
        <v>44327.644</v>
      </c>
      <c r="L68" t="s">
        <v>36</v>
      </c>
      <c r="M68">
        <v>43821.612000000001</v>
      </c>
      <c r="N68" t="s">
        <v>36</v>
      </c>
      <c r="O68">
        <v>45441.050999999999</v>
      </c>
      <c r="P68" t="s">
        <v>36</v>
      </c>
      <c r="Q68">
        <v>48406.582000000002</v>
      </c>
      <c r="R68" t="s">
        <v>36</v>
      </c>
      <c r="S68">
        <v>51674.713000000003</v>
      </c>
      <c r="T68" t="s">
        <v>36</v>
      </c>
      <c r="U68">
        <v>57134.639000000003</v>
      </c>
      <c r="V68" t="s">
        <v>36</v>
      </c>
      <c r="W68">
        <v>60888.095000000001</v>
      </c>
      <c r="X68" t="s">
        <v>36</v>
      </c>
      <c r="Y68">
        <v>65596.186000000002</v>
      </c>
      <c r="Z68" t="s">
        <v>36</v>
      </c>
      <c r="AA68">
        <v>70459.566000000006</v>
      </c>
      <c r="AB68" t="s">
        <v>36</v>
      </c>
      <c r="AC68">
        <v>78285.849000000002</v>
      </c>
      <c r="AD68" t="s">
        <v>36</v>
      </c>
      <c r="AE68">
        <v>80332.573000000004</v>
      </c>
      <c r="AF68" t="s">
        <v>36</v>
      </c>
      <c r="AG68">
        <v>68412.335000000006</v>
      </c>
      <c r="AH68" t="s">
        <v>36</v>
      </c>
      <c r="AI68">
        <v>69541.987999999998</v>
      </c>
      <c r="AJ68" t="s">
        <v>36</v>
      </c>
      <c r="AK68">
        <v>73741.634999999995</v>
      </c>
      <c r="AL68" t="s">
        <v>36</v>
      </c>
      <c r="AM68">
        <v>76576.164000000004</v>
      </c>
      <c r="AN68" t="s">
        <v>36</v>
      </c>
      <c r="AO68">
        <v>79294.672000000006</v>
      </c>
      <c r="AP68" t="s">
        <v>36</v>
      </c>
      <c r="AQ68">
        <v>82099.334000000003</v>
      </c>
      <c r="AR68" t="s">
        <v>36</v>
      </c>
      <c r="AS68">
        <v>83761.504000000001</v>
      </c>
      <c r="AT68" t="s">
        <v>36</v>
      </c>
      <c r="AU68">
        <v>85871.311000000002</v>
      </c>
      <c r="AV68" t="s">
        <v>36</v>
      </c>
      <c r="AW68">
        <v>89548.834000000003</v>
      </c>
      <c r="AX68" t="s">
        <v>36</v>
      </c>
      <c r="AY68">
        <v>93124.797000000006</v>
      </c>
      <c r="AZ68" t="s">
        <v>36</v>
      </c>
      <c r="BA68" s="9">
        <v>97469.701000000001</v>
      </c>
      <c r="BB68" t="s">
        <v>36</v>
      </c>
      <c r="BC68">
        <v>97445.710999999996</v>
      </c>
      <c r="BD68" t="s">
        <v>36</v>
      </c>
      <c r="BE68">
        <v>103569.89200000001</v>
      </c>
      <c r="BF68" t="s">
        <v>36</v>
      </c>
      <c r="BG68">
        <v>106097.178</v>
      </c>
      <c r="BH68" t="s">
        <v>78</v>
      </c>
      <c r="BI68" s="6">
        <f t="shared" si="4"/>
        <v>4.2119646469324152</v>
      </c>
      <c r="BJ68" s="6">
        <f t="shared" si="2"/>
        <v>2.8674718128509369</v>
      </c>
      <c r="BL68" t="s">
        <v>78</v>
      </c>
      <c r="BM68" s="3">
        <f t="shared" si="3"/>
        <v>1.0464892471025822</v>
      </c>
    </row>
    <row r="69" spans="2:65">
      <c r="B69" t="s">
        <v>79</v>
      </c>
      <c r="C69" t="s">
        <v>109</v>
      </c>
      <c r="D69" t="s">
        <v>36</v>
      </c>
      <c r="E69">
        <v>31300.2</v>
      </c>
      <c r="F69" t="s">
        <v>36</v>
      </c>
      <c r="G69">
        <v>31737.8</v>
      </c>
      <c r="H69" t="s">
        <v>36</v>
      </c>
      <c r="I69">
        <v>33457.936000000002</v>
      </c>
      <c r="J69" t="s">
        <v>36</v>
      </c>
      <c r="K69">
        <v>35691.089999999997</v>
      </c>
      <c r="L69" t="s">
        <v>36</v>
      </c>
      <c r="M69">
        <v>38608.902000000002</v>
      </c>
      <c r="N69" t="s">
        <v>36</v>
      </c>
      <c r="O69">
        <v>41287.637000000002</v>
      </c>
      <c r="P69" t="s">
        <v>36</v>
      </c>
      <c r="Q69">
        <v>42556.966</v>
      </c>
      <c r="R69" t="s">
        <v>36</v>
      </c>
      <c r="S69">
        <v>43929.606</v>
      </c>
      <c r="T69" t="s">
        <v>36</v>
      </c>
      <c r="U69">
        <v>45080.288</v>
      </c>
      <c r="V69" t="s">
        <v>36</v>
      </c>
      <c r="W69">
        <v>46988.036999999997</v>
      </c>
      <c r="X69" t="s">
        <v>36</v>
      </c>
      <c r="Y69">
        <v>48154.690999999999</v>
      </c>
      <c r="Z69" t="s">
        <v>36</v>
      </c>
      <c r="AA69">
        <v>51052.021999999997</v>
      </c>
      <c r="AB69" t="s">
        <v>36</v>
      </c>
      <c r="AC69">
        <v>55186.555</v>
      </c>
      <c r="AD69" t="s">
        <v>36</v>
      </c>
      <c r="AE69">
        <v>55020.898000000001</v>
      </c>
      <c r="AF69" t="s">
        <v>36</v>
      </c>
      <c r="AG69">
        <v>53238.796999999999</v>
      </c>
      <c r="AH69" t="s">
        <v>36</v>
      </c>
      <c r="AI69">
        <v>55240.796000000002</v>
      </c>
      <c r="AJ69" t="s">
        <v>36</v>
      </c>
      <c r="AK69">
        <v>55817.675000000003</v>
      </c>
      <c r="AL69" t="s">
        <v>36</v>
      </c>
      <c r="AM69">
        <v>56738.610999999997</v>
      </c>
      <c r="AN69" t="s">
        <v>36</v>
      </c>
      <c r="AO69">
        <v>58538.241000000002</v>
      </c>
      <c r="AP69" t="s">
        <v>36</v>
      </c>
      <c r="AQ69">
        <v>60073.75</v>
      </c>
      <c r="AR69" t="s">
        <v>36</v>
      </c>
      <c r="AS69">
        <v>61437.294000000002</v>
      </c>
      <c r="AT69" t="s">
        <v>36</v>
      </c>
      <c r="AU69">
        <v>64495.76</v>
      </c>
      <c r="AV69" t="s">
        <v>36</v>
      </c>
      <c r="AW69">
        <v>65345.29</v>
      </c>
      <c r="AX69" t="s">
        <v>36</v>
      </c>
      <c r="AY69">
        <v>66142.06</v>
      </c>
      <c r="AZ69" t="s">
        <v>36</v>
      </c>
      <c r="BA69" s="9">
        <v>68070.660999999993</v>
      </c>
      <c r="BB69" t="s">
        <v>36</v>
      </c>
      <c r="BC69">
        <v>67451.334000000003</v>
      </c>
      <c r="BD69" t="s">
        <v>36</v>
      </c>
      <c r="BE69">
        <v>72286.517000000007</v>
      </c>
      <c r="BF69" t="s">
        <v>36</v>
      </c>
      <c r="BG69">
        <v>73284.205000000002</v>
      </c>
      <c r="BH69" t="s">
        <v>79</v>
      </c>
      <c r="BI69" s="6">
        <f t="shared" si="4"/>
        <v>3.2901406895623069</v>
      </c>
      <c r="BJ69" s="6">
        <f t="shared" si="2"/>
        <v>2.4904667675319132</v>
      </c>
      <c r="BL69" t="s">
        <v>79</v>
      </c>
      <c r="BM69" s="3">
        <f t="shared" si="3"/>
        <v>1.0386691267821053</v>
      </c>
    </row>
    <row r="70" spans="2:65">
      <c r="B70" t="s">
        <v>80</v>
      </c>
      <c r="C70" t="s">
        <v>109</v>
      </c>
      <c r="D70" t="s">
        <v>36</v>
      </c>
      <c r="E70">
        <v>1289273.2960000001</v>
      </c>
      <c r="F70" t="s">
        <v>36</v>
      </c>
      <c r="G70">
        <v>1376599.111</v>
      </c>
      <c r="H70" t="s">
        <v>36</v>
      </c>
      <c r="I70">
        <v>1470852.8189999999</v>
      </c>
      <c r="J70" t="s">
        <v>36</v>
      </c>
      <c r="K70">
        <v>1546806.558</v>
      </c>
      <c r="L70" t="s">
        <v>36</v>
      </c>
      <c r="M70">
        <v>1589398.716</v>
      </c>
      <c r="N70" t="s">
        <v>36</v>
      </c>
      <c r="O70">
        <v>1667954.0109999999</v>
      </c>
      <c r="P70" t="s">
        <v>36</v>
      </c>
      <c r="Q70">
        <v>1661208.97</v>
      </c>
      <c r="R70" t="s">
        <v>36</v>
      </c>
      <c r="S70">
        <v>1660547.07</v>
      </c>
      <c r="T70" t="s">
        <v>36</v>
      </c>
      <c r="U70">
        <v>1684564.9350000001</v>
      </c>
      <c r="V70" t="s">
        <v>36</v>
      </c>
      <c r="W70">
        <v>1750609.8330000001</v>
      </c>
      <c r="X70" t="s">
        <v>36</v>
      </c>
      <c r="Y70">
        <v>1791010.531</v>
      </c>
      <c r="Z70" t="s">
        <v>36</v>
      </c>
      <c r="AA70">
        <v>1871517.8489999999</v>
      </c>
      <c r="AB70" t="s">
        <v>36</v>
      </c>
      <c r="AC70">
        <v>1914402.665</v>
      </c>
      <c r="AD70" t="s">
        <v>36</v>
      </c>
      <c r="AE70">
        <v>1936295.4790000001</v>
      </c>
      <c r="AF70" t="s">
        <v>36</v>
      </c>
      <c r="AG70">
        <v>1833947.8540000001</v>
      </c>
      <c r="AH70" t="s">
        <v>36</v>
      </c>
      <c r="AI70">
        <v>1927811.4720000001</v>
      </c>
      <c r="AJ70" t="s">
        <v>36</v>
      </c>
      <c r="AK70">
        <v>1998427.3589999999</v>
      </c>
      <c r="AL70" t="s">
        <v>36</v>
      </c>
      <c r="AM70">
        <v>2071216.5319999999</v>
      </c>
      <c r="AN70" t="s">
        <v>36</v>
      </c>
      <c r="AO70">
        <v>2099262.7080000001</v>
      </c>
      <c r="AP70" t="s">
        <v>36</v>
      </c>
      <c r="AQ70">
        <v>2159086.9350000001</v>
      </c>
      <c r="AR70" t="s">
        <v>36</v>
      </c>
      <c r="AS70">
        <v>2230188.94</v>
      </c>
      <c r="AT70" t="s">
        <v>36</v>
      </c>
      <c r="AU70">
        <v>2288854.7829999998</v>
      </c>
      <c r="AV70" t="s">
        <v>36</v>
      </c>
      <c r="AW70">
        <v>2337221.2400000002</v>
      </c>
      <c r="AX70" t="s">
        <v>36</v>
      </c>
      <c r="AY70">
        <v>2388523.1230000001</v>
      </c>
      <c r="AZ70" t="s">
        <v>36</v>
      </c>
      <c r="BA70" s="9">
        <v>2383768.821</v>
      </c>
      <c r="BB70" t="s">
        <v>44</v>
      </c>
      <c r="BC70">
        <v>2193355.4569999999</v>
      </c>
      <c r="BD70" t="s">
        <v>44</v>
      </c>
      <c r="BE70">
        <v>2296894.2340000002</v>
      </c>
      <c r="BF70" t="s">
        <v>40</v>
      </c>
      <c r="BG70">
        <v>2367233.85</v>
      </c>
      <c r="BH70" t="s">
        <v>80</v>
      </c>
      <c r="BI70" s="6">
        <f t="shared" si="4"/>
        <v>2.5939216784199175</v>
      </c>
      <c r="BJ70" s="6">
        <f t="shared" si="2"/>
        <v>-0.2317527659112244</v>
      </c>
      <c r="BL70" t="s">
        <v>80</v>
      </c>
      <c r="BM70" s="3">
        <f t="shared" si="3"/>
        <v>1.0254903338192778</v>
      </c>
    </row>
    <row r="71" spans="2:65">
      <c r="B71" t="s">
        <v>82</v>
      </c>
      <c r="C71" t="s">
        <v>109</v>
      </c>
      <c r="D71" t="s">
        <v>36</v>
      </c>
      <c r="E71">
        <v>579647.32999999996</v>
      </c>
      <c r="F71" t="s">
        <v>36</v>
      </c>
      <c r="G71">
        <v>599927.696</v>
      </c>
      <c r="H71" t="s">
        <v>36</v>
      </c>
      <c r="I71">
        <v>625898.88600000006</v>
      </c>
      <c r="J71" t="s">
        <v>36</v>
      </c>
      <c r="K71">
        <v>655090.29200000002</v>
      </c>
      <c r="L71" t="s">
        <v>36</v>
      </c>
      <c r="M71">
        <v>688067.85199999996</v>
      </c>
      <c r="N71" t="s">
        <v>36</v>
      </c>
      <c r="O71">
        <v>716936.71900000004</v>
      </c>
      <c r="P71" t="s">
        <v>36</v>
      </c>
      <c r="Q71">
        <v>733619.51500000001</v>
      </c>
      <c r="R71" t="s">
        <v>36</v>
      </c>
      <c r="S71">
        <v>735213.47600000002</v>
      </c>
      <c r="T71" t="s">
        <v>36</v>
      </c>
      <c r="U71">
        <v>736357.80700000003</v>
      </c>
      <c r="V71" t="s">
        <v>36</v>
      </c>
      <c r="W71">
        <v>750974.11</v>
      </c>
      <c r="X71" t="s">
        <v>36</v>
      </c>
      <c r="Y71">
        <v>766375.65800000005</v>
      </c>
      <c r="Z71" t="s">
        <v>36</v>
      </c>
      <c r="AA71">
        <v>792899.83499999996</v>
      </c>
      <c r="AB71" t="s">
        <v>36</v>
      </c>
      <c r="AC71">
        <v>822814.69700000004</v>
      </c>
      <c r="AD71" t="s">
        <v>36</v>
      </c>
      <c r="AE71">
        <v>840672.44900000002</v>
      </c>
      <c r="AF71" t="s">
        <v>36</v>
      </c>
      <c r="AG71">
        <v>809845.96499999997</v>
      </c>
      <c r="AH71" t="s">
        <v>36</v>
      </c>
      <c r="AI71">
        <v>820720.08600000001</v>
      </c>
      <c r="AJ71" t="s">
        <v>36</v>
      </c>
      <c r="AK71">
        <v>833451.00800000003</v>
      </c>
      <c r="AL71" t="s">
        <v>36</v>
      </c>
      <c r="AM71">
        <v>824863.51199999999</v>
      </c>
      <c r="AN71" t="s">
        <v>36</v>
      </c>
      <c r="AO71">
        <v>823789.74399999995</v>
      </c>
      <c r="AP71" t="s">
        <v>36</v>
      </c>
      <c r="AQ71">
        <v>835515.53</v>
      </c>
      <c r="AR71" t="s">
        <v>36</v>
      </c>
      <c r="AS71">
        <v>851884.69700000004</v>
      </c>
      <c r="AT71" t="s">
        <v>36</v>
      </c>
      <c r="AU71">
        <v>870555.57</v>
      </c>
      <c r="AV71" t="s">
        <v>36</v>
      </c>
      <c r="AW71">
        <v>895896.59499999997</v>
      </c>
      <c r="AX71" t="s">
        <v>36</v>
      </c>
      <c r="AY71">
        <v>917047.95299999998</v>
      </c>
      <c r="AZ71" t="s">
        <v>36</v>
      </c>
      <c r="BA71" s="9">
        <v>934981.63600000006</v>
      </c>
      <c r="BB71" t="s">
        <v>36</v>
      </c>
      <c r="BC71">
        <v>898647.46400000004</v>
      </c>
      <c r="BD71" t="s">
        <v>36</v>
      </c>
      <c r="BE71">
        <v>954290.43200000003</v>
      </c>
      <c r="BF71" t="s">
        <v>44</v>
      </c>
      <c r="BG71">
        <v>995600.88500000001</v>
      </c>
      <c r="BH71" t="s">
        <v>82</v>
      </c>
      <c r="BI71" s="6">
        <f t="shared" si="4"/>
        <v>2.0120875736546253</v>
      </c>
      <c r="BJ71" s="6">
        <f t="shared" si="2"/>
        <v>2.1160634109645713</v>
      </c>
      <c r="BL71" t="s">
        <v>82</v>
      </c>
      <c r="BM71" s="3">
        <f t="shared" ref="BM71:BM84" si="5">(AG71/E71)^(1/14)</f>
        <v>1.0241750328973176</v>
      </c>
    </row>
    <row r="72" spans="2:65">
      <c r="B72" t="s">
        <v>83</v>
      </c>
      <c r="C72" t="s">
        <v>109</v>
      </c>
      <c r="D72" t="s">
        <v>36</v>
      </c>
      <c r="E72">
        <v>97946.732999999993</v>
      </c>
      <c r="F72" t="s">
        <v>36</v>
      </c>
      <c r="G72">
        <v>101254.719</v>
      </c>
      <c r="H72" t="s">
        <v>36</v>
      </c>
      <c r="I72">
        <v>104401.1</v>
      </c>
      <c r="J72" t="s">
        <v>36</v>
      </c>
      <c r="K72">
        <v>105513.372</v>
      </c>
      <c r="L72" t="s">
        <v>36</v>
      </c>
      <c r="M72">
        <v>111077.768</v>
      </c>
      <c r="N72" t="s">
        <v>36</v>
      </c>
      <c r="O72">
        <v>113672.565</v>
      </c>
      <c r="P72" t="s">
        <v>36</v>
      </c>
      <c r="Q72">
        <v>118154.27899999999</v>
      </c>
      <c r="R72" t="s">
        <v>36</v>
      </c>
      <c r="S72">
        <v>124095.755</v>
      </c>
      <c r="T72" t="s">
        <v>36</v>
      </c>
      <c r="U72">
        <v>129738.299</v>
      </c>
      <c r="V72" t="s">
        <v>36</v>
      </c>
      <c r="W72">
        <v>133905.90700000001</v>
      </c>
      <c r="X72" t="s">
        <v>36</v>
      </c>
      <c r="Y72">
        <v>138185.04399999999</v>
      </c>
      <c r="Z72" t="s">
        <v>36</v>
      </c>
      <c r="AA72">
        <v>141481.65</v>
      </c>
      <c r="AB72" t="s">
        <v>36</v>
      </c>
      <c r="AC72">
        <v>146868.508</v>
      </c>
      <c r="AD72" t="s">
        <v>36</v>
      </c>
      <c r="AE72">
        <v>144533.19099999999</v>
      </c>
      <c r="AF72" t="s">
        <v>36</v>
      </c>
      <c r="AG72">
        <v>147422.36799999999</v>
      </c>
      <c r="AH72" t="s">
        <v>36</v>
      </c>
      <c r="AI72">
        <v>148797.913</v>
      </c>
      <c r="AJ72" t="s">
        <v>36</v>
      </c>
      <c r="AK72">
        <v>152687.073</v>
      </c>
      <c r="AL72" t="s">
        <v>36</v>
      </c>
      <c r="AM72">
        <v>156644.51699999999</v>
      </c>
      <c r="AN72" t="s">
        <v>36</v>
      </c>
      <c r="AO72">
        <v>159830.35</v>
      </c>
      <c r="AP72" t="s">
        <v>36</v>
      </c>
      <c r="AQ72">
        <v>165699.74900000001</v>
      </c>
      <c r="AR72" t="s">
        <v>36</v>
      </c>
      <c r="AS72">
        <v>172758.80900000001</v>
      </c>
      <c r="AT72" t="s">
        <v>36</v>
      </c>
      <c r="AU72">
        <v>179433.20199999999</v>
      </c>
      <c r="AV72" t="s">
        <v>36</v>
      </c>
      <c r="AW72">
        <v>187270.7</v>
      </c>
      <c r="AX72" t="s">
        <v>36</v>
      </c>
      <c r="AY72">
        <v>194589.24</v>
      </c>
      <c r="AZ72" t="s">
        <v>36</v>
      </c>
      <c r="BA72" s="9">
        <v>199495.07399999999</v>
      </c>
      <c r="BB72" t="s">
        <v>36</v>
      </c>
      <c r="BC72">
        <v>199521.62899999999</v>
      </c>
      <c r="BD72" t="s">
        <v>36</v>
      </c>
      <c r="BE72">
        <v>208445.60399999999</v>
      </c>
      <c r="BF72" t="s">
        <v>40</v>
      </c>
      <c r="BG72">
        <v>212941.734</v>
      </c>
      <c r="BH72" t="s">
        <v>83</v>
      </c>
      <c r="BI72" s="6">
        <f t="shared" si="4"/>
        <v>3.0083884058474553</v>
      </c>
      <c r="BJ72" s="6">
        <f t="shared" ref="BJ72:BJ83" si="6">(BG72/BA72)^(1/3)*100-100</f>
        <v>2.1981113393739093</v>
      </c>
      <c r="BL72" t="s">
        <v>83</v>
      </c>
      <c r="BM72" s="3">
        <f t="shared" si="5"/>
        <v>1.0296362312540941</v>
      </c>
    </row>
    <row r="73" spans="2:65">
      <c r="B73" t="s">
        <v>85</v>
      </c>
      <c r="C73" t="s">
        <v>109</v>
      </c>
      <c r="D73" t="s">
        <v>36</v>
      </c>
      <c r="E73">
        <v>206620.65599999999</v>
      </c>
      <c r="F73" t="s">
        <v>36</v>
      </c>
      <c r="G73">
        <v>217009.46299999999</v>
      </c>
      <c r="H73" t="s">
        <v>36</v>
      </c>
      <c r="I73">
        <v>228477.454</v>
      </c>
      <c r="J73" t="s">
        <v>36</v>
      </c>
      <c r="K73">
        <v>234574.80100000001</v>
      </c>
      <c r="L73" t="s">
        <v>36</v>
      </c>
      <c r="M73">
        <v>239435.302</v>
      </c>
      <c r="N73" t="s">
        <v>36</v>
      </c>
      <c r="O73">
        <v>247382.02900000001</v>
      </c>
      <c r="P73" t="s">
        <v>36</v>
      </c>
      <c r="Q73">
        <v>252495.739</v>
      </c>
      <c r="R73" t="s">
        <v>36</v>
      </c>
      <c r="S73">
        <v>255974.011</v>
      </c>
      <c r="T73" t="s">
        <v>36</v>
      </c>
      <c r="U73">
        <v>258392.734</v>
      </c>
      <c r="V73" t="s">
        <v>36</v>
      </c>
      <c r="W73">
        <v>268766.23800000001</v>
      </c>
      <c r="X73" t="s">
        <v>36</v>
      </c>
      <c r="Y73">
        <v>275982.83899999998</v>
      </c>
      <c r="Z73" t="s">
        <v>36</v>
      </c>
      <c r="AA73">
        <v>282776.18300000002</v>
      </c>
      <c r="AB73" t="s">
        <v>36</v>
      </c>
      <c r="AC73">
        <v>291016.28999999998</v>
      </c>
      <c r="AD73" t="s">
        <v>36</v>
      </c>
      <c r="AE73">
        <v>292418.75400000002</v>
      </c>
      <c r="AF73" t="s">
        <v>36</v>
      </c>
      <c r="AG73">
        <v>286744.76400000002</v>
      </c>
      <c r="AH73" t="s">
        <v>36</v>
      </c>
      <c r="AI73">
        <v>289001.59399999998</v>
      </c>
      <c r="AJ73" t="s">
        <v>36</v>
      </c>
      <c r="AK73">
        <v>292196.95799999998</v>
      </c>
      <c r="AL73" t="s">
        <v>36</v>
      </c>
      <c r="AM73">
        <v>300138.75199999998</v>
      </c>
      <c r="AN73" t="s">
        <v>36</v>
      </c>
      <c r="AO73">
        <v>303188.734</v>
      </c>
      <c r="AP73" t="s">
        <v>36</v>
      </c>
      <c r="AQ73">
        <v>309398.44</v>
      </c>
      <c r="AR73" t="s">
        <v>36</v>
      </c>
      <c r="AS73">
        <v>315145.02</v>
      </c>
      <c r="AT73" t="s">
        <v>36</v>
      </c>
      <c r="AU73">
        <v>318815.59000000003</v>
      </c>
      <c r="AV73" t="s">
        <v>36</v>
      </c>
      <c r="AW73">
        <v>326670.39799999999</v>
      </c>
      <c r="AX73" t="s">
        <v>36</v>
      </c>
      <c r="AY73">
        <v>329378.27100000001</v>
      </c>
      <c r="AZ73" t="s">
        <v>36</v>
      </c>
      <c r="BA73" s="9">
        <v>333079.65000000002</v>
      </c>
      <c r="BB73" t="s">
        <v>36</v>
      </c>
      <c r="BC73">
        <v>328822.32</v>
      </c>
      <c r="BD73" t="s">
        <v>36</v>
      </c>
      <c r="BE73">
        <v>341641.12599999999</v>
      </c>
      <c r="BF73" t="s">
        <v>36</v>
      </c>
      <c r="BG73">
        <v>352837.886</v>
      </c>
      <c r="BH73" t="s">
        <v>85</v>
      </c>
      <c r="BI73" s="6">
        <f t="shared" si="4"/>
        <v>2.009495210245575</v>
      </c>
      <c r="BJ73" s="6">
        <f t="shared" si="6"/>
        <v>1.9394698334763234</v>
      </c>
      <c r="BL73" t="s">
        <v>85</v>
      </c>
      <c r="BM73" s="3">
        <f t="shared" si="5"/>
        <v>1.0236838223406308</v>
      </c>
    </row>
    <row r="74" spans="2:65">
      <c r="B74" t="s">
        <v>87</v>
      </c>
      <c r="C74" t="s">
        <v>109</v>
      </c>
      <c r="D74" t="s">
        <v>36</v>
      </c>
      <c r="E74">
        <v>463905.95799999998</v>
      </c>
      <c r="F74" t="s">
        <v>36</v>
      </c>
      <c r="G74">
        <v>492276.326</v>
      </c>
      <c r="H74" t="s">
        <v>36</v>
      </c>
      <c r="I74">
        <v>524023.24099999998</v>
      </c>
      <c r="J74" t="s">
        <v>36</v>
      </c>
      <c r="K74">
        <v>548340.61800000002</v>
      </c>
      <c r="L74" t="s">
        <v>36</v>
      </c>
      <c r="M74">
        <v>573865.28099999996</v>
      </c>
      <c r="N74" t="s">
        <v>36</v>
      </c>
      <c r="O74">
        <v>600039.19200000004</v>
      </c>
      <c r="P74" t="s">
        <v>36</v>
      </c>
      <c r="Q74">
        <v>607591.10199999996</v>
      </c>
      <c r="R74" t="s">
        <v>36</v>
      </c>
      <c r="S74">
        <v>619960.82499999995</v>
      </c>
      <c r="T74" t="s">
        <v>36</v>
      </c>
      <c r="U74">
        <v>641649.48</v>
      </c>
      <c r="V74" t="s">
        <v>36</v>
      </c>
      <c r="W74">
        <v>673621.87600000005</v>
      </c>
      <c r="X74" t="s">
        <v>36</v>
      </c>
      <c r="Y74">
        <v>697244.68200000003</v>
      </c>
      <c r="Z74" t="s">
        <v>36</v>
      </c>
      <c r="AA74">
        <v>739993.70400000003</v>
      </c>
      <c r="AB74" t="s">
        <v>36</v>
      </c>
      <c r="AC74">
        <v>792248.61600000004</v>
      </c>
      <c r="AD74" t="s">
        <v>36</v>
      </c>
      <c r="AE74">
        <v>825522.91</v>
      </c>
      <c r="AF74" t="s">
        <v>36</v>
      </c>
      <c r="AG74">
        <v>848903.23800000001</v>
      </c>
      <c r="AH74" t="s">
        <v>36</v>
      </c>
      <c r="AI74">
        <v>873815.47600000002</v>
      </c>
      <c r="AJ74" t="s">
        <v>36</v>
      </c>
      <c r="AK74">
        <v>917874.89399999997</v>
      </c>
      <c r="AL74" t="s">
        <v>36</v>
      </c>
      <c r="AM74">
        <v>932058.09499999997</v>
      </c>
      <c r="AN74" t="s">
        <v>36</v>
      </c>
      <c r="AO74">
        <v>940041.70499999996</v>
      </c>
      <c r="AP74" t="s">
        <v>36</v>
      </c>
      <c r="AQ74">
        <v>976110.71499999997</v>
      </c>
      <c r="AR74" t="s">
        <v>36</v>
      </c>
      <c r="AS74">
        <v>1018896.563</v>
      </c>
      <c r="AT74" t="s">
        <v>36</v>
      </c>
      <c r="AU74">
        <v>1048989.763</v>
      </c>
      <c r="AV74" t="s">
        <v>36</v>
      </c>
      <c r="AW74">
        <v>1102908.0209999999</v>
      </c>
      <c r="AX74" t="s">
        <v>36</v>
      </c>
      <c r="AY74">
        <v>1168478.202</v>
      </c>
      <c r="AZ74" t="s">
        <v>36</v>
      </c>
      <c r="BA74" s="9">
        <v>1220475.9069999999</v>
      </c>
      <c r="BB74" t="s">
        <v>36</v>
      </c>
      <c r="BC74">
        <v>1195820.875</v>
      </c>
      <c r="BD74" t="s">
        <v>36</v>
      </c>
      <c r="BE74">
        <v>1278751.385</v>
      </c>
      <c r="BF74" t="s">
        <v>36</v>
      </c>
      <c r="BG74">
        <v>1346018.338</v>
      </c>
      <c r="BH74" t="s">
        <v>87</v>
      </c>
      <c r="BI74" s="6">
        <f t="shared" si="4"/>
        <v>4.1128022383605725</v>
      </c>
      <c r="BJ74" s="6">
        <f t="shared" si="6"/>
        <v>3.3175078861079328</v>
      </c>
      <c r="BL74" t="s">
        <v>87</v>
      </c>
      <c r="BM74" s="3">
        <f t="shared" si="5"/>
        <v>1.0441066799292387</v>
      </c>
    </row>
    <row r="75" spans="2:65">
      <c r="B75" t="s">
        <v>89</v>
      </c>
      <c r="C75" t="s">
        <v>109</v>
      </c>
      <c r="D75" t="s">
        <v>36</v>
      </c>
      <c r="E75">
        <v>243916.33499999999</v>
      </c>
      <c r="F75" t="s">
        <v>36</v>
      </c>
      <c r="G75">
        <v>252463.766</v>
      </c>
      <c r="H75" t="s">
        <v>36</v>
      </c>
      <c r="I75">
        <v>263574.36200000002</v>
      </c>
      <c r="J75" t="s">
        <v>36</v>
      </c>
      <c r="K75">
        <v>276246.92099999997</v>
      </c>
      <c r="L75" t="s">
        <v>36</v>
      </c>
      <c r="M75">
        <v>287038.71999999997</v>
      </c>
      <c r="N75" t="s">
        <v>36</v>
      </c>
      <c r="O75">
        <v>297992.62800000003</v>
      </c>
      <c r="P75" t="s">
        <v>36</v>
      </c>
      <c r="Q75">
        <v>303784.62900000002</v>
      </c>
      <c r="R75" t="s">
        <v>36</v>
      </c>
      <c r="S75">
        <v>306126.57799999998</v>
      </c>
      <c r="T75" t="s">
        <v>36</v>
      </c>
      <c r="U75">
        <v>303278.005</v>
      </c>
      <c r="V75" t="s">
        <v>36</v>
      </c>
      <c r="W75">
        <v>308702.84700000001</v>
      </c>
      <c r="X75" t="s">
        <v>36</v>
      </c>
      <c r="Y75">
        <v>311116.435</v>
      </c>
      <c r="Z75" t="s">
        <v>36</v>
      </c>
      <c r="AA75">
        <v>316172.18199999997</v>
      </c>
      <c r="AB75" t="s">
        <v>36</v>
      </c>
      <c r="AC75">
        <v>324097.29100000003</v>
      </c>
      <c r="AD75" t="s">
        <v>36</v>
      </c>
      <c r="AE75">
        <v>325131.96500000003</v>
      </c>
      <c r="AF75" t="s">
        <v>36</v>
      </c>
      <c r="AG75">
        <v>314981.08600000001</v>
      </c>
      <c r="AH75" t="s">
        <v>36</v>
      </c>
      <c r="AI75">
        <v>320454.277</v>
      </c>
      <c r="AJ75" t="s">
        <v>36</v>
      </c>
      <c r="AK75">
        <v>315018.84499999997</v>
      </c>
      <c r="AL75" t="s">
        <v>36</v>
      </c>
      <c r="AM75">
        <v>302237.60499999998</v>
      </c>
      <c r="AN75" t="s">
        <v>36</v>
      </c>
      <c r="AO75">
        <v>299449.027</v>
      </c>
      <c r="AP75" t="s">
        <v>36</v>
      </c>
      <c r="AQ75">
        <v>301821.23200000002</v>
      </c>
      <c r="AR75" t="s">
        <v>36</v>
      </c>
      <c r="AS75">
        <v>307230.00799999997</v>
      </c>
      <c r="AT75" t="s">
        <v>36</v>
      </c>
      <c r="AU75">
        <v>313434.47399999999</v>
      </c>
      <c r="AV75" t="s">
        <v>36</v>
      </c>
      <c r="AW75">
        <v>324424.56800000003</v>
      </c>
      <c r="AX75" t="s">
        <v>36</v>
      </c>
      <c r="AY75">
        <v>333668.47999999998</v>
      </c>
      <c r="AZ75" t="s">
        <v>36</v>
      </c>
      <c r="BA75" s="9">
        <v>342620.00599999999</v>
      </c>
      <c r="BB75" t="s">
        <v>36</v>
      </c>
      <c r="BC75">
        <v>314180.77600000001</v>
      </c>
      <c r="BD75" t="s">
        <v>36</v>
      </c>
      <c r="BE75">
        <v>332206.7</v>
      </c>
      <c r="BF75" t="s">
        <v>44</v>
      </c>
      <c r="BG75">
        <v>354888.14899999998</v>
      </c>
      <c r="BH75" t="s">
        <v>89</v>
      </c>
      <c r="BI75" s="6">
        <f t="shared" si="4"/>
        <v>1.4258897849714032</v>
      </c>
      <c r="BJ75" s="6">
        <f t="shared" si="6"/>
        <v>1.1795925539673391</v>
      </c>
      <c r="BL75" t="s">
        <v>89</v>
      </c>
      <c r="BM75" s="3">
        <f t="shared" si="5"/>
        <v>1.0184311751396209</v>
      </c>
    </row>
    <row r="76" spans="2:65">
      <c r="B76" t="s">
        <v>91</v>
      </c>
      <c r="C76" t="s">
        <v>109</v>
      </c>
      <c r="D76" t="s">
        <v>36</v>
      </c>
      <c r="E76">
        <v>74151.684999999998</v>
      </c>
      <c r="F76" t="s">
        <v>36</v>
      </c>
      <c r="G76">
        <v>79060.451000000001</v>
      </c>
      <c r="H76" t="s">
        <v>36</v>
      </c>
      <c r="I76">
        <v>83745.445000000007</v>
      </c>
      <c r="J76" t="s">
        <v>36</v>
      </c>
      <c r="K76">
        <v>87158.990999999995</v>
      </c>
      <c r="L76" t="s">
        <v>36</v>
      </c>
      <c r="M76">
        <v>87066.676999999996</v>
      </c>
      <c r="N76" t="s">
        <v>36</v>
      </c>
      <c r="O76">
        <v>88082.331999999995</v>
      </c>
      <c r="P76" t="s">
        <v>36</v>
      </c>
      <c r="Q76">
        <v>90948.341</v>
      </c>
      <c r="R76" t="s">
        <v>36</v>
      </c>
      <c r="S76">
        <v>95049.606</v>
      </c>
      <c r="T76" t="s">
        <v>36</v>
      </c>
      <c r="U76">
        <v>100276.463</v>
      </c>
      <c r="V76" t="s">
        <v>36</v>
      </c>
      <c r="W76">
        <v>105569.93799999999</v>
      </c>
      <c r="X76" t="s">
        <v>36</v>
      </c>
      <c r="Y76">
        <v>112562.321</v>
      </c>
      <c r="Z76" t="s">
        <v>36</v>
      </c>
      <c r="AA76">
        <v>122122.43799999999</v>
      </c>
      <c r="AB76" t="s">
        <v>36</v>
      </c>
      <c r="AC76">
        <v>135350.77600000001</v>
      </c>
      <c r="AD76" t="s">
        <v>36</v>
      </c>
      <c r="AE76">
        <v>142896.42800000001</v>
      </c>
      <c r="AF76" t="s">
        <v>36</v>
      </c>
      <c r="AG76">
        <v>135100.666</v>
      </c>
      <c r="AH76" t="s">
        <v>36</v>
      </c>
      <c r="AI76">
        <v>144174.88200000001</v>
      </c>
      <c r="AJ76" t="s">
        <v>36</v>
      </c>
      <c r="AK76">
        <v>148026.446</v>
      </c>
      <c r="AL76" t="s">
        <v>36</v>
      </c>
      <c r="AM76">
        <v>149978.622</v>
      </c>
      <c r="AN76" t="s">
        <v>36</v>
      </c>
      <c r="AO76">
        <v>150927.59700000001</v>
      </c>
      <c r="AP76" t="s">
        <v>36</v>
      </c>
      <c r="AQ76">
        <v>154998.40100000001</v>
      </c>
      <c r="AR76" t="s">
        <v>36</v>
      </c>
      <c r="AS76">
        <v>163007.44899999999</v>
      </c>
      <c r="AT76" t="s">
        <v>36</v>
      </c>
      <c r="AU76">
        <v>166176.234</v>
      </c>
      <c r="AV76" t="s">
        <v>36</v>
      </c>
      <c r="AW76">
        <v>171058.606</v>
      </c>
      <c r="AX76" t="s">
        <v>36</v>
      </c>
      <c r="AY76">
        <v>177952.93400000001</v>
      </c>
      <c r="AZ76" t="s">
        <v>36</v>
      </c>
      <c r="BA76" s="9">
        <v>182421.78899999999</v>
      </c>
      <c r="BB76" t="s">
        <v>36</v>
      </c>
      <c r="BC76">
        <v>176337.11199999999</v>
      </c>
      <c r="BD76" t="s">
        <v>36</v>
      </c>
      <c r="BE76">
        <v>184782.15400000001</v>
      </c>
      <c r="BF76" t="s">
        <v>36</v>
      </c>
      <c r="BG76">
        <v>188016.67</v>
      </c>
      <c r="BH76" t="s">
        <v>91</v>
      </c>
      <c r="BI76" s="6">
        <f t="shared" si="4"/>
        <v>3.8221026762691679</v>
      </c>
      <c r="BJ76" s="6">
        <f t="shared" si="6"/>
        <v>1.0120570495319754</v>
      </c>
      <c r="BL76" t="s">
        <v>91</v>
      </c>
      <c r="BM76" s="3">
        <f t="shared" si="5"/>
        <v>1.0437818662888467</v>
      </c>
    </row>
    <row r="77" spans="2:65">
      <c r="B77" t="s">
        <v>92</v>
      </c>
      <c r="C77" t="s">
        <v>109</v>
      </c>
      <c r="D77" t="s">
        <v>36</v>
      </c>
      <c r="E77">
        <v>39997.078999999998</v>
      </c>
      <c r="F77" t="s">
        <v>36</v>
      </c>
      <c r="G77">
        <v>41278.186000000002</v>
      </c>
      <c r="H77" t="s">
        <v>36</v>
      </c>
      <c r="I77">
        <v>43362.65</v>
      </c>
      <c r="J77" t="s">
        <v>36</v>
      </c>
      <c r="K77">
        <v>44784.671000000002</v>
      </c>
      <c r="L77" t="s">
        <v>36</v>
      </c>
      <c r="M77">
        <v>47172.887999999999</v>
      </c>
      <c r="N77" t="s">
        <v>36</v>
      </c>
      <c r="O77">
        <v>48905.250999999997</v>
      </c>
      <c r="P77" t="s">
        <v>36</v>
      </c>
      <c r="Q77">
        <v>50478.317999999999</v>
      </c>
      <c r="R77" t="s">
        <v>36</v>
      </c>
      <c r="S77">
        <v>52247.885999999999</v>
      </c>
      <c r="T77" t="s">
        <v>36</v>
      </c>
      <c r="U77">
        <v>53794.559000000001</v>
      </c>
      <c r="V77" t="s">
        <v>36</v>
      </c>
      <c r="W77">
        <v>56139.567999999999</v>
      </c>
      <c r="X77" t="s">
        <v>36</v>
      </c>
      <c r="Y77">
        <v>58271.732000000004</v>
      </c>
      <c r="Z77" t="s">
        <v>36</v>
      </c>
      <c r="AA77">
        <v>61620.256999999998</v>
      </c>
      <c r="AB77" t="s">
        <v>36</v>
      </c>
      <c r="AC77">
        <v>65921.451000000001</v>
      </c>
      <c r="AD77" t="s">
        <v>36</v>
      </c>
      <c r="AE77">
        <v>68235.188999999998</v>
      </c>
      <c r="AF77" t="s">
        <v>36</v>
      </c>
      <c r="AG77">
        <v>63084.498</v>
      </c>
      <c r="AH77" t="s">
        <v>36</v>
      </c>
      <c r="AI77">
        <v>63932.195</v>
      </c>
      <c r="AJ77" t="s">
        <v>36</v>
      </c>
      <c r="AK77">
        <v>64482.860999999997</v>
      </c>
      <c r="AL77" t="s">
        <v>36</v>
      </c>
      <c r="AM77">
        <v>62780.875999999997</v>
      </c>
      <c r="AN77" t="s">
        <v>36</v>
      </c>
      <c r="AO77">
        <v>62134.682000000001</v>
      </c>
      <c r="AP77" t="s">
        <v>36</v>
      </c>
      <c r="AQ77">
        <v>63854.669000000002</v>
      </c>
      <c r="AR77" t="s">
        <v>36</v>
      </c>
      <c r="AS77">
        <v>65265.909</v>
      </c>
      <c r="AT77" t="s">
        <v>36</v>
      </c>
      <c r="AU77">
        <v>67349.100999999995</v>
      </c>
      <c r="AV77" t="s">
        <v>36</v>
      </c>
      <c r="AW77">
        <v>70592.216</v>
      </c>
      <c r="AX77" t="s">
        <v>36</v>
      </c>
      <c r="AY77">
        <v>73736.650999999998</v>
      </c>
      <c r="AZ77" t="s">
        <v>36</v>
      </c>
      <c r="BA77" s="9">
        <v>76334.157000000007</v>
      </c>
      <c r="BB77" t="s">
        <v>36</v>
      </c>
      <c r="BC77">
        <v>73096.914999999994</v>
      </c>
      <c r="BD77" t="s">
        <v>36</v>
      </c>
      <c r="BE77">
        <v>79111.694000000003</v>
      </c>
      <c r="BF77" t="s">
        <v>36</v>
      </c>
      <c r="BG77">
        <v>81058.462</v>
      </c>
      <c r="BH77" t="s">
        <v>92</v>
      </c>
      <c r="BI77" s="6">
        <f t="shared" si="4"/>
        <v>2.7295636082165515</v>
      </c>
      <c r="BJ77" s="6">
        <f t="shared" si="6"/>
        <v>2.0218391882275597</v>
      </c>
      <c r="BL77" t="s">
        <v>92</v>
      </c>
      <c r="BM77" s="3">
        <f t="shared" si="5"/>
        <v>1.0330832319753773</v>
      </c>
    </row>
    <row r="78" spans="2:65">
      <c r="B78" t="s">
        <v>94</v>
      </c>
      <c r="C78" t="s">
        <v>109</v>
      </c>
      <c r="D78" t="s">
        <v>36</v>
      </c>
      <c r="E78">
        <v>1077303.865</v>
      </c>
      <c r="F78" t="s">
        <v>36</v>
      </c>
      <c r="G78">
        <v>1105966.1980000001</v>
      </c>
      <c r="H78" t="s">
        <v>36</v>
      </c>
      <c r="I78">
        <v>1146914.537</v>
      </c>
      <c r="J78" t="s">
        <v>36</v>
      </c>
      <c r="K78">
        <v>1197299.6470000001</v>
      </c>
      <c r="L78" t="s">
        <v>36</v>
      </c>
      <c r="M78">
        <v>1251065.027</v>
      </c>
      <c r="N78" t="s">
        <v>36</v>
      </c>
      <c r="O78">
        <v>1316695.196</v>
      </c>
      <c r="P78" t="s">
        <v>36</v>
      </c>
      <c r="Q78">
        <v>1368480.8540000001</v>
      </c>
      <c r="R78" t="s">
        <v>36</v>
      </c>
      <c r="S78">
        <v>1405853.3589999999</v>
      </c>
      <c r="T78" t="s">
        <v>36</v>
      </c>
      <c r="U78">
        <v>1447775.0109999999</v>
      </c>
      <c r="V78" t="s">
        <v>36</v>
      </c>
      <c r="W78">
        <v>1492985.1669999999</v>
      </c>
      <c r="X78" t="s">
        <v>36</v>
      </c>
      <c r="Y78">
        <v>1547510.2420000001</v>
      </c>
      <c r="Z78" t="s">
        <v>36</v>
      </c>
      <c r="AA78">
        <v>1610999.7239999999</v>
      </c>
      <c r="AB78" t="s">
        <v>36</v>
      </c>
      <c r="AC78">
        <v>1669072.051</v>
      </c>
      <c r="AD78" t="s">
        <v>36</v>
      </c>
      <c r="AE78">
        <v>1683877.8389999999</v>
      </c>
      <c r="AF78" t="s">
        <v>36</v>
      </c>
      <c r="AG78">
        <v>1620511.713</v>
      </c>
      <c r="AH78" t="s">
        <v>36</v>
      </c>
      <c r="AI78">
        <v>1623151.8430000001</v>
      </c>
      <c r="AJ78" t="s">
        <v>36</v>
      </c>
      <c r="AK78">
        <v>1609933.142</v>
      </c>
      <c r="AL78" t="s">
        <v>36</v>
      </c>
      <c r="AM78">
        <v>1562296.4739999999</v>
      </c>
      <c r="AN78" t="s">
        <v>36</v>
      </c>
      <c r="AO78">
        <v>1540372.1129999999</v>
      </c>
      <c r="AP78" t="s">
        <v>36</v>
      </c>
      <c r="AQ78">
        <v>1561872.2479999999</v>
      </c>
      <c r="AR78" t="s">
        <v>36</v>
      </c>
      <c r="AS78">
        <v>1621825.0090000001</v>
      </c>
      <c r="AT78" t="s">
        <v>36</v>
      </c>
      <c r="AU78">
        <v>1671092.389</v>
      </c>
      <c r="AV78" t="s">
        <v>36</v>
      </c>
      <c r="AW78">
        <v>1720820.1</v>
      </c>
      <c r="AX78" t="s">
        <v>36</v>
      </c>
      <c r="AY78">
        <v>1760131.709</v>
      </c>
      <c r="AZ78" t="s">
        <v>36</v>
      </c>
      <c r="BA78" s="9">
        <v>1795052.128</v>
      </c>
      <c r="BB78" t="s">
        <v>36</v>
      </c>
      <c r="BC78">
        <v>1594593.31</v>
      </c>
      <c r="BD78" t="s">
        <v>44</v>
      </c>
      <c r="BE78">
        <v>1696697.888</v>
      </c>
      <c r="BF78" t="s">
        <v>44</v>
      </c>
      <c r="BG78">
        <v>1794608.345</v>
      </c>
      <c r="BH78" t="s">
        <v>94</v>
      </c>
      <c r="BI78" s="6">
        <f t="shared" si="4"/>
        <v>2.1501758555886994</v>
      </c>
      <c r="BJ78" s="6">
        <f t="shared" si="6"/>
        <v>-8.2415355264657819E-3</v>
      </c>
      <c r="BL78" t="s">
        <v>94</v>
      </c>
      <c r="BM78" s="3">
        <f t="shared" si="5"/>
        <v>1.0295922920614184</v>
      </c>
    </row>
    <row r="79" spans="2:65">
      <c r="B79" t="s">
        <v>95</v>
      </c>
      <c r="C79" t="s">
        <v>109</v>
      </c>
      <c r="D79" t="s">
        <v>36</v>
      </c>
      <c r="E79">
        <v>291345.53200000001</v>
      </c>
      <c r="F79" t="s">
        <v>36</v>
      </c>
      <c r="G79">
        <v>295947.20699999999</v>
      </c>
      <c r="H79" t="s">
        <v>36</v>
      </c>
      <c r="I79">
        <v>305034.34499999997</v>
      </c>
      <c r="J79" t="s">
        <v>36</v>
      </c>
      <c r="K79">
        <v>318186.92700000003</v>
      </c>
      <c r="L79" t="s">
        <v>36</v>
      </c>
      <c r="M79">
        <v>331700.91100000002</v>
      </c>
      <c r="N79" t="s">
        <v>36</v>
      </c>
      <c r="O79">
        <v>347510.93400000001</v>
      </c>
      <c r="P79" t="s">
        <v>36</v>
      </c>
      <c r="Q79">
        <v>352548.1</v>
      </c>
      <c r="R79" t="s">
        <v>36</v>
      </c>
      <c r="S79">
        <v>360293.304</v>
      </c>
      <c r="T79" t="s">
        <v>36</v>
      </c>
      <c r="U79">
        <v>368615.397</v>
      </c>
      <c r="V79" t="s">
        <v>36</v>
      </c>
      <c r="W79">
        <v>384601.71600000001</v>
      </c>
      <c r="X79" t="s">
        <v>36</v>
      </c>
      <c r="Y79">
        <v>395596.72200000001</v>
      </c>
      <c r="Z79" t="s">
        <v>36</v>
      </c>
      <c r="AA79">
        <v>414042.50199999998</v>
      </c>
      <c r="AB79" t="s">
        <v>36</v>
      </c>
      <c r="AC79">
        <v>428282.342</v>
      </c>
      <c r="AD79" t="s">
        <v>36</v>
      </c>
      <c r="AE79">
        <v>426352.67599999998</v>
      </c>
      <c r="AF79" t="s">
        <v>36</v>
      </c>
      <c r="AG79">
        <v>407849.86300000001</v>
      </c>
      <c r="AH79" t="s">
        <v>36</v>
      </c>
      <c r="AI79">
        <v>432125.52299999999</v>
      </c>
      <c r="AJ79" t="s">
        <v>36</v>
      </c>
      <c r="AK79">
        <v>445933.37300000002</v>
      </c>
      <c r="AL79" t="s">
        <v>36</v>
      </c>
      <c r="AM79">
        <v>443309.92700000003</v>
      </c>
      <c r="AN79" t="s">
        <v>36</v>
      </c>
      <c r="AO79">
        <v>448575.45500000002</v>
      </c>
      <c r="AP79" t="s">
        <v>36</v>
      </c>
      <c r="AQ79">
        <v>460497.685</v>
      </c>
      <c r="AR79" t="s">
        <v>36</v>
      </c>
      <c r="AS79">
        <v>481170.723</v>
      </c>
      <c r="AT79" t="s">
        <v>36</v>
      </c>
      <c r="AU79">
        <v>491133.81099999999</v>
      </c>
      <c r="AV79" t="s">
        <v>36</v>
      </c>
      <c r="AW79">
        <v>503745.75699999998</v>
      </c>
      <c r="AX79" t="s">
        <v>36</v>
      </c>
      <c r="AY79">
        <v>513568.91399999999</v>
      </c>
      <c r="AZ79" t="s">
        <v>36</v>
      </c>
      <c r="BA79" s="9">
        <v>523769.39899999998</v>
      </c>
      <c r="BB79" t="s">
        <v>36</v>
      </c>
      <c r="BC79">
        <v>512402.48599999998</v>
      </c>
      <c r="BD79" t="s">
        <v>36</v>
      </c>
      <c r="BE79">
        <v>543899.99300000002</v>
      </c>
      <c r="BF79" t="s">
        <v>36</v>
      </c>
      <c r="BG79">
        <v>559302.30799999996</v>
      </c>
      <c r="BH79" t="s">
        <v>95</v>
      </c>
      <c r="BI79" s="6">
        <f t="shared" si="4"/>
        <v>2.4740317080270984</v>
      </c>
      <c r="BJ79" s="6">
        <f t="shared" si="6"/>
        <v>2.2120652125234415</v>
      </c>
      <c r="BL79" t="s">
        <v>95</v>
      </c>
      <c r="BM79" s="3">
        <f t="shared" si="5"/>
        <v>1.0243187910604443</v>
      </c>
    </row>
    <row r="80" spans="2:65">
      <c r="B80" t="s">
        <v>97</v>
      </c>
      <c r="C80" t="s">
        <v>109</v>
      </c>
      <c r="D80" t="s">
        <v>36</v>
      </c>
      <c r="E80">
        <v>368813.54300000001</v>
      </c>
      <c r="F80" t="s">
        <v>36</v>
      </c>
      <c r="G80">
        <v>370551.68699999998</v>
      </c>
      <c r="H80" t="s">
        <v>36</v>
      </c>
      <c r="I80">
        <v>378931.06699999998</v>
      </c>
      <c r="J80" t="s">
        <v>36</v>
      </c>
      <c r="K80">
        <v>390412.56099999999</v>
      </c>
      <c r="L80" t="s">
        <v>36</v>
      </c>
      <c r="M80">
        <v>396903.95500000002</v>
      </c>
      <c r="N80" t="s">
        <v>36</v>
      </c>
      <c r="O80">
        <v>412616.27100000001</v>
      </c>
      <c r="P80" t="s">
        <v>36</v>
      </c>
      <c r="Q80">
        <v>419117.70899999997</v>
      </c>
      <c r="R80" t="s">
        <v>36</v>
      </c>
      <c r="S80">
        <v>418810.842</v>
      </c>
      <c r="T80" t="s">
        <v>36</v>
      </c>
      <c r="U80">
        <v>418675.15399999998</v>
      </c>
      <c r="V80" t="s">
        <v>36</v>
      </c>
      <c r="W80">
        <v>429986.53899999999</v>
      </c>
      <c r="X80" t="s">
        <v>36</v>
      </c>
      <c r="Y80">
        <v>441809.875</v>
      </c>
      <c r="Z80" t="s">
        <v>36</v>
      </c>
      <c r="AA80">
        <v>459807.56800000003</v>
      </c>
      <c r="AB80" t="s">
        <v>36</v>
      </c>
      <c r="AC80">
        <v>477815.36</v>
      </c>
      <c r="AD80" t="s">
        <v>36</v>
      </c>
      <c r="AE80">
        <v>491232.337</v>
      </c>
      <c r="AF80" t="s">
        <v>36</v>
      </c>
      <c r="AG80">
        <v>479946.89</v>
      </c>
      <c r="AH80" t="s">
        <v>36</v>
      </c>
      <c r="AI80">
        <v>495513.47499999998</v>
      </c>
      <c r="AJ80" t="s">
        <v>36</v>
      </c>
      <c r="AK80">
        <v>504497.67</v>
      </c>
      <c r="AL80" t="s">
        <v>36</v>
      </c>
      <c r="AM80">
        <v>510446.978</v>
      </c>
      <c r="AN80" t="s">
        <v>36</v>
      </c>
      <c r="AO80">
        <v>519594.924</v>
      </c>
      <c r="AP80" t="s">
        <v>36</v>
      </c>
      <c r="AQ80">
        <v>531804.78700000001</v>
      </c>
      <c r="AR80" t="s">
        <v>36</v>
      </c>
      <c r="AS80">
        <v>540550.99600000004</v>
      </c>
      <c r="AT80" t="s">
        <v>36</v>
      </c>
      <c r="AU80">
        <v>551733.31900000002</v>
      </c>
      <c r="AV80" t="s">
        <v>36</v>
      </c>
      <c r="AW80">
        <v>559252.33799999999</v>
      </c>
      <c r="AX80" t="s">
        <v>36</v>
      </c>
      <c r="AY80">
        <v>575249.44799999997</v>
      </c>
      <c r="AZ80" t="s">
        <v>36</v>
      </c>
      <c r="BA80" s="9">
        <v>581818.69499999995</v>
      </c>
      <c r="BB80" t="s">
        <v>36</v>
      </c>
      <c r="BC80">
        <v>569357.66700000002</v>
      </c>
      <c r="BD80" t="s">
        <v>44</v>
      </c>
      <c r="BE80">
        <v>600056.79500000004</v>
      </c>
      <c r="BF80" t="s">
        <v>44</v>
      </c>
      <c r="BG80">
        <v>615468.22400000005</v>
      </c>
      <c r="BH80" t="s">
        <v>97</v>
      </c>
      <c r="BI80" s="6">
        <f t="shared" si="4"/>
        <v>1.9176028940523793</v>
      </c>
      <c r="BJ80" s="6">
        <f t="shared" si="6"/>
        <v>1.8918203625278807</v>
      </c>
      <c r="BL80" t="s">
        <v>97</v>
      </c>
      <c r="BM80" s="3">
        <f t="shared" si="5"/>
        <v>1.0189912424437511</v>
      </c>
    </row>
    <row r="81" spans="1:65">
      <c r="B81" t="s">
        <v>99</v>
      </c>
      <c r="C81" t="s">
        <v>109</v>
      </c>
      <c r="D81" t="s">
        <v>40</v>
      </c>
      <c r="E81">
        <v>789138.48</v>
      </c>
      <c r="F81" t="s">
        <v>40</v>
      </c>
      <c r="G81">
        <v>844420.15099999995</v>
      </c>
      <c r="H81" t="s">
        <v>40</v>
      </c>
      <c r="I81">
        <v>907994.86399999994</v>
      </c>
      <c r="J81" t="s">
        <v>36</v>
      </c>
      <c r="K81">
        <v>936068.82400000002</v>
      </c>
      <c r="L81" t="s">
        <v>36</v>
      </c>
      <c r="M81">
        <v>905523.32200000004</v>
      </c>
      <c r="N81" t="s">
        <v>36</v>
      </c>
      <c r="O81">
        <v>968305.424</v>
      </c>
      <c r="P81" t="s">
        <v>36</v>
      </c>
      <c r="Q81">
        <v>912627.8</v>
      </c>
      <c r="R81" t="s">
        <v>36</v>
      </c>
      <c r="S81">
        <v>971471.50399999996</v>
      </c>
      <c r="T81" t="s">
        <v>36</v>
      </c>
      <c r="U81">
        <v>1027459.407</v>
      </c>
      <c r="V81" t="s">
        <v>36</v>
      </c>
      <c r="W81">
        <v>1128108.6780000001</v>
      </c>
      <c r="X81" t="s">
        <v>36</v>
      </c>
      <c r="Y81">
        <v>1229551.6499999999</v>
      </c>
      <c r="Z81" t="s">
        <v>36</v>
      </c>
      <c r="AA81">
        <v>1314980.7520000001</v>
      </c>
      <c r="AB81" t="s">
        <v>36</v>
      </c>
      <c r="AC81">
        <v>1381301.9110000001</v>
      </c>
      <c r="AD81" t="s">
        <v>36</v>
      </c>
      <c r="AE81">
        <v>1392559.86</v>
      </c>
      <c r="AF81" t="s">
        <v>36</v>
      </c>
      <c r="AG81">
        <v>1325394.5560000001</v>
      </c>
      <c r="AH81" t="s">
        <v>36</v>
      </c>
      <c r="AI81">
        <v>1437086.9380000001</v>
      </c>
      <c r="AJ81" t="s">
        <v>36</v>
      </c>
      <c r="AK81">
        <v>1598042.263</v>
      </c>
      <c r="AL81" t="s">
        <v>36</v>
      </c>
      <c r="AM81">
        <v>1674564.4</v>
      </c>
      <c r="AN81" t="s">
        <v>36</v>
      </c>
      <c r="AO81">
        <v>1816664.871</v>
      </c>
      <c r="AP81" t="s">
        <v>36</v>
      </c>
      <c r="AQ81">
        <v>1906402.942</v>
      </c>
      <c r="AR81" t="s">
        <v>36</v>
      </c>
      <c r="AS81">
        <v>2022397.7779999999</v>
      </c>
      <c r="AT81" t="s">
        <v>36</v>
      </c>
      <c r="AU81">
        <v>2089603.76</v>
      </c>
      <c r="AV81" t="s">
        <v>36</v>
      </c>
      <c r="AW81">
        <v>2246365.7820000001</v>
      </c>
      <c r="AX81" t="s">
        <v>36</v>
      </c>
      <c r="AY81">
        <v>2313304.9029999999</v>
      </c>
      <c r="AZ81" t="s">
        <v>36</v>
      </c>
      <c r="BA81" s="9">
        <v>2331432.1979999999</v>
      </c>
      <c r="BB81" t="s">
        <v>36</v>
      </c>
      <c r="BC81">
        <v>2376662.733</v>
      </c>
      <c r="BD81" t="s">
        <v>36</v>
      </c>
      <c r="BE81">
        <v>2646497.0520000001</v>
      </c>
      <c r="BF81" t="s">
        <v>44</v>
      </c>
      <c r="BG81">
        <v>2793797.3730000001</v>
      </c>
      <c r="BH81" t="s">
        <v>99</v>
      </c>
      <c r="BI81" s="6">
        <f t="shared" si="4"/>
        <v>4.6171533691472462</v>
      </c>
      <c r="BJ81" s="6">
        <f t="shared" si="6"/>
        <v>6.216186522676395</v>
      </c>
      <c r="BL81" t="s">
        <v>99</v>
      </c>
      <c r="BM81" s="3">
        <f t="shared" si="5"/>
        <v>1.0377318352450382</v>
      </c>
    </row>
    <row r="82" spans="1:65" s="2" customFormat="1">
      <c r="B82" s="2" t="s">
        <v>101</v>
      </c>
      <c r="C82" s="2" t="s">
        <v>109</v>
      </c>
      <c r="D82" s="2" t="s">
        <v>36</v>
      </c>
      <c r="E82" s="2">
        <v>1810067.8570000001</v>
      </c>
      <c r="F82" s="2" t="s">
        <v>36</v>
      </c>
      <c r="G82" s="2">
        <v>1856804.2180000001</v>
      </c>
      <c r="H82" s="2" t="s">
        <v>36</v>
      </c>
      <c r="I82" s="2">
        <v>1948250.5</v>
      </c>
      <c r="J82" s="2" t="s">
        <v>36</v>
      </c>
      <c r="K82" s="2">
        <v>2014769.031</v>
      </c>
      <c r="L82" s="2" t="s">
        <v>36</v>
      </c>
      <c r="M82" s="2">
        <v>2076545.398</v>
      </c>
      <c r="N82" s="2" t="s">
        <v>36</v>
      </c>
      <c r="O82" s="2">
        <v>2166225.7250000001</v>
      </c>
      <c r="P82" s="2" t="s">
        <v>36</v>
      </c>
      <c r="Q82" s="2">
        <v>2222087.0780000002</v>
      </c>
      <c r="R82" s="2" t="s">
        <v>36</v>
      </c>
      <c r="S82" s="2">
        <v>2261906.5589999999</v>
      </c>
      <c r="T82" s="2" t="s">
        <v>36</v>
      </c>
      <c r="U82" s="2">
        <v>2333079.0890000002</v>
      </c>
      <c r="V82" s="2" t="s">
        <v>36</v>
      </c>
      <c r="W82" s="2">
        <v>2389691.173</v>
      </c>
      <c r="X82" s="2" t="s">
        <v>36</v>
      </c>
      <c r="Y82" s="2">
        <v>2455141.0469999998</v>
      </c>
      <c r="Z82" s="2" t="s">
        <v>36</v>
      </c>
      <c r="AA82" s="2">
        <v>2513727.4739999999</v>
      </c>
      <c r="AB82" s="2" t="s">
        <v>36</v>
      </c>
      <c r="AC82" s="2">
        <v>2579595.46</v>
      </c>
      <c r="AD82" s="2" t="s">
        <v>36</v>
      </c>
      <c r="AE82" s="2">
        <v>2573772.6170000001</v>
      </c>
      <c r="AF82" s="2" t="s">
        <v>36</v>
      </c>
      <c r="AG82" s="2">
        <v>2454994.1069999998</v>
      </c>
      <c r="AH82" s="2" t="s">
        <v>36</v>
      </c>
      <c r="AI82" s="2">
        <v>2509953.7799999998</v>
      </c>
      <c r="AJ82" s="2" t="s">
        <v>36</v>
      </c>
      <c r="AK82" s="2">
        <v>2538695.2999999998</v>
      </c>
      <c r="AL82" s="2" t="s">
        <v>36</v>
      </c>
      <c r="AM82" s="2">
        <v>2577104.1540000001</v>
      </c>
      <c r="AN82" s="2" t="s">
        <v>36</v>
      </c>
      <c r="AO82" s="2">
        <v>2623294.165</v>
      </c>
      <c r="AP82" s="2" t="s">
        <v>36</v>
      </c>
      <c r="AQ82" s="2">
        <v>2707128.94</v>
      </c>
      <c r="AR82" s="2" t="s">
        <v>36</v>
      </c>
      <c r="AS82" s="2">
        <v>2767234.1949999998</v>
      </c>
      <c r="AT82" s="2" t="s">
        <v>36</v>
      </c>
      <c r="AU82" s="2">
        <v>2820394.5180000002</v>
      </c>
      <c r="AV82" s="2" t="s">
        <v>36</v>
      </c>
      <c r="AW82" s="2">
        <v>2895277.9589999998</v>
      </c>
      <c r="AX82" s="2" t="s">
        <v>36</v>
      </c>
      <c r="AY82" s="2">
        <v>2935921.6409999998</v>
      </c>
      <c r="AZ82" s="2" t="s">
        <v>36</v>
      </c>
      <c r="BA82" s="10">
        <v>2984118.054</v>
      </c>
      <c r="BB82" s="2" t="s">
        <v>36</v>
      </c>
      <c r="BC82" s="2">
        <v>2674966.3829999999</v>
      </c>
      <c r="BD82" s="2" t="s">
        <v>36</v>
      </c>
      <c r="BE82" s="2">
        <v>2907017.1510000001</v>
      </c>
      <c r="BF82" s="2" t="s">
        <v>36</v>
      </c>
      <c r="BG82" s="2">
        <v>3033372.4369999999</v>
      </c>
      <c r="BH82" s="2" t="s">
        <v>101</v>
      </c>
      <c r="BI82" s="6">
        <f t="shared" si="4"/>
        <v>2.104930565827388</v>
      </c>
      <c r="BJ82" s="6">
        <f t="shared" si="6"/>
        <v>0.54718401961520158</v>
      </c>
      <c r="BL82" s="2" t="s">
        <v>101</v>
      </c>
      <c r="BM82" s="5">
        <f t="shared" si="5"/>
        <v>1.0220072373379594</v>
      </c>
    </row>
    <row r="83" spans="1:65" s="2" customFormat="1">
      <c r="B83" s="2" t="s">
        <v>103</v>
      </c>
      <c r="C83" s="2" t="s">
        <v>109</v>
      </c>
      <c r="D83" s="2" t="s">
        <v>36</v>
      </c>
      <c r="E83" s="2">
        <v>11135928.65</v>
      </c>
      <c r="F83" s="2" t="s">
        <v>36</v>
      </c>
      <c r="G83" s="2">
        <v>11556038.852</v>
      </c>
      <c r="H83" s="2" t="s">
        <v>36</v>
      </c>
      <c r="I83" s="2">
        <v>12069956.117000001</v>
      </c>
      <c r="J83" s="2" t="s">
        <v>36</v>
      </c>
      <c r="K83" s="2">
        <v>12610858.459000001</v>
      </c>
      <c r="L83" s="2" t="s">
        <v>36</v>
      </c>
      <c r="M83" s="2">
        <v>13215486.034</v>
      </c>
      <c r="N83" s="2" t="s">
        <v>36</v>
      </c>
      <c r="O83" s="2">
        <v>13754301.890000001</v>
      </c>
      <c r="P83" s="2" t="s">
        <v>36</v>
      </c>
      <c r="Q83" s="2">
        <v>13885565.194</v>
      </c>
      <c r="R83" s="2" t="s">
        <v>36</v>
      </c>
      <c r="S83" s="2">
        <v>14121056.472999999</v>
      </c>
      <c r="T83" s="2" t="s">
        <v>36</v>
      </c>
      <c r="U83" s="2">
        <v>14515910.041999999</v>
      </c>
      <c r="V83" s="2" t="s">
        <v>36</v>
      </c>
      <c r="W83" s="2">
        <v>15075143.726</v>
      </c>
      <c r="X83" s="2" t="s">
        <v>36</v>
      </c>
      <c r="Y83" s="2">
        <v>15600244.051999999</v>
      </c>
      <c r="Z83" s="2" t="s">
        <v>36</v>
      </c>
      <c r="AA83" s="2">
        <v>16034369.199999999</v>
      </c>
      <c r="AB83" s="2" t="s">
        <v>36</v>
      </c>
      <c r="AC83" s="2">
        <v>16356741.204</v>
      </c>
      <c r="AD83" s="2" t="s">
        <v>36</v>
      </c>
      <c r="AE83" s="2">
        <v>16376727.707</v>
      </c>
      <c r="AF83" s="2" t="s">
        <v>36</v>
      </c>
      <c r="AG83" s="2">
        <v>15950950.596999999</v>
      </c>
      <c r="AH83" s="2" t="s">
        <v>36</v>
      </c>
      <c r="AI83" s="2">
        <v>16383039.51</v>
      </c>
      <c r="AJ83" s="2" t="s">
        <v>36</v>
      </c>
      <c r="AK83" s="2">
        <v>16636959.494000001</v>
      </c>
      <c r="AL83" s="2" t="s">
        <v>36</v>
      </c>
      <c r="AM83" s="2">
        <v>17016396.309999999</v>
      </c>
      <c r="AN83" s="2" t="s">
        <v>36</v>
      </c>
      <c r="AO83" s="2">
        <v>17329817.258000001</v>
      </c>
      <c r="AP83" s="2" t="s">
        <v>36</v>
      </c>
      <c r="AQ83" s="2">
        <v>17726284.111000001</v>
      </c>
      <c r="AR83" s="2" t="s">
        <v>36</v>
      </c>
      <c r="AS83" s="2">
        <v>18206023</v>
      </c>
      <c r="AT83" s="2" t="s">
        <v>36</v>
      </c>
      <c r="AU83" s="2">
        <v>18509604.068999998</v>
      </c>
      <c r="AV83" s="2" t="s">
        <v>36</v>
      </c>
      <c r="AW83" s="2">
        <v>18924573.956999999</v>
      </c>
      <c r="AX83" s="2" t="s">
        <v>36</v>
      </c>
      <c r="AY83" s="2">
        <v>19481975.555</v>
      </c>
      <c r="AZ83" s="2" t="s">
        <v>36</v>
      </c>
      <c r="BA83" s="10">
        <v>19928973.471999999</v>
      </c>
      <c r="BB83" s="2" t="s">
        <v>36</v>
      </c>
      <c r="BC83" s="2">
        <v>19377383.256000001</v>
      </c>
      <c r="BD83" s="2" t="s">
        <v>36</v>
      </c>
      <c r="BE83" s="2">
        <v>20529462.623</v>
      </c>
      <c r="BF83" s="2" t="s">
        <v>40</v>
      </c>
      <c r="BG83" s="2">
        <v>20952693.655999999</v>
      </c>
      <c r="BH83" s="2" t="s">
        <v>103</v>
      </c>
      <c r="BI83" s="6">
        <f t="shared" si="4"/>
        <v>2.4546334106225913</v>
      </c>
      <c r="BJ83" s="6">
        <f t="shared" si="6"/>
        <v>1.6837712002874383</v>
      </c>
      <c r="BL83" s="2" t="s">
        <v>103</v>
      </c>
      <c r="BM83" s="5">
        <f t="shared" si="5"/>
        <v>1.0259995071616987</v>
      </c>
    </row>
    <row r="84" spans="1:65" s="2" customFormat="1">
      <c r="B84" s="2" t="s">
        <v>105</v>
      </c>
      <c r="C84" s="2" t="s">
        <v>109</v>
      </c>
      <c r="D84" s="2" t="s">
        <v>36</v>
      </c>
      <c r="E84" s="2">
        <v>2946525.97</v>
      </c>
      <c r="F84" s="2" t="s">
        <v>36</v>
      </c>
      <c r="G84" s="2">
        <v>3238902.233</v>
      </c>
      <c r="H84" s="2" t="s">
        <v>36</v>
      </c>
      <c r="I84" s="2">
        <v>3538065.3870000001</v>
      </c>
      <c r="J84" s="2" t="s">
        <v>36</v>
      </c>
      <c r="K84" s="2">
        <v>3815666.534</v>
      </c>
      <c r="L84" s="2" t="s">
        <v>36</v>
      </c>
      <c r="M84" s="2">
        <v>4108009.2119999998</v>
      </c>
      <c r="N84" s="2" t="s">
        <v>36</v>
      </c>
      <c r="O84" s="2">
        <v>4456778.415</v>
      </c>
      <c r="P84" s="2" t="s">
        <v>36</v>
      </c>
      <c r="Q84" s="2">
        <v>4828285.1239999998</v>
      </c>
      <c r="R84" s="2" t="s">
        <v>36</v>
      </c>
      <c r="S84" s="2">
        <v>5269283.1890000002</v>
      </c>
      <c r="T84" s="2" t="s">
        <v>36</v>
      </c>
      <c r="U84" s="2">
        <v>5798216.3140000002</v>
      </c>
      <c r="V84" s="2" t="s">
        <v>36</v>
      </c>
      <c r="W84" s="2">
        <v>6384627.4560000002</v>
      </c>
      <c r="X84" s="2" t="s">
        <v>36</v>
      </c>
      <c r="Y84" s="2">
        <v>7112129.4560000002</v>
      </c>
      <c r="Z84" s="2" t="s">
        <v>36</v>
      </c>
      <c r="AA84" s="2">
        <v>8016863.091</v>
      </c>
      <c r="AB84" s="2" t="s">
        <v>36</v>
      </c>
      <c r="AC84" s="2">
        <v>9157729.8920000009</v>
      </c>
      <c r="AD84" s="2" t="s">
        <v>36</v>
      </c>
      <c r="AE84" s="2">
        <v>10041511.229</v>
      </c>
      <c r="AF84" s="2" t="s">
        <v>36</v>
      </c>
      <c r="AG84" s="2">
        <v>10985286.925000001</v>
      </c>
      <c r="AH84" s="2" t="s">
        <v>36</v>
      </c>
      <c r="AI84" s="2">
        <v>12153665.564999999</v>
      </c>
      <c r="AJ84" s="2" t="s">
        <v>36</v>
      </c>
      <c r="AK84" s="2">
        <v>13314440.923</v>
      </c>
      <c r="AL84" s="2" t="s">
        <v>36</v>
      </c>
      <c r="AM84" s="2">
        <v>14361451.249</v>
      </c>
      <c r="AN84" s="2" t="s">
        <v>36</v>
      </c>
      <c r="AO84" s="2">
        <v>15476782.598999999</v>
      </c>
      <c r="AP84" s="2" t="s">
        <v>36</v>
      </c>
      <c r="AQ84" s="2">
        <v>16626053.571</v>
      </c>
      <c r="AR84" s="2" t="s">
        <v>36</v>
      </c>
      <c r="AS84" s="2">
        <v>17796747.039000001</v>
      </c>
      <c r="AT84" s="2" t="s">
        <v>36</v>
      </c>
      <c r="AU84" s="2">
        <v>19015604.956</v>
      </c>
      <c r="AV84" s="2" t="s">
        <v>36</v>
      </c>
      <c r="AW84" s="2">
        <v>20336656.346999999</v>
      </c>
      <c r="AX84" s="2" t="s">
        <v>36</v>
      </c>
      <c r="AY84" s="2">
        <v>21709334.096000001</v>
      </c>
      <c r="AZ84" s="2" t="s">
        <v>36</v>
      </c>
      <c r="BA84" s="10">
        <v>23035800.532000002</v>
      </c>
      <c r="BB84" s="2" t="s">
        <v>36</v>
      </c>
      <c r="BC84" s="2">
        <v>23516062.84</v>
      </c>
      <c r="BD84" s="2" t="s">
        <v>36</v>
      </c>
      <c r="BE84" s="2" t="s">
        <v>107</v>
      </c>
      <c r="BF84" s="2" t="s">
        <v>36</v>
      </c>
      <c r="BG84" s="2" t="s">
        <v>107</v>
      </c>
      <c r="BH84" s="2" t="s">
        <v>105</v>
      </c>
      <c r="BI84" s="6">
        <f t="shared" si="4"/>
        <v>8.9462308576619591</v>
      </c>
      <c r="BJ84" s="6"/>
      <c r="BL84" s="2" t="s">
        <v>105</v>
      </c>
      <c r="BM84" s="5">
        <f t="shared" si="5"/>
        <v>1.0985542520414866</v>
      </c>
    </row>
    <row r="85" spans="1:65" s="2" customFormat="1">
      <c r="B85" s="8" t="s">
        <v>123</v>
      </c>
      <c r="E85" s="2">
        <f>SUM(E46:E84)</f>
        <v>37779819.170999996</v>
      </c>
      <c r="F85" s="2">
        <f t="shared" ref="F85:BA85" si="7">SUM(F46:F84)</f>
        <v>0</v>
      </c>
      <c r="G85" s="2">
        <f t="shared" si="7"/>
        <v>39191988.973999999</v>
      </c>
      <c r="H85" s="2">
        <f t="shared" si="7"/>
        <v>0</v>
      </c>
      <c r="I85" s="2">
        <f t="shared" si="7"/>
        <v>40818659.955000006</v>
      </c>
      <c r="J85" s="2">
        <f t="shared" si="7"/>
        <v>0</v>
      </c>
      <c r="K85" s="2">
        <f t="shared" si="7"/>
        <v>42190453.789000005</v>
      </c>
      <c r="L85" s="2">
        <f t="shared" si="7"/>
        <v>0</v>
      </c>
      <c r="M85" s="2">
        <f t="shared" si="7"/>
        <v>43714398.807999991</v>
      </c>
      <c r="N85" s="2">
        <f t="shared" si="7"/>
        <v>0</v>
      </c>
      <c r="O85" s="2">
        <f t="shared" si="7"/>
        <v>45689807.609999992</v>
      </c>
      <c r="P85" s="2">
        <f t="shared" si="7"/>
        <v>0</v>
      </c>
      <c r="Q85" s="2">
        <f t="shared" si="7"/>
        <v>46632372.475999996</v>
      </c>
      <c r="R85" s="2">
        <f t="shared" si="7"/>
        <v>0</v>
      </c>
      <c r="S85" s="2">
        <f t="shared" si="7"/>
        <v>47736076.142000005</v>
      </c>
      <c r="T85" s="2">
        <f t="shared" si="7"/>
        <v>0</v>
      </c>
      <c r="U85" s="2">
        <f t="shared" si="7"/>
        <v>49155922.145000003</v>
      </c>
      <c r="V85" s="2">
        <f t="shared" si="7"/>
        <v>0</v>
      </c>
      <c r="W85" s="2">
        <f t="shared" si="7"/>
        <v>51195636.979000002</v>
      </c>
      <c r="X85" s="2">
        <f t="shared" si="7"/>
        <v>0</v>
      </c>
      <c r="Y85" s="2">
        <f t="shared" si="7"/>
        <v>53217578.153999992</v>
      </c>
      <c r="Z85" s="2">
        <f t="shared" si="7"/>
        <v>0</v>
      </c>
      <c r="AA85" s="2">
        <f t="shared" si="7"/>
        <v>55597376.588999994</v>
      </c>
      <c r="AB85" s="2">
        <f t="shared" si="7"/>
        <v>0</v>
      </c>
      <c r="AC85" s="2">
        <f t="shared" si="7"/>
        <v>58038012.056000009</v>
      </c>
      <c r="AD85" s="2">
        <f t="shared" si="7"/>
        <v>0</v>
      </c>
      <c r="AE85" s="2">
        <f t="shared" si="7"/>
        <v>59131579.302999996</v>
      </c>
      <c r="AF85" s="2">
        <f t="shared" si="7"/>
        <v>0</v>
      </c>
      <c r="AG85" s="2">
        <f t="shared" si="7"/>
        <v>58386322.675999999</v>
      </c>
      <c r="AH85" s="2">
        <f t="shared" si="7"/>
        <v>0</v>
      </c>
      <c r="AI85" s="2">
        <f t="shared" si="7"/>
        <v>61027678.692999996</v>
      </c>
      <c r="AJ85" s="2">
        <f t="shared" si="7"/>
        <v>0</v>
      </c>
      <c r="AK85" s="2">
        <f t="shared" si="7"/>
        <v>63222089.051000014</v>
      </c>
      <c r="AL85" s="2">
        <f t="shared" si="7"/>
        <v>0</v>
      </c>
      <c r="AM85" s="2">
        <f t="shared" si="7"/>
        <v>64949023.017999992</v>
      </c>
      <c r="AN85" s="2">
        <f t="shared" si="7"/>
        <v>0</v>
      </c>
      <c r="AO85" s="2">
        <f t="shared" si="7"/>
        <v>66868505.232999995</v>
      </c>
      <c r="AP85" s="2">
        <f t="shared" si="7"/>
        <v>0</v>
      </c>
      <c r="AQ85" s="2">
        <f t="shared" si="7"/>
        <v>69118365.057999998</v>
      </c>
      <c r="AR85" s="2">
        <f t="shared" si="7"/>
        <v>0</v>
      </c>
      <c r="AS85" s="2">
        <f t="shared" si="7"/>
        <v>71625661.928000003</v>
      </c>
      <c r="AT85" s="2">
        <f t="shared" si="7"/>
        <v>0</v>
      </c>
      <c r="AU85" s="2">
        <f t="shared" si="7"/>
        <v>73846791.620000005</v>
      </c>
      <c r="AV85" s="2">
        <f t="shared" si="7"/>
        <v>0</v>
      </c>
      <c r="AW85" s="2">
        <f t="shared" si="7"/>
        <v>76626180.139999986</v>
      </c>
      <c r="AX85" s="2">
        <f t="shared" si="7"/>
        <v>0</v>
      </c>
      <c r="AY85" s="2">
        <f t="shared" si="7"/>
        <v>79326045.531000003</v>
      </c>
      <c r="AZ85" s="2">
        <f t="shared" si="7"/>
        <v>0</v>
      </c>
      <c r="BA85" s="10">
        <f t="shared" si="7"/>
        <v>81600640.957000002</v>
      </c>
      <c r="BI85" s="6">
        <f>(BA91/E91)^(1/24)*100-100</f>
        <v>2.1934819077385868</v>
      </c>
      <c r="BJ85" s="6">
        <f>(BG91/BA91)^(1/3)*100-100</f>
        <v>1.4443462114533787</v>
      </c>
      <c r="BM85" s="5"/>
    </row>
    <row r="86" spans="1:65">
      <c r="A86" t="s">
        <v>110</v>
      </c>
    </row>
    <row r="87" spans="1:65">
      <c r="A87" t="s">
        <v>4</v>
      </c>
      <c r="D87" t="s">
        <v>5</v>
      </c>
      <c r="F87" t="s">
        <v>6</v>
      </c>
      <c r="H87" t="s">
        <v>7</v>
      </c>
      <c r="J87" t="s">
        <v>8</v>
      </c>
      <c r="L87" t="s">
        <v>9</v>
      </c>
      <c r="N87" t="s">
        <v>10</v>
      </c>
      <c r="P87" t="s">
        <v>11</v>
      </c>
      <c r="R87" t="s">
        <v>12</v>
      </c>
      <c r="T87" t="s">
        <v>13</v>
      </c>
      <c r="V87" t="s">
        <v>14</v>
      </c>
      <c r="X87" t="s">
        <v>15</v>
      </c>
      <c r="Z87" t="s">
        <v>16</v>
      </c>
      <c r="AB87" t="s">
        <v>17</v>
      </c>
      <c r="AD87" t="s">
        <v>18</v>
      </c>
      <c r="AF87" t="s">
        <v>19</v>
      </c>
      <c r="AH87" t="s">
        <v>20</v>
      </c>
      <c r="AJ87" t="s">
        <v>21</v>
      </c>
      <c r="AL87" t="s">
        <v>22</v>
      </c>
      <c r="AN87" t="s">
        <v>23</v>
      </c>
      <c r="AP87" t="s">
        <v>24</v>
      </c>
      <c r="AR87" t="s">
        <v>25</v>
      </c>
      <c r="AT87" t="s">
        <v>26</v>
      </c>
      <c r="AV87" t="s">
        <v>27</v>
      </c>
      <c r="AX87" t="s">
        <v>28</v>
      </c>
      <c r="AZ87" t="s">
        <v>29</v>
      </c>
      <c r="BB87" t="s">
        <v>30</v>
      </c>
      <c r="BD87" t="s">
        <v>31</v>
      </c>
      <c r="BF87" t="s">
        <v>32</v>
      </c>
      <c r="BI87" s="3" t="s">
        <v>117</v>
      </c>
      <c r="BJ87" s="4" t="s">
        <v>118</v>
      </c>
      <c r="BM87" s="1" t="s">
        <v>119</v>
      </c>
    </row>
    <row r="88" spans="1:65">
      <c r="A88" t="s">
        <v>111</v>
      </c>
      <c r="B88" t="s">
        <v>112</v>
      </c>
      <c r="BH88" t="s">
        <v>112</v>
      </c>
      <c r="BL88" t="s">
        <v>112</v>
      </c>
    </row>
    <row r="89" spans="1:65">
      <c r="A89" t="s">
        <v>113</v>
      </c>
      <c r="B89" t="s">
        <v>114</v>
      </c>
      <c r="BH89" t="s">
        <v>114</v>
      </c>
      <c r="BL89" t="s">
        <v>114</v>
      </c>
    </row>
    <row r="90" spans="1:65">
      <c r="A90" t="s">
        <v>115</v>
      </c>
      <c r="B90" t="s">
        <v>116</v>
      </c>
      <c r="BH90" t="s">
        <v>116</v>
      </c>
      <c r="BL90" t="s">
        <v>116</v>
      </c>
    </row>
    <row r="91" spans="1:65">
      <c r="B91" t="s">
        <v>177</v>
      </c>
      <c r="C91" t="s">
        <v>109</v>
      </c>
      <c r="D91" t="s">
        <v>40</v>
      </c>
      <c r="E91">
        <v>34794151.652999997</v>
      </c>
      <c r="F91" t="s">
        <v>40</v>
      </c>
      <c r="G91">
        <v>35926725.751000002</v>
      </c>
      <c r="H91" t="s">
        <v>40</v>
      </c>
      <c r="I91">
        <v>37261507.375</v>
      </c>
      <c r="J91" t="s">
        <v>40</v>
      </c>
      <c r="K91">
        <v>38341952.787</v>
      </c>
      <c r="L91" t="s">
        <v>40</v>
      </c>
      <c r="M91">
        <v>39597167.681999996</v>
      </c>
      <c r="N91" t="s">
        <v>40</v>
      </c>
      <c r="O91">
        <v>41226010.395999998</v>
      </c>
      <c r="P91" t="s">
        <v>40</v>
      </c>
      <c r="Q91">
        <v>41803742.398000002</v>
      </c>
      <c r="R91" t="s">
        <v>40</v>
      </c>
      <c r="S91">
        <v>42475712.446999997</v>
      </c>
      <c r="T91" t="s">
        <v>40</v>
      </c>
      <c r="U91">
        <v>43373068.056999996</v>
      </c>
      <c r="V91" t="s">
        <v>40</v>
      </c>
      <c r="W91">
        <v>44820917.784999996</v>
      </c>
      <c r="X91" t="s">
        <v>63</v>
      </c>
      <c r="Y91">
        <v>46113624.329999998</v>
      </c>
      <c r="Z91" t="s">
        <v>63</v>
      </c>
      <c r="AA91">
        <v>47575683.923</v>
      </c>
      <c r="AB91" t="s">
        <v>63</v>
      </c>
      <c r="AC91">
        <v>48869358.660999998</v>
      </c>
      <c r="AD91" t="s">
        <v>63</v>
      </c>
      <c r="AE91">
        <v>49080558.770999998</v>
      </c>
      <c r="AF91" t="s">
        <v>63</v>
      </c>
      <c r="AG91">
        <v>47406951.633000001</v>
      </c>
      <c r="AH91" t="s">
        <v>63</v>
      </c>
      <c r="AI91">
        <v>48876664.693999998</v>
      </c>
      <c r="AJ91" t="s">
        <v>36</v>
      </c>
      <c r="AK91">
        <v>49909381.298</v>
      </c>
      <c r="AL91" t="s">
        <v>36</v>
      </c>
      <c r="AM91">
        <v>50596679.403999999</v>
      </c>
      <c r="AN91" t="s">
        <v>36</v>
      </c>
      <c r="AO91">
        <v>51400712.783</v>
      </c>
      <c r="AP91" t="s">
        <v>36</v>
      </c>
      <c r="AQ91">
        <v>52497838.609999999</v>
      </c>
      <c r="AR91" t="s">
        <v>36</v>
      </c>
      <c r="AS91">
        <v>53828914.884000003</v>
      </c>
      <c r="AT91" t="s">
        <v>36</v>
      </c>
      <c r="AU91">
        <v>54831186.664999999</v>
      </c>
      <c r="AV91" t="s">
        <v>36</v>
      </c>
      <c r="AW91">
        <v>56290353.005999997</v>
      </c>
      <c r="AX91" t="s">
        <v>36</v>
      </c>
      <c r="AY91">
        <v>57616143.817000002</v>
      </c>
      <c r="AZ91" t="s">
        <v>44</v>
      </c>
      <c r="BA91">
        <v>58568347.358999997</v>
      </c>
      <c r="BB91" t="s">
        <v>44</v>
      </c>
      <c r="BC91">
        <v>56098843.438000001</v>
      </c>
      <c r="BD91" t="s">
        <v>40</v>
      </c>
      <c r="BE91">
        <v>59403434.847000003</v>
      </c>
      <c r="BF91" t="s">
        <v>40</v>
      </c>
      <c r="BG91">
        <v>61142967.410999998</v>
      </c>
    </row>
    <row r="92" spans="1:65">
      <c r="C92" s="23" t="s">
        <v>148</v>
      </c>
      <c r="D92" s="23" t="s">
        <v>149</v>
      </c>
      <c r="E92" s="23" t="s">
        <v>150</v>
      </c>
      <c r="F92" s="23" t="s">
        <v>151</v>
      </c>
      <c r="G92" s="23" t="s">
        <v>152</v>
      </c>
      <c r="H92" s="23" t="s">
        <v>153</v>
      </c>
      <c r="I92" s="23" t="s">
        <v>154</v>
      </c>
      <c r="J92" s="23" t="s">
        <v>155</v>
      </c>
      <c r="K92" s="23" t="s">
        <v>156</v>
      </c>
      <c r="L92" s="23" t="s">
        <v>157</v>
      </c>
      <c r="M92" s="23" t="s">
        <v>158</v>
      </c>
      <c r="N92" s="23" t="s">
        <v>159</v>
      </c>
      <c r="O92" s="23" t="s">
        <v>160</v>
      </c>
      <c r="P92" s="23" t="s">
        <v>161</v>
      </c>
      <c r="Q92" s="23" t="s">
        <v>162</v>
      </c>
      <c r="R92" s="23" t="s">
        <v>163</v>
      </c>
      <c r="S92" s="23" t="s">
        <v>164</v>
      </c>
      <c r="T92" s="23" t="s">
        <v>165</v>
      </c>
      <c r="U92" s="23" t="s">
        <v>166</v>
      </c>
      <c r="V92" s="23" t="s">
        <v>167</v>
      </c>
      <c r="W92" s="23" t="s">
        <v>168</v>
      </c>
      <c r="X92" s="23" t="s">
        <v>169</v>
      </c>
      <c r="Y92" s="23" t="s">
        <v>170</v>
      </c>
      <c r="Z92" s="23" t="s">
        <v>171</v>
      </c>
      <c r="AA92" s="23" t="s">
        <v>172</v>
      </c>
      <c r="AB92" s="23" t="s">
        <v>5</v>
      </c>
      <c r="AC92" s="23" t="s">
        <v>6</v>
      </c>
      <c r="AD92" s="23" t="s">
        <v>7</v>
      </c>
      <c r="AE92" s="23" t="s">
        <v>8</v>
      </c>
      <c r="AF92" s="23" t="s">
        <v>9</v>
      </c>
      <c r="AG92" s="23" t="s">
        <v>10</v>
      </c>
      <c r="AH92" s="23" t="s">
        <v>11</v>
      </c>
      <c r="AI92" s="23" t="s">
        <v>12</v>
      </c>
      <c r="AJ92" s="23" t="s">
        <v>13</v>
      </c>
      <c r="AK92" s="23" t="s">
        <v>14</v>
      </c>
      <c r="AL92" s="23" t="s">
        <v>15</v>
      </c>
      <c r="AM92" s="23" t="s">
        <v>16</v>
      </c>
      <c r="AN92" s="23" t="s">
        <v>17</v>
      </c>
      <c r="AO92" s="23" t="s">
        <v>18</v>
      </c>
      <c r="AP92" s="23" t="s">
        <v>19</v>
      </c>
      <c r="AQ92" s="23" t="s">
        <v>20</v>
      </c>
      <c r="AR92" s="23" t="s">
        <v>21</v>
      </c>
      <c r="AS92" s="23" t="s">
        <v>22</v>
      </c>
      <c r="AT92" s="23" t="s">
        <v>23</v>
      </c>
      <c r="AU92" s="23" t="s">
        <v>24</v>
      </c>
      <c r="AV92" s="23" t="s">
        <v>25</v>
      </c>
      <c r="AW92" s="23" t="s">
        <v>26</v>
      </c>
      <c r="AX92" s="23" t="s">
        <v>27</v>
      </c>
      <c r="AY92" s="23" t="s">
        <v>28</v>
      </c>
      <c r="AZ92" s="23" t="s">
        <v>29</v>
      </c>
      <c r="BA92" s="23" t="s">
        <v>30</v>
      </c>
      <c r="BB92" s="23" t="s">
        <v>31</v>
      </c>
      <c r="BC92" s="23" t="s">
        <v>32</v>
      </c>
    </row>
    <row r="93" spans="1:65" ht="42">
      <c r="A93" s="1" t="s">
        <v>190</v>
      </c>
      <c r="B93" s="17" t="s">
        <v>186</v>
      </c>
      <c r="C93" s="18">
        <v>629351.93500000006</v>
      </c>
      <c r="D93" s="18">
        <v>639691.74800000002</v>
      </c>
      <c r="E93" s="18">
        <v>636152.32499999995</v>
      </c>
      <c r="F93" s="18">
        <v>657116.86199999996</v>
      </c>
      <c r="G93" s="18">
        <v>664905.90700000001</v>
      </c>
      <c r="H93" s="18">
        <v>725744.21200000006</v>
      </c>
      <c r="I93" s="18">
        <v>737814.08900000004</v>
      </c>
      <c r="J93" s="18">
        <v>791340.76500000001</v>
      </c>
      <c r="K93" s="18">
        <v>836546.36</v>
      </c>
      <c r="L93" s="18">
        <v>792726.53300000005</v>
      </c>
      <c r="M93" s="18">
        <v>846123.179</v>
      </c>
      <c r="N93" s="18">
        <v>896943.05900000001</v>
      </c>
      <c r="O93" s="18">
        <v>928118.40500000003</v>
      </c>
      <c r="P93" s="18">
        <v>995767.96299999999</v>
      </c>
      <c r="Q93" s="18">
        <v>1033813.647</v>
      </c>
      <c r="R93" s="18">
        <v>1088133.3060000001</v>
      </c>
      <c r="S93" s="18">
        <v>1140108.69</v>
      </c>
      <c r="T93" s="18">
        <v>1185318.0530000001</v>
      </c>
      <c r="U93" s="18">
        <v>1299437.9029999999</v>
      </c>
      <c r="V93" s="18">
        <v>1376719.9380000001</v>
      </c>
      <c r="W93" s="18">
        <v>1452900.11</v>
      </c>
      <c r="X93" s="18">
        <v>1468254.8160000001</v>
      </c>
      <c r="Y93" s="18">
        <v>1548750.3589999999</v>
      </c>
      <c r="Z93" s="18">
        <v>1622328.027</v>
      </c>
      <c r="AA93" s="18">
        <v>1730357.6170000001</v>
      </c>
      <c r="AB93" s="18">
        <v>1861423.412</v>
      </c>
      <c r="AC93" s="18">
        <v>2001951.9890000001</v>
      </c>
      <c r="AD93" s="18">
        <v>2083027.46</v>
      </c>
      <c r="AE93" s="18">
        <v>2211850.5430000001</v>
      </c>
      <c r="AF93" s="18">
        <v>2407504.6880000001</v>
      </c>
      <c r="AG93" s="18">
        <v>2499976.7310000001</v>
      </c>
      <c r="AH93" s="18">
        <v>2620574.7650000001</v>
      </c>
      <c r="AI93" s="18">
        <v>2720260.7820000001</v>
      </c>
      <c r="AJ93" s="18">
        <v>2934083.6570000001</v>
      </c>
      <c r="AK93" s="18">
        <v>3166548.0630000001</v>
      </c>
      <c r="AL93" s="18">
        <v>3460558.0070000002</v>
      </c>
      <c r="AM93" s="18">
        <v>3781142.8810000001</v>
      </c>
      <c r="AN93" s="18">
        <v>4151746.3190000001</v>
      </c>
      <c r="AO93" s="18">
        <v>4313288.9859999996</v>
      </c>
      <c r="AP93" s="18">
        <v>4679046.6890000002</v>
      </c>
      <c r="AQ93" s="18">
        <v>5159115.1469999999</v>
      </c>
      <c r="AR93" s="18">
        <v>5501595.4460000005</v>
      </c>
      <c r="AS93" s="18">
        <v>5801783.8140000002</v>
      </c>
      <c r="AT93" s="18">
        <v>6172292.0070000002</v>
      </c>
      <c r="AU93" s="18">
        <v>6629672.8559999997</v>
      </c>
      <c r="AV93" s="18">
        <v>7159798.3229999999</v>
      </c>
      <c r="AW93" s="18">
        <v>7750933.1459999997</v>
      </c>
      <c r="AX93" s="18">
        <v>8277638.7719999999</v>
      </c>
      <c r="AY93" s="18">
        <v>8811865.273</v>
      </c>
      <c r="AZ93" s="18">
        <v>9141245.6170000006</v>
      </c>
      <c r="BA93" s="18">
        <v>8538281.6950000003</v>
      </c>
    </row>
    <row r="94" spans="1:65" ht="42">
      <c r="A94" s="1" t="s">
        <v>187</v>
      </c>
      <c r="B94" s="19" t="s">
        <v>186</v>
      </c>
      <c r="C94" s="20">
        <v>250450.446</v>
      </c>
      <c r="D94" s="20">
        <v>261167.09700000001</v>
      </c>
      <c r="E94" s="20">
        <v>265488.91700000002</v>
      </c>
      <c r="F94" s="20">
        <v>277626.98700000002</v>
      </c>
      <c r="G94" s="20">
        <v>294593.02500000002</v>
      </c>
      <c r="H94" s="20">
        <v>299587.67099999997</v>
      </c>
      <c r="I94" s="20">
        <v>306328.005</v>
      </c>
      <c r="J94" s="20">
        <v>306040.09100000001</v>
      </c>
      <c r="K94" s="20">
        <v>315265.64299999998</v>
      </c>
      <c r="L94" s="20">
        <v>327215.80200000003</v>
      </c>
      <c r="M94" s="20">
        <v>348879.45699999999</v>
      </c>
      <c r="N94" s="20">
        <v>367582.09399999998</v>
      </c>
      <c r="O94" s="20">
        <v>366172.79399999999</v>
      </c>
      <c r="P94" s="20">
        <v>359411.25199999998</v>
      </c>
      <c r="Q94" s="20">
        <v>377738.065</v>
      </c>
      <c r="R94" s="20">
        <v>373161.65700000001</v>
      </c>
      <c r="S94" s="20">
        <v>373228.33399999997</v>
      </c>
      <c r="T94" s="20">
        <v>381068.84700000001</v>
      </c>
      <c r="U94" s="20">
        <v>397074.11900000001</v>
      </c>
      <c r="V94" s="20">
        <v>406583.18900000001</v>
      </c>
      <c r="W94" s="20">
        <v>405291.25</v>
      </c>
      <c r="X94" s="20">
        <v>401164.32</v>
      </c>
      <c r="Y94" s="20">
        <v>392591.30699999997</v>
      </c>
      <c r="Z94" s="20">
        <v>397434.12400000001</v>
      </c>
      <c r="AA94" s="20">
        <v>410152.016</v>
      </c>
      <c r="AB94" s="20">
        <v>422866.728</v>
      </c>
      <c r="AC94" s="20">
        <v>441049.99699999997</v>
      </c>
      <c r="AD94" s="20">
        <v>452517.29700000002</v>
      </c>
      <c r="AE94" s="20">
        <v>454779.88400000002</v>
      </c>
      <c r="AF94" s="20">
        <v>465694.60100000002</v>
      </c>
      <c r="AG94" s="20">
        <v>485253.77399999998</v>
      </c>
      <c r="AH94" s="20">
        <v>498355.62599999999</v>
      </c>
      <c r="AI94" s="20">
        <v>516796.65</v>
      </c>
      <c r="AJ94" s="20">
        <v>532037.37300000002</v>
      </c>
      <c r="AK94" s="20">
        <v>556269.33400000003</v>
      </c>
      <c r="AL94" s="20">
        <v>585623.95600000001</v>
      </c>
      <c r="AM94" s="20">
        <v>618441.18900000001</v>
      </c>
      <c r="AN94" s="20">
        <v>651592.56900000002</v>
      </c>
      <c r="AO94" s="20">
        <v>672385.17299999995</v>
      </c>
      <c r="AP94" s="20">
        <v>662043.29</v>
      </c>
      <c r="AQ94" s="20">
        <v>682167.67700000003</v>
      </c>
      <c r="AR94" s="20">
        <v>703782.53</v>
      </c>
      <c r="AS94" s="20">
        <v>720646.76199999999</v>
      </c>
      <c r="AT94" s="20">
        <v>738558.15399999998</v>
      </c>
      <c r="AU94" s="20">
        <v>749000.07400000002</v>
      </c>
      <c r="AV94" s="20">
        <v>758900.96</v>
      </c>
      <c r="AW94" s="20">
        <v>763944.277</v>
      </c>
      <c r="AX94" s="20">
        <v>772790.15800000005</v>
      </c>
      <c r="AY94" s="20">
        <v>784820.93</v>
      </c>
      <c r="AZ94" s="20">
        <v>786860.95799999998</v>
      </c>
      <c r="BA94" s="20">
        <v>739937.62100000004</v>
      </c>
      <c r="BB94" s="20">
        <v>774737.34699999995</v>
      </c>
      <c r="BC94" s="20">
        <v>789537.97699999996</v>
      </c>
    </row>
    <row r="95" spans="1:65" ht="42">
      <c r="A95" s="1" t="s">
        <v>188</v>
      </c>
      <c r="B95" s="21" t="s">
        <v>186</v>
      </c>
      <c r="C95" s="22" t="s">
        <v>107</v>
      </c>
      <c r="D95" s="22" t="s">
        <v>107</v>
      </c>
      <c r="E95" s="22" t="s">
        <v>107</v>
      </c>
      <c r="F95" s="22" t="s">
        <v>107</v>
      </c>
      <c r="G95" s="22" t="s">
        <v>107</v>
      </c>
      <c r="H95" s="22" t="s">
        <v>107</v>
      </c>
      <c r="I95" s="22" t="s">
        <v>107</v>
      </c>
      <c r="J95" s="22" t="s">
        <v>107</v>
      </c>
      <c r="K95" s="22" t="s">
        <v>107</v>
      </c>
      <c r="L95" s="22" t="s">
        <v>107</v>
      </c>
      <c r="M95" s="22" t="s">
        <v>107</v>
      </c>
      <c r="N95" s="22" t="s">
        <v>107</v>
      </c>
      <c r="O95" s="22" t="s">
        <v>107</v>
      </c>
      <c r="P95" s="22" t="s">
        <v>107</v>
      </c>
      <c r="Q95" s="22" t="s">
        <v>107</v>
      </c>
      <c r="R95" s="22" t="s">
        <v>107</v>
      </c>
      <c r="S95" s="22" t="s">
        <v>107</v>
      </c>
      <c r="T95" s="22" t="s">
        <v>107</v>
      </c>
      <c r="U95" s="22" t="s">
        <v>107</v>
      </c>
      <c r="V95" s="22" t="s">
        <v>107</v>
      </c>
      <c r="W95" s="22" t="s">
        <v>107</v>
      </c>
      <c r="X95" s="22" t="s">
        <v>107</v>
      </c>
      <c r="Y95" s="22" t="s">
        <v>107</v>
      </c>
      <c r="Z95" s="22" t="s">
        <v>107</v>
      </c>
      <c r="AA95" s="22" t="s">
        <v>107</v>
      </c>
      <c r="AB95" s="29">
        <v>1784649.91</v>
      </c>
      <c r="AC95" s="29">
        <v>1824070.39</v>
      </c>
      <c r="AD95" s="29">
        <v>1885994.7709999999</v>
      </c>
      <c r="AE95" s="29">
        <v>1892371.28</v>
      </c>
      <c r="AF95" s="29">
        <v>1901226.3959999999</v>
      </c>
      <c r="AG95" s="29">
        <v>1984651.2490000001</v>
      </c>
      <c r="AH95" s="29">
        <v>2012235.8570000001</v>
      </c>
      <c r="AI95" s="29">
        <v>2073678.7080000001</v>
      </c>
      <c r="AJ95" s="29">
        <v>2097335.8390000002</v>
      </c>
      <c r="AK95" s="29">
        <v>2218141.6609999998</v>
      </c>
      <c r="AL95" s="29">
        <v>2289169.4780000001</v>
      </c>
      <c r="AM95" s="29">
        <v>2379866.108</v>
      </c>
      <c r="AN95" s="29">
        <v>2524320.8960000002</v>
      </c>
      <c r="AO95" s="29">
        <v>2652914.7390000001</v>
      </c>
      <c r="AP95" s="29">
        <v>2649577.0550000002</v>
      </c>
      <c r="AQ95" s="29">
        <v>2849043.2009999999</v>
      </c>
      <c r="AR95" s="29">
        <v>2962276.2319999998</v>
      </c>
      <c r="AS95" s="29">
        <v>3019186.7710000002</v>
      </c>
      <c r="AT95" s="29">
        <v>3109907.98</v>
      </c>
      <c r="AU95" s="29">
        <v>3125580.54</v>
      </c>
      <c r="AV95" s="29">
        <v>3014754.8489999999</v>
      </c>
      <c r="AW95" s="29">
        <v>2915993.9849999999</v>
      </c>
      <c r="AX95" s="29">
        <v>2954568.767</v>
      </c>
      <c r="AY95" s="29">
        <v>3008255.1189999999</v>
      </c>
      <c r="AZ95" s="29">
        <v>2952267.47</v>
      </c>
      <c r="BA95" s="29">
        <v>2855528.7859999998</v>
      </c>
    </row>
    <row r="96" spans="1:65">
      <c r="A96" s="24" t="s">
        <v>189</v>
      </c>
      <c r="S96" s="26">
        <v>1865031.1</v>
      </c>
      <c r="T96" s="26">
        <v>1797745.1</v>
      </c>
      <c r="U96" s="26">
        <v>1822574.6</v>
      </c>
      <c r="V96" s="26">
        <v>1725160.5</v>
      </c>
      <c r="W96" s="26">
        <v>1834727.2</v>
      </c>
      <c r="X96" s="26">
        <v>2019037.6</v>
      </c>
      <c r="Y96" s="26">
        <v>2121829.2000000002</v>
      </c>
      <c r="Z96" s="26">
        <v>2222484.1</v>
      </c>
      <c r="AA96" s="26">
        <v>2384633.2999999998</v>
      </c>
      <c r="AB96" s="26">
        <v>2555753.4</v>
      </c>
      <c r="AC96" s="26">
        <v>2718713</v>
      </c>
      <c r="AD96" s="26">
        <v>2940381.4</v>
      </c>
      <c r="AE96" s="26">
        <v>3191345.3</v>
      </c>
      <c r="AF96" s="26">
        <v>3358825.7</v>
      </c>
      <c r="AG96" s="26">
        <v>3096135.8</v>
      </c>
      <c r="AH96" s="26">
        <v>3235577.2</v>
      </c>
      <c r="AI96" s="26">
        <v>3373548</v>
      </c>
      <c r="AJ96" s="26">
        <v>3509302.4</v>
      </c>
      <c r="AK96" s="26">
        <v>3570905.5</v>
      </c>
      <c r="AL96" s="26">
        <v>3597196.9</v>
      </c>
      <c r="AM96" s="26">
        <v>3526234.3</v>
      </c>
      <c r="AN96" s="26">
        <v>3533063.6</v>
      </c>
      <c r="AO96" s="26">
        <v>3597570.6</v>
      </c>
      <c r="AP96" s="26">
        <v>3698563.3</v>
      </c>
      <c r="AQ96" s="26">
        <v>3773754.4</v>
      </c>
      <c r="AR96" s="25">
        <v>3373547.9539999999</v>
      </c>
      <c r="AS96" s="25">
        <v>3509302.4270000001</v>
      </c>
      <c r="AT96" s="25">
        <v>3570905.5010000002</v>
      </c>
      <c r="AU96" s="25">
        <v>3597196.91</v>
      </c>
      <c r="AV96" s="25">
        <v>3526234.3139999998</v>
      </c>
      <c r="AW96" s="25">
        <v>3533063.61</v>
      </c>
      <c r="AX96" s="25">
        <v>3597570.6129999999</v>
      </c>
      <c r="AY96" s="25">
        <v>3698563.2510000002</v>
      </c>
      <c r="AZ96" s="25">
        <v>3773754.4019999998</v>
      </c>
    </row>
    <row r="98" spans="28:52"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44"/>
  <sheetViews>
    <sheetView topLeftCell="BB25" workbookViewId="0">
      <selection activeCell="BI6" sqref="BI6:BI44"/>
    </sheetView>
  </sheetViews>
  <sheetFormatPr baseColWidth="10" defaultRowHeight="12.75"/>
  <cols>
    <col min="61" max="61" width="9.28515625" style="3" customWidth="1"/>
    <col min="62" max="62" width="11.5703125" style="3" customWidth="1"/>
  </cols>
  <sheetData>
    <row r="1" spans="1:65">
      <c r="A1" t="e">
        <v>#NAME?</v>
      </c>
      <c r="B1" t="s">
        <v>0</v>
      </c>
      <c r="BH1" t="s">
        <v>0</v>
      </c>
      <c r="BL1" t="s">
        <v>0</v>
      </c>
    </row>
    <row r="2" spans="1:65">
      <c r="A2" t="s">
        <v>1</v>
      </c>
    </row>
    <row r="3" spans="1:65">
      <c r="A3" t="s">
        <v>2</v>
      </c>
      <c r="D3" t="s">
        <v>3</v>
      </c>
    </row>
    <row r="4" spans="1:65">
      <c r="A4" t="s">
        <v>4</v>
      </c>
      <c r="D4" t="s">
        <v>5</v>
      </c>
      <c r="F4" t="s">
        <v>6</v>
      </c>
      <c r="H4" t="s">
        <v>7</v>
      </c>
      <c r="J4" t="s">
        <v>8</v>
      </c>
      <c r="L4" t="s">
        <v>9</v>
      </c>
      <c r="N4" t="s">
        <v>10</v>
      </c>
      <c r="P4" t="s">
        <v>11</v>
      </c>
      <c r="R4" t="s">
        <v>12</v>
      </c>
      <c r="T4" t="s">
        <v>13</v>
      </c>
      <c r="V4" t="s">
        <v>14</v>
      </c>
      <c r="X4" t="s">
        <v>15</v>
      </c>
      <c r="Z4" t="s">
        <v>16</v>
      </c>
      <c r="AB4" t="s">
        <v>17</v>
      </c>
      <c r="AD4" t="s">
        <v>18</v>
      </c>
      <c r="AF4" t="s">
        <v>19</v>
      </c>
      <c r="AH4" t="s">
        <v>20</v>
      </c>
      <c r="AJ4" t="s">
        <v>21</v>
      </c>
      <c r="AL4" t="s">
        <v>22</v>
      </c>
      <c r="AN4" t="s">
        <v>23</v>
      </c>
      <c r="AP4" t="s">
        <v>24</v>
      </c>
      <c r="AR4" t="s">
        <v>25</v>
      </c>
      <c r="AT4" t="s">
        <v>26</v>
      </c>
      <c r="AV4" t="s">
        <v>27</v>
      </c>
      <c r="AX4" t="s">
        <v>28</v>
      </c>
      <c r="AZ4" t="s">
        <v>29</v>
      </c>
      <c r="BB4" t="s">
        <v>30</v>
      </c>
      <c r="BD4" t="s">
        <v>31</v>
      </c>
      <c r="BF4" t="s">
        <v>32</v>
      </c>
    </row>
    <row r="5" spans="1:65">
      <c r="A5" t="s">
        <v>33</v>
      </c>
      <c r="B5" t="s">
        <v>34</v>
      </c>
      <c r="C5" t="s">
        <v>35</v>
      </c>
      <c r="D5" t="s">
        <v>36</v>
      </c>
      <c r="F5" t="s">
        <v>36</v>
      </c>
      <c r="H5" t="s">
        <v>36</v>
      </c>
      <c r="J5" t="s">
        <v>36</v>
      </c>
      <c r="L5" t="s">
        <v>36</v>
      </c>
      <c r="N5" t="s">
        <v>36</v>
      </c>
      <c r="P5" t="s">
        <v>36</v>
      </c>
      <c r="R5" t="s">
        <v>36</v>
      </c>
      <c r="T5" t="s">
        <v>36</v>
      </c>
      <c r="V5" t="s">
        <v>36</v>
      </c>
      <c r="X5" t="s">
        <v>36</v>
      </c>
      <c r="Z5" t="s">
        <v>36</v>
      </c>
      <c r="AB5" t="s">
        <v>36</v>
      </c>
      <c r="AD5" t="s">
        <v>36</v>
      </c>
      <c r="AF5" t="s">
        <v>36</v>
      </c>
      <c r="AH5" t="s">
        <v>36</v>
      </c>
      <c r="AJ5" t="s">
        <v>36</v>
      </c>
      <c r="AL5" t="s">
        <v>36</v>
      </c>
      <c r="AN5" t="s">
        <v>36</v>
      </c>
      <c r="AP5" t="s">
        <v>36</v>
      </c>
      <c r="AR5" t="s">
        <v>36</v>
      </c>
      <c r="AT5" t="s">
        <v>36</v>
      </c>
      <c r="AV5" t="s">
        <v>36</v>
      </c>
      <c r="AX5" t="s">
        <v>36</v>
      </c>
      <c r="AZ5" t="s">
        <v>36</v>
      </c>
      <c r="BB5" t="s">
        <v>36</v>
      </c>
      <c r="BD5" t="s">
        <v>36</v>
      </c>
      <c r="BF5" t="s">
        <v>36</v>
      </c>
      <c r="BI5" s="3" t="s">
        <v>117</v>
      </c>
      <c r="BJ5" s="4" t="s">
        <v>118</v>
      </c>
      <c r="BL5" t="s">
        <v>34</v>
      </c>
      <c r="BM5" s="1" t="s">
        <v>120</v>
      </c>
    </row>
    <row r="6" spans="1:65">
      <c r="A6" t="s">
        <v>37</v>
      </c>
      <c r="B6" t="s">
        <v>38</v>
      </c>
      <c r="C6" t="s">
        <v>39</v>
      </c>
      <c r="D6" t="s">
        <v>36</v>
      </c>
      <c r="E6">
        <v>1005409</v>
      </c>
      <c r="F6" t="s">
        <v>36</v>
      </c>
      <c r="G6">
        <v>1044749</v>
      </c>
      <c r="H6" t="s">
        <v>36</v>
      </c>
      <c r="I6">
        <v>1092947</v>
      </c>
      <c r="J6" t="s">
        <v>36</v>
      </c>
      <c r="K6">
        <v>1147117</v>
      </c>
      <c r="L6" t="s">
        <v>36</v>
      </c>
      <c r="M6">
        <v>1191868</v>
      </c>
      <c r="N6" t="s">
        <v>36</v>
      </c>
      <c r="O6">
        <v>1216199</v>
      </c>
      <c r="P6" t="s">
        <v>36</v>
      </c>
      <c r="Q6">
        <v>1264769</v>
      </c>
      <c r="R6" t="s">
        <v>36</v>
      </c>
      <c r="S6">
        <v>1304121</v>
      </c>
      <c r="T6" t="s">
        <v>36</v>
      </c>
      <c r="U6">
        <v>1359111</v>
      </c>
      <c r="V6" t="s">
        <v>36</v>
      </c>
      <c r="W6">
        <v>1401974</v>
      </c>
      <c r="X6" t="s">
        <v>36</v>
      </c>
      <c r="Y6">
        <v>1440397</v>
      </c>
      <c r="Z6" t="s">
        <v>36</v>
      </c>
      <c r="AA6">
        <v>1494814</v>
      </c>
      <c r="AB6" t="s">
        <v>36</v>
      </c>
      <c r="AC6">
        <v>1548153</v>
      </c>
      <c r="AD6" t="s">
        <v>36</v>
      </c>
      <c r="AE6">
        <v>1577111</v>
      </c>
      <c r="AF6" t="s">
        <v>36</v>
      </c>
      <c r="AG6">
        <v>1611911</v>
      </c>
      <c r="AH6" t="s">
        <v>36</v>
      </c>
      <c r="AI6">
        <v>1650458</v>
      </c>
      <c r="AJ6" t="s">
        <v>36</v>
      </c>
      <c r="AK6">
        <v>1714859</v>
      </c>
      <c r="AL6" t="s">
        <v>36</v>
      </c>
      <c r="AM6">
        <v>1759081</v>
      </c>
      <c r="AN6" t="s">
        <v>36</v>
      </c>
      <c r="AO6">
        <v>1804448</v>
      </c>
      <c r="AP6" t="s">
        <v>36</v>
      </c>
      <c r="AQ6">
        <v>1843293</v>
      </c>
      <c r="AR6" t="s">
        <v>36</v>
      </c>
      <c r="AS6">
        <v>1893625</v>
      </c>
      <c r="AT6" t="s">
        <v>36</v>
      </c>
      <c r="AU6">
        <v>1936841</v>
      </c>
      <c r="AV6" t="s">
        <v>36</v>
      </c>
      <c r="AW6">
        <v>1992681</v>
      </c>
      <c r="AX6" t="s">
        <v>36</v>
      </c>
      <c r="AY6">
        <v>2035950</v>
      </c>
      <c r="AZ6" t="s">
        <v>36</v>
      </c>
      <c r="BA6">
        <v>2034914</v>
      </c>
      <c r="BB6" t="s">
        <v>36</v>
      </c>
      <c r="BC6">
        <v>2080419</v>
      </c>
      <c r="BD6" t="s">
        <v>36</v>
      </c>
      <c r="BE6">
        <v>2155680</v>
      </c>
      <c r="BF6" t="s">
        <v>40</v>
      </c>
      <c r="BG6">
        <v>2233909</v>
      </c>
      <c r="BH6" t="s">
        <v>38</v>
      </c>
      <c r="BI6" s="6">
        <f>(BA6/E6)^(1/24)*100-100</f>
        <v>2.9813238444896797</v>
      </c>
      <c r="BJ6" s="6">
        <f>(BG6/BA6)^(1/3)*100-100</f>
        <v>3.1588454078879948</v>
      </c>
      <c r="BL6" t="s">
        <v>38</v>
      </c>
      <c r="BM6" s="3">
        <f t="shared" ref="BM6:BM44" si="0">(AG6/E6)^(1/14)</f>
        <v>1.0342909747466014</v>
      </c>
    </row>
    <row r="7" spans="1:65">
      <c r="B7" t="s">
        <v>41</v>
      </c>
      <c r="C7" t="s">
        <v>42</v>
      </c>
      <c r="D7" t="s">
        <v>36</v>
      </c>
      <c r="E7">
        <v>242066.74</v>
      </c>
      <c r="F7" t="s">
        <v>36</v>
      </c>
      <c r="G7">
        <v>247754.18</v>
      </c>
      <c r="H7" t="s">
        <v>36</v>
      </c>
      <c r="I7">
        <v>252941.16</v>
      </c>
      <c r="J7" t="s">
        <v>36</v>
      </c>
      <c r="K7">
        <v>262000.06</v>
      </c>
      <c r="L7" t="s">
        <v>36</v>
      </c>
      <c r="M7">
        <v>271317.65000000002</v>
      </c>
      <c r="N7" t="s">
        <v>36</v>
      </c>
      <c r="O7">
        <v>280476.58</v>
      </c>
      <c r="P7" t="s">
        <v>36</v>
      </c>
      <c r="Q7">
        <v>284030.69</v>
      </c>
      <c r="R7" t="s">
        <v>36</v>
      </c>
      <c r="S7">
        <v>288721.61</v>
      </c>
      <c r="T7" t="s">
        <v>36</v>
      </c>
      <c r="U7">
        <v>291439.84000000003</v>
      </c>
      <c r="V7" t="s">
        <v>36</v>
      </c>
      <c r="W7">
        <v>299411.07</v>
      </c>
      <c r="X7" t="s">
        <v>36</v>
      </c>
      <c r="Y7">
        <v>306130.05</v>
      </c>
      <c r="Z7" t="s">
        <v>36</v>
      </c>
      <c r="AA7">
        <v>316703.90999999997</v>
      </c>
      <c r="AB7" t="s">
        <v>36</v>
      </c>
      <c r="AC7">
        <v>328508.78000000003</v>
      </c>
      <c r="AD7" t="s">
        <v>36</v>
      </c>
      <c r="AE7">
        <v>333306.40000000002</v>
      </c>
      <c r="AF7" t="s">
        <v>36</v>
      </c>
      <c r="AG7">
        <v>320758.82</v>
      </c>
      <c r="AH7" t="s">
        <v>36</v>
      </c>
      <c r="AI7">
        <v>326651.46000000002</v>
      </c>
      <c r="AJ7" t="s">
        <v>36</v>
      </c>
      <c r="AK7">
        <v>336198.82</v>
      </c>
      <c r="AL7" t="s">
        <v>36</v>
      </c>
      <c r="AM7">
        <v>338486.47</v>
      </c>
      <c r="AN7" t="s">
        <v>36</v>
      </c>
      <c r="AO7">
        <v>338572.79999999999</v>
      </c>
      <c r="AP7" t="s">
        <v>36</v>
      </c>
      <c r="AQ7">
        <v>340811.69</v>
      </c>
      <c r="AR7" t="s">
        <v>36</v>
      </c>
      <c r="AS7">
        <v>344269.23</v>
      </c>
      <c r="AT7" t="s">
        <v>36</v>
      </c>
      <c r="AU7">
        <v>351118.25</v>
      </c>
      <c r="AV7" t="s">
        <v>36</v>
      </c>
      <c r="AW7">
        <v>359048.51</v>
      </c>
      <c r="AX7" t="s">
        <v>36</v>
      </c>
      <c r="AY7">
        <v>367756.82</v>
      </c>
      <c r="AZ7" t="s">
        <v>36</v>
      </c>
      <c r="BA7">
        <v>373091.24</v>
      </c>
      <c r="BB7" t="s">
        <v>36</v>
      </c>
      <c r="BC7">
        <v>348344.13</v>
      </c>
      <c r="BD7" t="s">
        <v>36</v>
      </c>
      <c r="BE7">
        <v>363106.49</v>
      </c>
      <c r="BF7" t="s">
        <v>36</v>
      </c>
      <c r="BG7">
        <v>380558.95</v>
      </c>
      <c r="BH7" t="s">
        <v>41</v>
      </c>
      <c r="BI7" s="6">
        <f t="shared" ref="BI7:BI44" si="1">(BA7/E7)^(1/24)*100-100</f>
        <v>1.8188834991920118</v>
      </c>
      <c r="BJ7" s="6">
        <f t="shared" ref="BJ7:BJ43" si="2">(BG7/BA7)^(1/3)*100-100</f>
        <v>0.66278986265706408</v>
      </c>
      <c r="BL7" t="s">
        <v>41</v>
      </c>
      <c r="BM7" s="3">
        <f t="shared" si="0"/>
        <v>1.0203089061007393</v>
      </c>
    </row>
    <row r="8" spans="1:65" s="2" customFormat="1">
      <c r="B8" s="2" t="s">
        <v>43</v>
      </c>
      <c r="C8" s="2" t="s">
        <v>42</v>
      </c>
      <c r="D8" s="2" t="s">
        <v>36</v>
      </c>
      <c r="E8" s="2">
        <v>286238.40000000002</v>
      </c>
      <c r="F8" s="2" t="s">
        <v>36</v>
      </c>
      <c r="G8" s="2">
        <v>290020.90000000002</v>
      </c>
      <c r="H8" s="2" t="s">
        <v>36</v>
      </c>
      <c r="I8" s="2">
        <v>301023.3</v>
      </c>
      <c r="J8" s="2" t="s">
        <v>36</v>
      </c>
      <c r="K8" s="2">
        <v>306928.8</v>
      </c>
      <c r="L8" s="2" t="s">
        <v>36</v>
      </c>
      <c r="M8" s="2">
        <v>317802.5</v>
      </c>
      <c r="N8" s="2" t="s">
        <v>36</v>
      </c>
      <c r="O8" s="2">
        <v>329614.2</v>
      </c>
      <c r="P8" s="2" t="s">
        <v>36</v>
      </c>
      <c r="Q8" s="2">
        <v>333238.7</v>
      </c>
      <c r="R8" s="2" t="s">
        <v>36</v>
      </c>
      <c r="S8" s="2">
        <v>338926.7</v>
      </c>
      <c r="T8" s="2" t="s">
        <v>36</v>
      </c>
      <c r="U8" s="2">
        <v>342444.7</v>
      </c>
      <c r="V8" s="2" t="s">
        <v>36</v>
      </c>
      <c r="W8" s="2">
        <v>354674.1</v>
      </c>
      <c r="X8" s="2" t="s">
        <v>36</v>
      </c>
      <c r="Y8" s="2">
        <v>362908.7</v>
      </c>
      <c r="Z8" s="2" t="s">
        <v>36</v>
      </c>
      <c r="AA8" s="2">
        <v>372171.4</v>
      </c>
      <c r="AB8" s="2" t="s">
        <v>36</v>
      </c>
      <c r="AC8" s="2">
        <v>385855.7</v>
      </c>
      <c r="AD8" s="2" t="s">
        <v>36</v>
      </c>
      <c r="AE8" s="2">
        <v>387580.2</v>
      </c>
      <c r="AF8" s="2" t="s">
        <v>36</v>
      </c>
      <c r="AG8" s="2">
        <v>379748.2</v>
      </c>
      <c r="AH8" s="2" t="s">
        <v>36</v>
      </c>
      <c r="AI8" s="2">
        <v>390625.3</v>
      </c>
      <c r="AJ8" s="2" t="s">
        <v>36</v>
      </c>
      <c r="AK8" s="2">
        <v>397244.5</v>
      </c>
      <c r="AL8" s="2" t="s">
        <v>36</v>
      </c>
      <c r="AM8" s="2">
        <v>400181</v>
      </c>
      <c r="AN8" s="2" t="s">
        <v>36</v>
      </c>
      <c r="AO8" s="2">
        <v>402018.8</v>
      </c>
      <c r="AP8" s="2" t="s">
        <v>36</v>
      </c>
      <c r="AQ8" s="2">
        <v>408364.79999999999</v>
      </c>
      <c r="AR8" s="2" t="s">
        <v>36</v>
      </c>
      <c r="AS8" s="2">
        <v>416701.4</v>
      </c>
      <c r="AT8" s="2" t="s">
        <v>36</v>
      </c>
      <c r="AU8" s="2">
        <v>421979.7</v>
      </c>
      <c r="AV8" s="2" t="s">
        <v>36</v>
      </c>
      <c r="AW8" s="2">
        <v>428814</v>
      </c>
      <c r="AX8" s="2" t="s">
        <v>36</v>
      </c>
      <c r="AY8" s="2">
        <v>436502.4</v>
      </c>
      <c r="AZ8" s="2" t="s">
        <v>36</v>
      </c>
      <c r="BA8" s="2">
        <v>446374.2</v>
      </c>
      <c r="BB8" s="2" t="s">
        <v>44</v>
      </c>
      <c r="BC8" s="2">
        <v>422437</v>
      </c>
      <c r="BD8" s="2" t="s">
        <v>44</v>
      </c>
      <c r="BE8" s="2">
        <v>448991.1</v>
      </c>
      <c r="BF8" s="2" t="s">
        <v>44</v>
      </c>
      <c r="BG8" s="2">
        <v>463573.6</v>
      </c>
      <c r="BH8" s="2" t="s">
        <v>43</v>
      </c>
      <c r="BI8" s="6">
        <f t="shared" si="1"/>
        <v>1.8686301672882024</v>
      </c>
      <c r="BJ8" s="6">
        <f t="shared" si="2"/>
        <v>1.2682263199264412</v>
      </c>
      <c r="BL8" s="2" t="s">
        <v>43</v>
      </c>
      <c r="BM8" s="5">
        <f t="shared" si="0"/>
        <v>1.020396900137162</v>
      </c>
    </row>
    <row r="9" spans="1:65">
      <c r="B9" t="s">
        <v>45</v>
      </c>
      <c r="C9" t="s">
        <v>46</v>
      </c>
      <c r="D9" t="s">
        <v>36</v>
      </c>
      <c r="E9">
        <v>1188662.75</v>
      </c>
      <c r="F9" t="s">
        <v>36</v>
      </c>
      <c r="G9">
        <v>1207909.25</v>
      </c>
      <c r="H9" t="s">
        <v>36</v>
      </c>
      <c r="I9">
        <v>1259608.25</v>
      </c>
      <c r="J9" t="s">
        <v>36</v>
      </c>
      <c r="K9">
        <v>1308684.5</v>
      </c>
      <c r="L9" t="s">
        <v>36</v>
      </c>
      <c r="M9">
        <v>1376250.75</v>
      </c>
      <c r="N9" t="s">
        <v>36</v>
      </c>
      <c r="O9">
        <v>1447508</v>
      </c>
      <c r="P9" t="s">
        <v>36</v>
      </c>
      <c r="Q9">
        <v>1473418</v>
      </c>
      <c r="R9" t="s">
        <v>36</v>
      </c>
      <c r="S9">
        <v>1517886.5</v>
      </c>
      <c r="T9" t="s">
        <v>36</v>
      </c>
      <c r="U9">
        <v>1545231.5</v>
      </c>
      <c r="V9" t="s">
        <v>36</v>
      </c>
      <c r="W9">
        <v>1592932.5</v>
      </c>
      <c r="X9" t="s">
        <v>36</v>
      </c>
      <c r="Y9">
        <v>1643973.25</v>
      </c>
      <c r="Z9" t="s">
        <v>36</v>
      </c>
      <c r="AA9">
        <v>1687280.5</v>
      </c>
      <c r="AB9" t="s">
        <v>36</v>
      </c>
      <c r="AC9">
        <v>1722238</v>
      </c>
      <c r="AD9" t="s">
        <v>36</v>
      </c>
      <c r="AE9">
        <v>1739534.25</v>
      </c>
      <c r="AF9" t="s">
        <v>36</v>
      </c>
      <c r="AG9">
        <v>1688636.25</v>
      </c>
      <c r="AH9" t="s">
        <v>36</v>
      </c>
      <c r="AI9">
        <v>1740813.75</v>
      </c>
      <c r="AJ9" t="s">
        <v>36</v>
      </c>
      <c r="AK9">
        <v>1795581.5</v>
      </c>
      <c r="AL9" t="s">
        <v>36</v>
      </c>
      <c r="AM9">
        <v>1827201</v>
      </c>
      <c r="AN9" t="s">
        <v>36</v>
      </c>
      <c r="AO9">
        <v>1869758.75</v>
      </c>
      <c r="AP9" t="s">
        <v>36</v>
      </c>
      <c r="AQ9">
        <v>1923421.5</v>
      </c>
      <c r="AR9" t="s">
        <v>36</v>
      </c>
      <c r="AS9">
        <v>1936100.25</v>
      </c>
      <c r="AT9" t="s">
        <v>36</v>
      </c>
      <c r="AU9">
        <v>1955488.25</v>
      </c>
      <c r="AV9" t="s">
        <v>36</v>
      </c>
      <c r="AW9">
        <v>2014932.75</v>
      </c>
      <c r="AX9" t="s">
        <v>36</v>
      </c>
      <c r="AY9">
        <v>2070888.25</v>
      </c>
      <c r="AZ9" t="s">
        <v>36</v>
      </c>
      <c r="BA9">
        <v>2109991.25</v>
      </c>
      <c r="BB9" t="s">
        <v>36</v>
      </c>
      <c r="BC9">
        <v>2002922.75</v>
      </c>
      <c r="BD9" t="s">
        <v>36</v>
      </c>
      <c r="BE9">
        <v>2103305.25</v>
      </c>
      <c r="BF9" t="s">
        <v>36</v>
      </c>
      <c r="BG9">
        <v>2175616.5</v>
      </c>
      <c r="BH9" t="s">
        <v>45</v>
      </c>
      <c r="BI9" s="6">
        <f t="shared" si="1"/>
        <v>2.4198770264685123</v>
      </c>
      <c r="BJ9" s="6">
        <f t="shared" si="2"/>
        <v>1.0261718012717864</v>
      </c>
      <c r="BL9" t="s">
        <v>45</v>
      </c>
      <c r="BM9" s="3">
        <f t="shared" si="0"/>
        <v>1.0253951212761234</v>
      </c>
    </row>
    <row r="10" spans="1:65">
      <c r="B10" t="s">
        <v>47</v>
      </c>
      <c r="C10" t="s">
        <v>48</v>
      </c>
      <c r="D10" t="s">
        <v>40</v>
      </c>
      <c r="E10">
        <v>76001148.707000002</v>
      </c>
      <c r="F10" t="s">
        <v>36</v>
      </c>
      <c r="G10">
        <v>81635498.606999993</v>
      </c>
      <c r="H10" t="s">
        <v>36</v>
      </c>
      <c r="I10">
        <v>87669781.813999996</v>
      </c>
      <c r="J10" t="s">
        <v>36</v>
      </c>
      <c r="K10">
        <v>91335155.997999996</v>
      </c>
      <c r="L10" t="s">
        <v>36</v>
      </c>
      <c r="M10">
        <v>91085234.334000006</v>
      </c>
      <c r="N10" t="s">
        <v>36</v>
      </c>
      <c r="O10">
        <v>95613647.416999996</v>
      </c>
      <c r="P10" t="s">
        <v>36</v>
      </c>
      <c r="Q10">
        <v>98629335.248999998</v>
      </c>
      <c r="R10" t="s">
        <v>36</v>
      </c>
      <c r="S10">
        <v>101788234.745</v>
      </c>
      <c r="T10" t="s">
        <v>36</v>
      </c>
      <c r="U10">
        <v>106595942.727</v>
      </c>
      <c r="V10" t="s">
        <v>36</v>
      </c>
      <c r="W10">
        <v>113710426.877</v>
      </c>
      <c r="X10" t="s">
        <v>36</v>
      </c>
      <c r="Y10">
        <v>120347756.48199999</v>
      </c>
      <c r="Z10" t="s">
        <v>36</v>
      </c>
      <c r="AA10">
        <v>127628784.708</v>
      </c>
      <c r="AB10" t="s">
        <v>36</v>
      </c>
      <c r="AC10">
        <v>134224935.10499999</v>
      </c>
      <c r="AD10" t="s">
        <v>36</v>
      </c>
      <c r="AE10">
        <v>139311245.13999999</v>
      </c>
      <c r="AF10" t="s">
        <v>36</v>
      </c>
      <c r="AG10">
        <v>137753693.54499999</v>
      </c>
      <c r="AH10" t="s">
        <v>36</v>
      </c>
      <c r="AI10">
        <v>145814558.96200001</v>
      </c>
      <c r="AJ10" t="s">
        <v>36</v>
      </c>
      <c r="AK10">
        <v>154889906.609</v>
      </c>
      <c r="AL10" t="s">
        <v>36</v>
      </c>
      <c r="AM10">
        <v>164423907.01499999</v>
      </c>
      <c r="AN10" t="s">
        <v>36</v>
      </c>
      <c r="AO10">
        <v>169863885.539</v>
      </c>
      <c r="AP10" t="s">
        <v>36</v>
      </c>
      <c r="AQ10">
        <v>172908949.58500001</v>
      </c>
      <c r="AR10" t="s">
        <v>36</v>
      </c>
      <c r="AS10">
        <v>176629850.757</v>
      </c>
      <c r="AT10" t="s">
        <v>36</v>
      </c>
      <c r="AU10">
        <v>179726240.48300001</v>
      </c>
      <c r="AV10" t="s">
        <v>36</v>
      </c>
      <c r="AW10">
        <v>182166375.33500001</v>
      </c>
      <c r="AX10" t="s">
        <v>36</v>
      </c>
      <c r="AY10">
        <v>189434867.41</v>
      </c>
      <c r="AZ10" t="s">
        <v>36</v>
      </c>
      <c r="BA10">
        <v>190842614.79899999</v>
      </c>
      <c r="BB10" t="s">
        <v>36</v>
      </c>
      <c r="BC10">
        <v>179114865.01199999</v>
      </c>
      <c r="BD10" t="s">
        <v>36</v>
      </c>
      <c r="BE10">
        <v>200138348.81999999</v>
      </c>
      <c r="BF10" t="s">
        <v>36</v>
      </c>
      <c r="BG10">
        <v>205022531.88600001</v>
      </c>
      <c r="BH10" t="s">
        <v>47</v>
      </c>
      <c r="BI10" s="6">
        <f t="shared" si="1"/>
        <v>3.910786836800753</v>
      </c>
      <c r="BJ10" s="6">
        <f t="shared" si="2"/>
        <v>2.4177926174124593</v>
      </c>
      <c r="BL10" t="s">
        <v>47</v>
      </c>
      <c r="BM10" s="3">
        <f t="shared" si="0"/>
        <v>1.0433950992990881</v>
      </c>
    </row>
    <row r="11" spans="1:65">
      <c r="B11" t="s">
        <v>49</v>
      </c>
      <c r="C11" t="s">
        <v>50</v>
      </c>
      <c r="D11" t="s">
        <v>40</v>
      </c>
      <c r="E11">
        <v>420245576.074</v>
      </c>
      <c r="F11" t="s">
        <v>40</v>
      </c>
      <c r="G11">
        <v>426919293.53299999</v>
      </c>
      <c r="H11" t="s">
        <v>40</v>
      </c>
      <c r="I11">
        <v>440557303.542</v>
      </c>
      <c r="J11" t="s">
        <v>40</v>
      </c>
      <c r="K11">
        <v>443219400.02100003</v>
      </c>
      <c r="L11" t="s">
        <v>40</v>
      </c>
      <c r="M11">
        <v>420211919.52499998</v>
      </c>
      <c r="N11" t="s">
        <v>40</v>
      </c>
      <c r="O11">
        <v>431007994.736</v>
      </c>
      <c r="P11" t="s">
        <v>40</v>
      </c>
      <c r="Q11">
        <v>438239998.55699998</v>
      </c>
      <c r="R11" t="s">
        <v>40</v>
      </c>
      <c r="S11">
        <v>449212928.51899999</v>
      </c>
      <c r="T11" t="s">
        <v>40</v>
      </c>
      <c r="U11">
        <v>466815370.50099999</v>
      </c>
      <c r="V11" t="s">
        <v>40</v>
      </c>
      <c r="W11">
        <v>491710361.88800001</v>
      </c>
      <c r="X11" t="s">
        <v>36</v>
      </c>
      <c r="Y11">
        <v>514853000</v>
      </c>
      <c r="Z11" t="s">
        <v>36</v>
      </c>
      <c r="AA11">
        <v>549435000</v>
      </c>
      <c r="AB11" t="s">
        <v>36</v>
      </c>
      <c r="AC11">
        <v>586457000</v>
      </c>
      <c r="AD11" t="s">
        <v>36</v>
      </c>
      <c r="AE11">
        <v>605713000</v>
      </c>
      <c r="AF11" t="s">
        <v>36</v>
      </c>
      <c r="AG11">
        <v>612616000</v>
      </c>
      <c r="AH11" t="s">
        <v>36</v>
      </c>
      <c r="AI11">
        <v>640151000</v>
      </c>
      <c r="AJ11" t="s">
        <v>36</v>
      </c>
      <c r="AK11">
        <v>684628000</v>
      </c>
      <c r="AL11" t="s">
        <v>36</v>
      </c>
      <c r="AM11">
        <v>711415000</v>
      </c>
      <c r="AN11" t="s">
        <v>36</v>
      </c>
      <c r="AO11">
        <v>747939000</v>
      </c>
      <c r="AP11" t="s">
        <v>36</v>
      </c>
      <c r="AQ11">
        <v>781589000</v>
      </c>
      <c r="AR11" t="s">
        <v>36</v>
      </c>
      <c r="AS11">
        <v>804692000</v>
      </c>
      <c r="AT11" t="s">
        <v>36</v>
      </c>
      <c r="AU11">
        <v>821489000</v>
      </c>
      <c r="AV11" t="s">
        <v>36</v>
      </c>
      <c r="AW11">
        <v>832656000</v>
      </c>
      <c r="AX11" t="s">
        <v>36</v>
      </c>
      <c r="AY11">
        <v>854008000</v>
      </c>
      <c r="AZ11" t="s">
        <v>36</v>
      </c>
      <c r="BA11">
        <v>881224000</v>
      </c>
      <c r="BB11" t="s">
        <v>44</v>
      </c>
      <c r="BC11">
        <v>817315000</v>
      </c>
      <c r="BD11" t="s">
        <v>44</v>
      </c>
      <c r="BE11">
        <v>907352000</v>
      </c>
      <c r="BF11" t="s">
        <v>40</v>
      </c>
      <c r="BG11">
        <v>975365100</v>
      </c>
      <c r="BH11" t="s">
        <v>49</v>
      </c>
      <c r="BI11" s="6">
        <f t="shared" si="1"/>
        <v>3.1333912651331843</v>
      </c>
      <c r="BJ11" s="6">
        <f t="shared" si="2"/>
        <v>3.4412194569143111</v>
      </c>
      <c r="BL11" t="s">
        <v>49</v>
      </c>
      <c r="BM11" s="3">
        <f t="shared" si="0"/>
        <v>1.02728701571002</v>
      </c>
    </row>
    <row r="12" spans="1:65">
      <c r="B12" t="s">
        <v>51</v>
      </c>
      <c r="C12" t="s">
        <v>52</v>
      </c>
      <c r="D12" t="s">
        <v>36</v>
      </c>
      <c r="E12">
        <v>13755944.194</v>
      </c>
      <c r="F12" t="s">
        <v>36</v>
      </c>
      <c r="G12">
        <v>13941712.648</v>
      </c>
      <c r="H12" t="s">
        <v>36</v>
      </c>
      <c r="I12">
        <v>14705183.945</v>
      </c>
      <c r="J12" t="s">
        <v>36</v>
      </c>
      <c r="K12">
        <v>15757385.232999999</v>
      </c>
      <c r="L12" t="s">
        <v>36</v>
      </c>
      <c r="M12">
        <v>16421529.266000001</v>
      </c>
      <c r="N12" t="s">
        <v>36</v>
      </c>
      <c r="O12">
        <v>17056831.938999999</v>
      </c>
      <c r="P12" t="s">
        <v>36</v>
      </c>
      <c r="Q12">
        <v>17652314.921</v>
      </c>
      <c r="R12" t="s">
        <v>36</v>
      </c>
      <c r="S12">
        <v>18255472.702</v>
      </c>
      <c r="T12" t="s">
        <v>36</v>
      </c>
      <c r="U12">
        <v>19043594.294</v>
      </c>
      <c r="V12" t="s">
        <v>36</v>
      </c>
      <c r="W12">
        <v>19886197.09</v>
      </c>
      <c r="X12" t="s">
        <v>36</v>
      </c>
      <c r="Y12">
        <v>20677004.802000001</v>
      </c>
      <c r="Z12" t="s">
        <v>36</v>
      </c>
      <c r="AA12">
        <v>22191945.967999998</v>
      </c>
      <c r="AB12" t="s">
        <v>36</v>
      </c>
      <c r="AC12">
        <v>24015043.618999999</v>
      </c>
      <c r="AD12" t="s">
        <v>36</v>
      </c>
      <c r="AE12">
        <v>25152918.383000001</v>
      </c>
      <c r="AF12" t="s">
        <v>36</v>
      </c>
      <c r="AG12">
        <v>24933218.723000001</v>
      </c>
      <c r="AH12" t="s">
        <v>36</v>
      </c>
      <c r="AI12">
        <v>26269724.897999998</v>
      </c>
      <c r="AJ12" t="s">
        <v>36</v>
      </c>
      <c r="AK12">
        <v>27426422.717</v>
      </c>
      <c r="AL12" t="s">
        <v>36</v>
      </c>
      <c r="AM12">
        <v>28765543.151000001</v>
      </c>
      <c r="AN12" t="s">
        <v>36</v>
      </c>
      <c r="AO12">
        <v>29483176.173999999</v>
      </c>
      <c r="AP12" t="s">
        <v>36</v>
      </c>
      <c r="AQ12">
        <v>30527502.669</v>
      </c>
      <c r="AR12" t="s">
        <v>36</v>
      </c>
      <c r="AS12">
        <v>31642391.784000002</v>
      </c>
      <c r="AT12" t="s">
        <v>36</v>
      </c>
      <c r="AU12">
        <v>32972740.219000001</v>
      </c>
      <c r="AV12" t="s">
        <v>36</v>
      </c>
      <c r="AW12">
        <v>34343647.498000003</v>
      </c>
      <c r="AX12" t="s">
        <v>36</v>
      </c>
      <c r="AY12">
        <v>35242044.484999999</v>
      </c>
      <c r="AZ12" t="s">
        <v>36</v>
      </c>
      <c r="BA12">
        <v>36094025.075000003</v>
      </c>
      <c r="BB12" t="s">
        <v>36</v>
      </c>
      <c r="BC12">
        <v>34551599.494999997</v>
      </c>
      <c r="BD12" t="s">
        <v>40</v>
      </c>
      <c r="BE12">
        <v>37239989.506999999</v>
      </c>
      <c r="BF12" t="s">
        <v>40</v>
      </c>
      <c r="BG12">
        <v>38843176.938000001</v>
      </c>
      <c r="BH12" t="s">
        <v>51</v>
      </c>
      <c r="BI12" s="6">
        <f t="shared" si="1"/>
        <v>4.1012724322732481</v>
      </c>
      <c r="BJ12" s="6">
        <f t="shared" si="2"/>
        <v>2.4770171766439262</v>
      </c>
      <c r="BL12" t="s">
        <v>51</v>
      </c>
      <c r="BM12" s="3">
        <f t="shared" si="0"/>
        <v>1.0433959308545544</v>
      </c>
    </row>
    <row r="13" spans="1:65">
      <c r="B13" t="s">
        <v>53</v>
      </c>
      <c r="C13" t="s">
        <v>54</v>
      </c>
      <c r="D13" t="s">
        <v>36</v>
      </c>
      <c r="E13">
        <v>2850085</v>
      </c>
      <c r="F13" t="s">
        <v>36</v>
      </c>
      <c r="G13">
        <v>2971653</v>
      </c>
      <c r="H13" t="s">
        <v>36</v>
      </c>
      <c r="I13">
        <v>2956250</v>
      </c>
      <c r="J13" t="s">
        <v>36</v>
      </c>
      <c r="K13">
        <v>2945709</v>
      </c>
      <c r="L13" t="s">
        <v>36</v>
      </c>
      <c r="M13">
        <v>2986482</v>
      </c>
      <c r="N13" t="s">
        <v>36</v>
      </c>
      <c r="O13">
        <v>3105972</v>
      </c>
      <c r="P13" t="s">
        <v>36</v>
      </c>
      <c r="Q13">
        <v>3200486</v>
      </c>
      <c r="R13" t="s">
        <v>36</v>
      </c>
      <c r="S13">
        <v>3250729</v>
      </c>
      <c r="T13" t="s">
        <v>36</v>
      </c>
      <c r="U13">
        <v>3367225</v>
      </c>
      <c r="V13" t="s">
        <v>36</v>
      </c>
      <c r="W13">
        <v>3529332</v>
      </c>
      <c r="X13" t="s">
        <v>36</v>
      </c>
      <c r="Y13">
        <v>3762325</v>
      </c>
      <c r="Z13" t="s">
        <v>36</v>
      </c>
      <c r="AA13">
        <v>4016919</v>
      </c>
      <c r="AB13" t="s">
        <v>36</v>
      </c>
      <c r="AC13">
        <v>4240675</v>
      </c>
      <c r="AD13" t="s">
        <v>36</v>
      </c>
      <c r="AE13">
        <v>4354597</v>
      </c>
      <c r="AF13" t="s">
        <v>36</v>
      </c>
      <c r="AG13">
        <v>4151789</v>
      </c>
      <c r="AH13" t="s">
        <v>36</v>
      </c>
      <c r="AI13">
        <v>4252881</v>
      </c>
      <c r="AJ13" t="s">
        <v>36</v>
      </c>
      <c r="AK13">
        <v>4327747</v>
      </c>
      <c r="AL13" t="s">
        <v>36</v>
      </c>
      <c r="AM13">
        <v>4293774</v>
      </c>
      <c r="AN13" t="s">
        <v>36</v>
      </c>
      <c r="AO13">
        <v>4291803</v>
      </c>
      <c r="AP13" t="s">
        <v>36</v>
      </c>
      <c r="AQ13">
        <v>4388888</v>
      </c>
      <c r="AR13" t="s">
        <v>36</v>
      </c>
      <c r="AS13">
        <v>4625378</v>
      </c>
      <c r="AT13" t="s">
        <v>36</v>
      </c>
      <c r="AU13">
        <v>4742737</v>
      </c>
      <c r="AV13" t="s">
        <v>36</v>
      </c>
      <c r="AW13">
        <v>4987876</v>
      </c>
      <c r="AX13" t="s">
        <v>36</v>
      </c>
      <c r="AY13">
        <v>5148490</v>
      </c>
      <c r="AZ13" t="s">
        <v>36</v>
      </c>
      <c r="BA13">
        <v>5304483</v>
      </c>
      <c r="BB13" t="s">
        <v>36</v>
      </c>
      <c r="BC13">
        <v>5012579</v>
      </c>
      <c r="BD13" t="s">
        <v>36</v>
      </c>
      <c r="BE13">
        <v>5190677</v>
      </c>
      <c r="BF13" t="s">
        <v>36</v>
      </c>
      <c r="BG13">
        <v>5312749</v>
      </c>
      <c r="BH13" t="s">
        <v>53</v>
      </c>
      <c r="BI13" s="6">
        <f t="shared" si="1"/>
        <v>2.6221365068076068</v>
      </c>
      <c r="BJ13" s="6">
        <f t="shared" si="2"/>
        <v>5.1916527113561983E-2</v>
      </c>
      <c r="BL13" t="s">
        <v>53</v>
      </c>
      <c r="BM13" s="3">
        <f t="shared" si="0"/>
        <v>1.0272350245910762</v>
      </c>
    </row>
    <row r="14" spans="1:65" s="2" customFormat="1">
      <c r="B14" s="2" t="s">
        <v>55</v>
      </c>
      <c r="C14" s="2" t="s">
        <v>56</v>
      </c>
      <c r="D14" s="2" t="s">
        <v>36</v>
      </c>
      <c r="E14" s="2">
        <v>1445827.6240000001</v>
      </c>
      <c r="F14" s="2" t="s">
        <v>36</v>
      </c>
      <c r="G14" s="2">
        <v>1487758.067</v>
      </c>
      <c r="H14" s="2" t="s">
        <v>36</v>
      </c>
      <c r="I14" s="2">
        <v>1536272.2239999999</v>
      </c>
      <c r="J14" s="2" t="s">
        <v>36</v>
      </c>
      <c r="K14" s="2">
        <v>1570349.18</v>
      </c>
      <c r="L14" s="2" t="s">
        <v>36</v>
      </c>
      <c r="M14" s="2">
        <v>1616643.422</v>
      </c>
      <c r="N14" s="2" t="s">
        <v>36</v>
      </c>
      <c r="O14" s="2">
        <v>1677216.83</v>
      </c>
      <c r="P14" s="2" t="s">
        <v>36</v>
      </c>
      <c r="Q14" s="2">
        <v>1691022.8910000001</v>
      </c>
      <c r="R14" s="2" t="s">
        <v>36</v>
      </c>
      <c r="S14" s="2">
        <v>1698908.9010000001</v>
      </c>
      <c r="T14" s="2" t="s">
        <v>36</v>
      </c>
      <c r="U14" s="2">
        <v>1705535.64</v>
      </c>
      <c r="V14" s="2" t="s">
        <v>36</v>
      </c>
      <c r="W14" s="2">
        <v>1751043.071</v>
      </c>
      <c r="X14" s="2" t="s">
        <v>36</v>
      </c>
      <c r="Y14" s="2">
        <v>1791958.6669999999</v>
      </c>
      <c r="Z14" s="2" t="s">
        <v>36</v>
      </c>
      <c r="AA14" s="2">
        <v>1862078.152</v>
      </c>
      <c r="AB14" s="2" t="s">
        <v>36</v>
      </c>
      <c r="AC14" s="2">
        <v>1879008.892</v>
      </c>
      <c r="AD14" s="2" t="s">
        <v>36</v>
      </c>
      <c r="AE14" s="2">
        <v>1869388.0519999999</v>
      </c>
      <c r="AF14" s="2" t="s">
        <v>36</v>
      </c>
      <c r="AG14" s="2">
        <v>1777665.635</v>
      </c>
      <c r="AH14" s="2" t="s">
        <v>36</v>
      </c>
      <c r="AI14" s="2">
        <v>1810925.601</v>
      </c>
      <c r="AJ14" s="2" t="s">
        <v>36</v>
      </c>
      <c r="AK14" s="2">
        <v>1835133.652</v>
      </c>
      <c r="AL14" s="2" t="s">
        <v>36</v>
      </c>
      <c r="AM14" s="2">
        <v>1839290.226</v>
      </c>
      <c r="AN14" s="2" t="s">
        <v>36</v>
      </c>
      <c r="AO14" s="2">
        <v>1856457.075</v>
      </c>
      <c r="AP14" s="2" t="s">
        <v>36</v>
      </c>
      <c r="AQ14" s="2">
        <v>1886520.426</v>
      </c>
      <c r="AR14" s="2" t="s">
        <v>36</v>
      </c>
      <c r="AS14" s="2">
        <v>1930713.8859999999</v>
      </c>
      <c r="AT14" s="2" t="s">
        <v>36</v>
      </c>
      <c r="AU14" s="2">
        <v>1993384.0279999999</v>
      </c>
      <c r="AV14" s="2" t="s">
        <v>36</v>
      </c>
      <c r="AW14" s="2">
        <v>2049632.07</v>
      </c>
      <c r="AX14" s="2" t="s">
        <v>36</v>
      </c>
      <c r="AY14" s="2">
        <v>2090410.2649999999</v>
      </c>
      <c r="AZ14" s="2" t="s">
        <v>36</v>
      </c>
      <c r="BA14" s="2">
        <v>2121630.2689999999</v>
      </c>
      <c r="BB14" s="2" t="s">
        <v>36</v>
      </c>
      <c r="BC14" s="2">
        <v>2070191.074</v>
      </c>
      <c r="BD14" s="2" t="s">
        <v>36</v>
      </c>
      <c r="BE14" s="2">
        <v>2211885.7560000001</v>
      </c>
      <c r="BF14" s="2" t="s">
        <v>36</v>
      </c>
      <c r="BG14" s="2">
        <v>2272296.2149999999</v>
      </c>
      <c r="BH14" s="2" t="s">
        <v>55</v>
      </c>
      <c r="BI14" s="6">
        <f t="shared" si="1"/>
        <v>1.6107638220015872</v>
      </c>
      <c r="BJ14" s="6">
        <f t="shared" si="2"/>
        <v>2.3132186892136559</v>
      </c>
      <c r="BL14" s="2" t="s">
        <v>55</v>
      </c>
      <c r="BM14" s="5">
        <f t="shared" si="0"/>
        <v>1.0148679556332623</v>
      </c>
    </row>
    <row r="15" spans="1:65">
      <c r="B15" t="s">
        <v>57</v>
      </c>
      <c r="C15" t="s">
        <v>42</v>
      </c>
      <c r="D15" t="s">
        <v>36</v>
      </c>
      <c r="E15">
        <v>9241.9110000000001</v>
      </c>
      <c r="F15" t="s">
        <v>36</v>
      </c>
      <c r="G15">
        <v>9698.74</v>
      </c>
      <c r="H15" t="s">
        <v>36</v>
      </c>
      <c r="I15">
        <v>10964.427</v>
      </c>
      <c r="J15" t="s">
        <v>36</v>
      </c>
      <c r="K15">
        <v>11440.263999999999</v>
      </c>
      <c r="L15" t="s">
        <v>36</v>
      </c>
      <c r="M15">
        <v>11391.64</v>
      </c>
      <c r="N15" t="s">
        <v>36</v>
      </c>
      <c r="O15">
        <v>12540.787</v>
      </c>
      <c r="P15" t="s">
        <v>36</v>
      </c>
      <c r="Q15">
        <v>13293.695</v>
      </c>
      <c r="R15" t="s">
        <v>36</v>
      </c>
      <c r="S15">
        <v>14193.86</v>
      </c>
      <c r="T15" t="s">
        <v>36</v>
      </c>
      <c r="U15">
        <v>15272.630999999999</v>
      </c>
      <c r="V15" t="s">
        <v>36</v>
      </c>
      <c r="W15">
        <v>16311.781999999999</v>
      </c>
      <c r="X15" t="s">
        <v>36</v>
      </c>
      <c r="Y15">
        <v>17865.712</v>
      </c>
      <c r="Z15" t="s">
        <v>36</v>
      </c>
      <c r="AA15">
        <v>19610.402999999998</v>
      </c>
      <c r="AB15" t="s">
        <v>36</v>
      </c>
      <c r="AC15">
        <v>21096.703000000001</v>
      </c>
      <c r="AD15" t="s">
        <v>36</v>
      </c>
      <c r="AE15">
        <v>20014.02</v>
      </c>
      <c r="AF15" t="s">
        <v>36</v>
      </c>
      <c r="AG15">
        <v>17086.157999999999</v>
      </c>
      <c r="AH15" t="s">
        <v>36</v>
      </c>
      <c r="AI15">
        <v>17503.789000000001</v>
      </c>
      <c r="AJ15" t="s">
        <v>36</v>
      </c>
      <c r="AK15">
        <v>18775.103999999999</v>
      </c>
      <c r="AL15" t="s">
        <v>36</v>
      </c>
      <c r="AM15">
        <v>19381.202000000001</v>
      </c>
      <c r="AN15" t="s">
        <v>36</v>
      </c>
      <c r="AO15">
        <v>19663.863000000001</v>
      </c>
      <c r="AP15" t="s">
        <v>36</v>
      </c>
      <c r="AQ15">
        <v>20256.013999999999</v>
      </c>
      <c r="AR15" t="s">
        <v>36</v>
      </c>
      <c r="AS15">
        <v>20631.362000000001</v>
      </c>
      <c r="AT15" t="s">
        <v>36</v>
      </c>
      <c r="AU15">
        <v>21282.398000000001</v>
      </c>
      <c r="AV15" t="s">
        <v>36</v>
      </c>
      <c r="AW15">
        <v>22515.083999999999</v>
      </c>
      <c r="AX15" t="s">
        <v>36</v>
      </c>
      <c r="AY15">
        <v>23367.1</v>
      </c>
      <c r="AZ15" t="s">
        <v>36</v>
      </c>
      <c r="BA15">
        <v>24240.960999999999</v>
      </c>
      <c r="BB15" t="s">
        <v>36</v>
      </c>
      <c r="BC15">
        <v>24107.393</v>
      </c>
      <c r="BD15" t="s">
        <v>36</v>
      </c>
      <c r="BE15">
        <v>26039.23</v>
      </c>
      <c r="BF15" t="s">
        <v>36</v>
      </c>
      <c r="BG15">
        <v>25703.998</v>
      </c>
      <c r="BH15" t="s">
        <v>57</v>
      </c>
      <c r="BI15" s="6">
        <f t="shared" si="1"/>
        <v>4.0997057964238479</v>
      </c>
      <c r="BJ15" s="6">
        <f t="shared" si="2"/>
        <v>1.9726287936576909</v>
      </c>
      <c r="BL15" t="s">
        <v>57</v>
      </c>
      <c r="BM15" s="3">
        <f t="shared" si="0"/>
        <v>1.0448718896395095</v>
      </c>
    </row>
    <row r="16" spans="1:65" s="2" customFormat="1">
      <c r="B16" s="2" t="s">
        <v>58</v>
      </c>
      <c r="C16" s="2" t="s">
        <v>42</v>
      </c>
      <c r="D16" s="2" t="s">
        <v>36</v>
      </c>
      <c r="E16" s="2">
        <v>137708</v>
      </c>
      <c r="F16" s="2" t="s">
        <v>36</v>
      </c>
      <c r="G16" s="2">
        <v>142758</v>
      </c>
      <c r="H16" s="2" t="s">
        <v>36</v>
      </c>
      <c r="I16" s="2">
        <v>151800</v>
      </c>
      <c r="J16" s="2" t="s">
        <v>36</v>
      </c>
      <c r="K16" s="2">
        <v>160084</v>
      </c>
      <c r="L16" s="2" t="s">
        <v>36</v>
      </c>
      <c r="M16" s="2">
        <v>167095</v>
      </c>
      <c r="N16" s="2" t="s">
        <v>36</v>
      </c>
      <c r="O16" s="2">
        <v>176742</v>
      </c>
      <c r="P16" s="2" t="s">
        <v>36</v>
      </c>
      <c r="Q16" s="2">
        <v>181355</v>
      </c>
      <c r="R16" s="2" t="s">
        <v>36</v>
      </c>
      <c r="S16" s="2">
        <v>184451</v>
      </c>
      <c r="T16" s="2" t="s">
        <v>36</v>
      </c>
      <c r="U16" s="2">
        <v>188147</v>
      </c>
      <c r="V16" s="2" t="s">
        <v>36</v>
      </c>
      <c r="W16" s="2">
        <v>195658</v>
      </c>
      <c r="X16" s="2" t="s">
        <v>36</v>
      </c>
      <c r="Y16" s="2">
        <v>201097</v>
      </c>
      <c r="Z16" s="2" t="s">
        <v>36</v>
      </c>
      <c r="AA16" s="2">
        <v>209196</v>
      </c>
      <c r="AB16" s="2" t="s">
        <v>36</v>
      </c>
      <c r="AC16" s="2">
        <v>220282</v>
      </c>
      <c r="AD16" s="2" t="s">
        <v>36</v>
      </c>
      <c r="AE16" s="2">
        <v>222009</v>
      </c>
      <c r="AF16" s="2" t="s">
        <v>36</v>
      </c>
      <c r="AG16" s="2">
        <v>204083</v>
      </c>
      <c r="AH16" s="2" t="s">
        <v>36</v>
      </c>
      <c r="AI16" s="2">
        <v>210585</v>
      </c>
      <c r="AJ16" s="2" t="s">
        <v>36</v>
      </c>
      <c r="AK16" s="2">
        <v>215950</v>
      </c>
      <c r="AL16" s="2" t="s">
        <v>36</v>
      </c>
      <c r="AM16" s="2">
        <v>212932</v>
      </c>
      <c r="AN16" s="2" t="s">
        <v>36</v>
      </c>
      <c r="AO16" s="2">
        <v>211012</v>
      </c>
      <c r="AP16" s="2" t="s">
        <v>36</v>
      </c>
      <c r="AQ16" s="2">
        <v>210242</v>
      </c>
      <c r="AR16" s="2" t="s">
        <v>36</v>
      </c>
      <c r="AS16" s="2">
        <v>211385</v>
      </c>
      <c r="AT16" s="2" t="s">
        <v>36</v>
      </c>
      <c r="AU16" s="2">
        <v>217328</v>
      </c>
      <c r="AV16" s="2" t="s">
        <v>36</v>
      </c>
      <c r="AW16" s="2">
        <v>224266</v>
      </c>
      <c r="AX16" s="2" t="s">
        <v>36</v>
      </c>
      <c r="AY16" s="2">
        <v>226822</v>
      </c>
      <c r="AZ16" s="2" t="s">
        <v>36</v>
      </c>
      <c r="BA16" s="2">
        <v>229600</v>
      </c>
      <c r="BB16" s="2" t="s">
        <v>36</v>
      </c>
      <c r="BC16" s="2">
        <v>224193</v>
      </c>
      <c r="BD16" s="2" t="s">
        <v>36</v>
      </c>
      <c r="BE16" s="2">
        <v>231302</v>
      </c>
      <c r="BF16" s="2" t="s">
        <v>36</v>
      </c>
      <c r="BG16" s="2">
        <v>235007</v>
      </c>
      <c r="BH16" s="2" t="s">
        <v>58</v>
      </c>
      <c r="BI16" s="6">
        <f t="shared" si="1"/>
        <v>2.1528598845190032</v>
      </c>
      <c r="BJ16" s="6">
        <f t="shared" si="2"/>
        <v>0.77890569289813527</v>
      </c>
      <c r="BL16" s="2" t="s">
        <v>58</v>
      </c>
      <c r="BM16" s="5">
        <f t="shared" si="0"/>
        <v>1.0284978879723377</v>
      </c>
    </row>
    <row r="17" spans="2:65" s="2" customFormat="1">
      <c r="B17" s="2" t="s">
        <v>59</v>
      </c>
      <c r="C17" s="2" t="s">
        <v>60</v>
      </c>
      <c r="D17" s="2" t="s">
        <v>36</v>
      </c>
      <c r="E17" s="2">
        <v>1578351</v>
      </c>
      <c r="F17" s="2" t="s">
        <v>36</v>
      </c>
      <c r="G17" s="2">
        <v>1600653</v>
      </c>
      <c r="H17" s="2" t="s">
        <v>36</v>
      </c>
      <c r="I17" s="2">
        <v>1638049</v>
      </c>
      <c r="J17" s="2" t="s">
        <v>36</v>
      </c>
      <c r="K17" s="2">
        <v>1696833</v>
      </c>
      <c r="L17" s="2" t="s">
        <v>36</v>
      </c>
      <c r="M17" s="2">
        <v>1754888</v>
      </c>
      <c r="N17" s="2" t="s">
        <v>36</v>
      </c>
      <c r="O17" s="2">
        <v>1823744</v>
      </c>
      <c r="P17" s="2" t="s">
        <v>36</v>
      </c>
      <c r="Q17" s="2">
        <v>1859922</v>
      </c>
      <c r="R17" s="2" t="s">
        <v>36</v>
      </c>
      <c r="S17" s="2">
        <v>1881042</v>
      </c>
      <c r="T17" s="2" t="s">
        <v>36</v>
      </c>
      <c r="U17" s="2">
        <v>1896526</v>
      </c>
      <c r="V17" s="2" t="s">
        <v>36</v>
      </c>
      <c r="W17" s="2">
        <v>1950193</v>
      </c>
      <c r="X17" s="2" t="s">
        <v>36</v>
      </c>
      <c r="Y17" s="2">
        <v>1982629</v>
      </c>
      <c r="Z17" s="2" t="s">
        <v>36</v>
      </c>
      <c r="AA17" s="2">
        <v>2031190</v>
      </c>
      <c r="AB17" s="2" t="s">
        <v>36</v>
      </c>
      <c r="AC17" s="2">
        <v>2080441</v>
      </c>
      <c r="AD17" s="2" t="s">
        <v>36</v>
      </c>
      <c r="AE17" s="2">
        <v>2085745</v>
      </c>
      <c r="AF17" s="2" t="s">
        <v>36</v>
      </c>
      <c r="AG17" s="2">
        <v>2025815</v>
      </c>
      <c r="AH17" s="2" t="s">
        <v>36</v>
      </c>
      <c r="AI17" s="2">
        <v>2065307</v>
      </c>
      <c r="AJ17" s="2" t="s">
        <v>36</v>
      </c>
      <c r="AK17" s="2">
        <v>2110593</v>
      </c>
      <c r="AL17" s="2" t="s">
        <v>36</v>
      </c>
      <c r="AM17" s="2">
        <v>2117202</v>
      </c>
      <c r="AN17" s="2" t="s">
        <v>36</v>
      </c>
      <c r="AO17" s="2">
        <v>2129404</v>
      </c>
      <c r="AP17" s="2" t="s">
        <v>36</v>
      </c>
      <c r="AQ17" s="2">
        <v>2149765</v>
      </c>
      <c r="AR17" s="2" t="s">
        <v>36</v>
      </c>
      <c r="AS17" s="2">
        <v>2173690</v>
      </c>
      <c r="AT17" s="2" t="s">
        <v>36</v>
      </c>
      <c r="AU17" s="2">
        <v>2197502</v>
      </c>
      <c r="AV17" s="2" t="s">
        <v>36</v>
      </c>
      <c r="AW17" s="2">
        <v>2247856</v>
      </c>
      <c r="AX17" s="2" t="s">
        <v>36</v>
      </c>
      <c r="AY17" s="2">
        <v>2289780</v>
      </c>
      <c r="AZ17" s="2" t="s">
        <v>36</v>
      </c>
      <c r="BA17" s="2">
        <v>2331980</v>
      </c>
      <c r="BB17" s="2" t="s">
        <v>36</v>
      </c>
      <c r="BC17" s="2">
        <v>2156138</v>
      </c>
      <c r="BD17" s="2" t="s">
        <v>44</v>
      </c>
      <c r="BE17" s="2">
        <v>2294890</v>
      </c>
      <c r="BF17" s="2" t="s">
        <v>44</v>
      </c>
      <c r="BG17" s="2">
        <v>2351224</v>
      </c>
      <c r="BH17" s="2" t="s">
        <v>59</v>
      </c>
      <c r="BI17" s="6">
        <f t="shared" si="1"/>
        <v>1.6397023724286157</v>
      </c>
      <c r="BJ17" s="6">
        <f t="shared" si="2"/>
        <v>0.27432062239208221</v>
      </c>
      <c r="BL17" s="2" t="s">
        <v>59</v>
      </c>
      <c r="BM17" s="5">
        <f t="shared" si="0"/>
        <v>1.0179878279761714</v>
      </c>
    </row>
    <row r="18" spans="2:65" s="2" customFormat="1">
      <c r="B18" s="2" t="s">
        <v>61</v>
      </c>
      <c r="C18" s="2" t="s">
        <v>42</v>
      </c>
      <c r="D18" s="2" t="s">
        <v>36</v>
      </c>
      <c r="E18" s="2">
        <v>2328342.89</v>
      </c>
      <c r="F18" s="2" t="s">
        <v>36</v>
      </c>
      <c r="G18" s="2">
        <v>2347105.21</v>
      </c>
      <c r="H18" s="2" t="s">
        <v>36</v>
      </c>
      <c r="I18" s="2">
        <v>2389169.11</v>
      </c>
      <c r="J18" s="2" t="s">
        <v>36</v>
      </c>
      <c r="K18" s="2">
        <v>2437285.37</v>
      </c>
      <c r="L18" s="2" t="s">
        <v>36</v>
      </c>
      <c r="M18" s="2">
        <v>2483283.31</v>
      </c>
      <c r="N18" s="2" t="s">
        <v>36</v>
      </c>
      <c r="O18" s="2">
        <v>2555609.0099999998</v>
      </c>
      <c r="P18" s="2" t="s">
        <v>36</v>
      </c>
      <c r="Q18" s="2">
        <v>2598580.77</v>
      </c>
      <c r="R18" s="2" t="s">
        <v>36</v>
      </c>
      <c r="S18" s="2">
        <v>2593436.2599999998</v>
      </c>
      <c r="T18" s="2" t="s">
        <v>36</v>
      </c>
      <c r="U18" s="2">
        <v>2575279.1800000002</v>
      </c>
      <c r="V18" s="2" t="s">
        <v>36</v>
      </c>
      <c r="W18" s="2">
        <v>2605540.98</v>
      </c>
      <c r="X18" s="2" t="s">
        <v>36</v>
      </c>
      <c r="Y18" s="2">
        <v>2624605.91</v>
      </c>
      <c r="Z18" s="2" t="s">
        <v>36</v>
      </c>
      <c r="AA18" s="2">
        <v>2724772.47</v>
      </c>
      <c r="AB18" s="2" t="s">
        <v>36</v>
      </c>
      <c r="AC18" s="2">
        <v>2805874.1</v>
      </c>
      <c r="AD18" s="2" t="s">
        <v>36</v>
      </c>
      <c r="AE18" s="2">
        <v>2832807.1</v>
      </c>
      <c r="AF18" s="2" t="s">
        <v>36</v>
      </c>
      <c r="AG18" s="2">
        <v>2671511.7000000002</v>
      </c>
      <c r="AH18" s="2" t="s">
        <v>36</v>
      </c>
      <c r="AI18" s="2">
        <v>2783177.75</v>
      </c>
      <c r="AJ18" s="2" t="s">
        <v>36</v>
      </c>
      <c r="AK18" s="2">
        <v>2892422.84</v>
      </c>
      <c r="AL18" s="2" t="s">
        <v>36</v>
      </c>
      <c r="AM18" s="2">
        <v>2904527.56</v>
      </c>
      <c r="AN18" s="2" t="s">
        <v>36</v>
      </c>
      <c r="AO18" s="2">
        <v>2917237.52</v>
      </c>
      <c r="AP18" s="2" t="s">
        <v>36</v>
      </c>
      <c r="AQ18" s="2">
        <v>2981695.15</v>
      </c>
      <c r="AR18" s="2" t="s">
        <v>36</v>
      </c>
      <c r="AS18" s="2">
        <v>3026180</v>
      </c>
      <c r="AT18" s="2" t="s">
        <v>36</v>
      </c>
      <c r="AU18" s="2">
        <v>3093663.81</v>
      </c>
      <c r="AV18" s="2" t="s">
        <v>36</v>
      </c>
      <c r="AW18" s="2">
        <v>3176581.15</v>
      </c>
      <c r="AX18" s="2" t="s">
        <v>36</v>
      </c>
      <c r="AY18" s="2">
        <v>3207750.8</v>
      </c>
      <c r="AZ18" s="2" t="s">
        <v>44</v>
      </c>
      <c r="BA18" s="2">
        <v>3242249.25</v>
      </c>
      <c r="BB18" s="2" t="s">
        <v>44</v>
      </c>
      <c r="BC18" s="2">
        <v>3118175.87</v>
      </c>
      <c r="BD18" s="2" t="s">
        <v>44</v>
      </c>
      <c r="BE18" s="2">
        <v>3216829.34</v>
      </c>
      <c r="BF18" s="2" t="s">
        <v>44</v>
      </c>
      <c r="BG18" s="2">
        <v>3274932</v>
      </c>
      <c r="BH18" s="2" t="s">
        <v>61</v>
      </c>
      <c r="BI18" s="6">
        <f t="shared" si="1"/>
        <v>1.389187826842047</v>
      </c>
      <c r="BJ18" s="6">
        <f t="shared" si="2"/>
        <v>0.3348862820095917</v>
      </c>
      <c r="BL18" s="2" t="s">
        <v>61</v>
      </c>
      <c r="BM18" s="5">
        <f t="shared" si="0"/>
        <v>1.0098689286481484</v>
      </c>
    </row>
    <row r="19" spans="2:65">
      <c r="B19" t="s">
        <v>62</v>
      </c>
      <c r="C19" t="s">
        <v>42</v>
      </c>
      <c r="D19" t="s">
        <v>36</v>
      </c>
      <c r="E19">
        <v>151808.446</v>
      </c>
      <c r="F19" t="s">
        <v>36</v>
      </c>
      <c r="G19">
        <v>156153.399</v>
      </c>
      <c r="H19" t="s">
        <v>36</v>
      </c>
      <c r="I19">
        <v>163155.62899999999</v>
      </c>
      <c r="J19" t="s">
        <v>36</v>
      </c>
      <c r="K19">
        <v>169510.38500000001</v>
      </c>
      <c r="L19" t="s">
        <v>36</v>
      </c>
      <c r="M19">
        <v>174718.75599999999</v>
      </c>
      <c r="N19" t="s">
        <v>36</v>
      </c>
      <c r="O19">
        <v>181567.33</v>
      </c>
      <c r="P19" t="s">
        <v>36</v>
      </c>
      <c r="Q19">
        <v>189068.98800000001</v>
      </c>
      <c r="R19" t="s">
        <v>36</v>
      </c>
      <c r="S19">
        <v>196485.92199999999</v>
      </c>
      <c r="T19" t="s">
        <v>36</v>
      </c>
      <c r="U19">
        <v>207871.35999999999</v>
      </c>
      <c r="V19" t="s">
        <v>36</v>
      </c>
      <c r="W19">
        <v>218391.894</v>
      </c>
      <c r="X19" t="s">
        <v>36</v>
      </c>
      <c r="Y19">
        <v>219700.372</v>
      </c>
      <c r="Z19" t="s">
        <v>36</v>
      </c>
      <c r="AA19">
        <v>232118.78899999999</v>
      </c>
      <c r="AB19" t="s">
        <v>36</v>
      </c>
      <c r="AC19">
        <v>239717.77100000001</v>
      </c>
      <c r="AD19" t="s">
        <v>36</v>
      </c>
      <c r="AE19">
        <v>238914.30300000001</v>
      </c>
      <c r="AF19" t="s">
        <v>36</v>
      </c>
      <c r="AG19">
        <v>228639.23499999999</v>
      </c>
      <c r="AH19" t="s">
        <v>63</v>
      </c>
      <c r="AI19">
        <v>216112.929</v>
      </c>
      <c r="AJ19" t="s">
        <v>36</v>
      </c>
      <c r="AK19">
        <v>194178.94699999999</v>
      </c>
      <c r="AL19" t="s">
        <v>36</v>
      </c>
      <c r="AM19">
        <v>180418.07</v>
      </c>
      <c r="AN19" t="s">
        <v>36</v>
      </c>
      <c r="AO19">
        <v>175878.75399999999</v>
      </c>
      <c r="AP19" t="s">
        <v>36</v>
      </c>
      <c r="AQ19">
        <v>176715.399</v>
      </c>
      <c r="AR19" t="s">
        <v>36</v>
      </c>
      <c r="AS19">
        <v>176368.87599999999</v>
      </c>
      <c r="AT19" t="s">
        <v>36</v>
      </c>
      <c r="AU19">
        <v>175509.641</v>
      </c>
      <c r="AV19" t="s">
        <v>36</v>
      </c>
      <c r="AW19">
        <v>177426.45800000001</v>
      </c>
      <c r="AX19" t="s">
        <v>36</v>
      </c>
      <c r="AY19">
        <v>180386.679</v>
      </c>
      <c r="AZ19" t="s">
        <v>36</v>
      </c>
      <c r="BA19">
        <v>183785.772</v>
      </c>
      <c r="BB19" t="s">
        <v>44</v>
      </c>
      <c r="BC19">
        <v>167237.611</v>
      </c>
      <c r="BD19" t="s">
        <v>44</v>
      </c>
      <c r="BE19">
        <v>181343.147</v>
      </c>
      <c r="BF19" t="s">
        <v>44</v>
      </c>
      <c r="BG19">
        <v>192067.29199999999</v>
      </c>
      <c r="BH19" t="s">
        <v>62</v>
      </c>
      <c r="BI19" s="6">
        <f t="shared" si="1"/>
        <v>0.79964393598604033</v>
      </c>
      <c r="BJ19" s="6">
        <f t="shared" si="2"/>
        <v>1.4800117332959104</v>
      </c>
      <c r="BL19" t="s">
        <v>62</v>
      </c>
      <c r="BM19" s="3">
        <f t="shared" si="0"/>
        <v>1.0296838852007972</v>
      </c>
    </row>
    <row r="20" spans="2:65">
      <c r="B20" t="s">
        <v>64</v>
      </c>
      <c r="C20" t="s">
        <v>65</v>
      </c>
      <c r="D20" t="s">
        <v>36</v>
      </c>
      <c r="E20">
        <v>22145698</v>
      </c>
      <c r="F20" t="s">
        <v>36</v>
      </c>
      <c r="G20">
        <v>22163949</v>
      </c>
      <c r="H20" t="s">
        <v>36</v>
      </c>
      <c r="I20">
        <v>22860589</v>
      </c>
      <c r="J20" t="s">
        <v>36</v>
      </c>
      <c r="K20">
        <v>23752153</v>
      </c>
      <c r="L20" t="s">
        <v>36</v>
      </c>
      <c r="M20">
        <v>24481588</v>
      </c>
      <c r="N20" t="s">
        <v>36</v>
      </c>
      <c r="O20">
        <v>25578166</v>
      </c>
      <c r="P20" t="s">
        <v>36</v>
      </c>
      <c r="Q20">
        <v>26620243</v>
      </c>
      <c r="R20" t="s">
        <v>36</v>
      </c>
      <c r="S20">
        <v>27882385</v>
      </c>
      <c r="T20" t="s">
        <v>36</v>
      </c>
      <c r="U20">
        <v>29018383</v>
      </c>
      <c r="V20" t="s">
        <v>36</v>
      </c>
      <c r="W20">
        <v>30470643</v>
      </c>
      <c r="X20" t="s">
        <v>36</v>
      </c>
      <c r="Y20">
        <v>31779137</v>
      </c>
      <c r="Z20" t="s">
        <v>36</v>
      </c>
      <c r="AA20">
        <v>33033163</v>
      </c>
      <c r="AB20" t="s">
        <v>36</v>
      </c>
      <c r="AC20">
        <v>33124788</v>
      </c>
      <c r="AD20" t="s">
        <v>36</v>
      </c>
      <c r="AE20">
        <v>33457342</v>
      </c>
      <c r="AF20" t="s">
        <v>36</v>
      </c>
      <c r="AG20">
        <v>31249871</v>
      </c>
      <c r="AH20" t="s">
        <v>36</v>
      </c>
      <c r="AI20">
        <v>31586199</v>
      </c>
      <c r="AJ20" t="s">
        <v>36</v>
      </c>
      <c r="AK20">
        <v>32175862</v>
      </c>
      <c r="AL20" t="s">
        <v>36</v>
      </c>
      <c r="AM20">
        <v>31773591</v>
      </c>
      <c r="AN20" t="s">
        <v>36</v>
      </c>
      <c r="AO20">
        <v>32346317</v>
      </c>
      <c r="AP20" t="s">
        <v>36</v>
      </c>
      <c r="AQ20">
        <v>33715281</v>
      </c>
      <c r="AR20" t="s">
        <v>36</v>
      </c>
      <c r="AS20">
        <v>34965213</v>
      </c>
      <c r="AT20" t="s">
        <v>36</v>
      </c>
      <c r="AU20">
        <v>35734798</v>
      </c>
      <c r="AV20" t="s">
        <v>36</v>
      </c>
      <c r="AW20">
        <v>37261380</v>
      </c>
      <c r="AX20" t="s">
        <v>36</v>
      </c>
      <c r="AY20">
        <v>39259465</v>
      </c>
      <c r="AZ20" t="s">
        <v>36</v>
      </c>
      <c r="BA20">
        <v>41169134</v>
      </c>
      <c r="BB20" t="s">
        <v>36</v>
      </c>
      <c r="BC20">
        <v>39301887</v>
      </c>
      <c r="BD20" t="s">
        <v>36</v>
      </c>
      <c r="BE20">
        <v>42086709</v>
      </c>
      <c r="BF20" t="s">
        <v>44</v>
      </c>
      <c r="BG20">
        <v>44003572</v>
      </c>
      <c r="BH20" t="s">
        <v>64</v>
      </c>
      <c r="BI20" s="6">
        <f t="shared" si="1"/>
        <v>2.6171853250774433</v>
      </c>
      <c r="BJ20" s="6">
        <f t="shared" si="2"/>
        <v>2.2442122960949007</v>
      </c>
      <c r="BL20" t="s">
        <v>64</v>
      </c>
      <c r="BM20" s="3">
        <f t="shared" si="0"/>
        <v>1.024903026079534</v>
      </c>
    </row>
    <row r="21" spans="2:65">
      <c r="B21" t="s">
        <v>66</v>
      </c>
      <c r="C21" t="s">
        <v>67</v>
      </c>
      <c r="D21" t="s">
        <v>36</v>
      </c>
      <c r="E21">
        <v>1206302.8940000001</v>
      </c>
      <c r="F21" t="s">
        <v>36</v>
      </c>
      <c r="G21">
        <v>1261396.2379999999</v>
      </c>
      <c r="H21" t="s">
        <v>36</v>
      </c>
      <c r="I21">
        <v>1334199.1399999999</v>
      </c>
      <c r="J21" t="s">
        <v>36</v>
      </c>
      <c r="K21">
        <v>1432433.567</v>
      </c>
      <c r="L21" t="s">
        <v>36</v>
      </c>
      <c r="M21">
        <v>1490231.166</v>
      </c>
      <c r="N21" t="s">
        <v>36</v>
      </c>
      <c r="O21">
        <v>1564519.827</v>
      </c>
      <c r="P21" t="s">
        <v>36</v>
      </c>
      <c r="Q21">
        <v>1627311.7919999999</v>
      </c>
      <c r="R21" t="s">
        <v>36</v>
      </c>
      <c r="S21">
        <v>1636416.912</v>
      </c>
      <c r="T21" t="s">
        <v>36</v>
      </c>
      <c r="U21">
        <v>1671480.227</v>
      </c>
      <c r="V21" t="s">
        <v>36</v>
      </c>
      <c r="W21">
        <v>1801895.7919999999</v>
      </c>
      <c r="X21" t="s">
        <v>36</v>
      </c>
      <c r="Y21">
        <v>1912251.8</v>
      </c>
      <c r="Z21" t="s">
        <v>36</v>
      </c>
      <c r="AA21">
        <v>2033048.6140000001</v>
      </c>
      <c r="AB21" t="s">
        <v>36</v>
      </c>
      <c r="AC21">
        <v>2204940.0299999998</v>
      </c>
      <c r="AD21" t="s">
        <v>36</v>
      </c>
      <c r="AE21">
        <v>2253658.1009999998</v>
      </c>
      <c r="AF21" t="s">
        <v>36</v>
      </c>
      <c r="AG21">
        <v>2080942.0360000001</v>
      </c>
      <c r="AH21" t="s">
        <v>36</v>
      </c>
      <c r="AI21">
        <v>2021993.632</v>
      </c>
      <c r="AJ21" t="s">
        <v>36</v>
      </c>
      <c r="AK21">
        <v>2059315.169</v>
      </c>
      <c r="AL21" t="s">
        <v>36</v>
      </c>
      <c r="AM21">
        <v>2081218.7990000001</v>
      </c>
      <c r="AN21" t="s">
        <v>36</v>
      </c>
      <c r="AO21">
        <v>2175965.4589999998</v>
      </c>
      <c r="AP21" t="s">
        <v>36</v>
      </c>
      <c r="AQ21">
        <v>2212678.6749999998</v>
      </c>
      <c r="AR21" t="s">
        <v>36</v>
      </c>
      <c r="AS21">
        <v>2310847.787</v>
      </c>
      <c r="AT21" t="s">
        <v>36</v>
      </c>
      <c r="AU21">
        <v>2456516.4010000001</v>
      </c>
      <c r="AV21" t="s">
        <v>36</v>
      </c>
      <c r="AW21">
        <v>2559566.0070000002</v>
      </c>
      <c r="AX21" t="s">
        <v>36</v>
      </c>
      <c r="AY21">
        <v>2684707.6170000001</v>
      </c>
      <c r="AZ21" t="s">
        <v>36</v>
      </c>
      <c r="BA21">
        <v>2734674.8029999998</v>
      </c>
      <c r="BB21" t="s">
        <v>36</v>
      </c>
      <c r="BC21">
        <v>2537349.6779999998</v>
      </c>
      <c r="BD21" t="s">
        <v>36</v>
      </c>
      <c r="BE21">
        <v>2651726.6779999998</v>
      </c>
      <c r="BF21" t="s">
        <v>36</v>
      </c>
      <c r="BG21">
        <v>2843661.0240000002</v>
      </c>
      <c r="BH21" t="s">
        <v>66</v>
      </c>
      <c r="BI21" s="6">
        <f t="shared" si="1"/>
        <v>3.4690325300395131</v>
      </c>
      <c r="BJ21" s="6">
        <f t="shared" si="2"/>
        <v>1.3111811780766516</v>
      </c>
      <c r="BL21" t="s">
        <v>66</v>
      </c>
      <c r="BM21" s="3">
        <f t="shared" si="0"/>
        <v>1.0397155607437401</v>
      </c>
    </row>
    <row r="22" spans="2:65">
      <c r="B22" t="s">
        <v>68</v>
      </c>
      <c r="C22" t="s">
        <v>69</v>
      </c>
      <c r="D22" t="s">
        <v>36</v>
      </c>
      <c r="E22">
        <v>96860.392000000007</v>
      </c>
      <c r="F22" t="s">
        <v>36</v>
      </c>
      <c r="G22">
        <v>104008.32399999999</v>
      </c>
      <c r="H22" t="s">
        <v>36</v>
      </c>
      <c r="I22">
        <v>115471.87699999999</v>
      </c>
      <c r="J22" t="s">
        <v>36</v>
      </c>
      <c r="K22">
        <v>125594.284</v>
      </c>
      <c r="L22" t="s">
        <v>36</v>
      </c>
      <c r="M22">
        <v>138819.22</v>
      </c>
      <c r="N22" t="s">
        <v>36</v>
      </c>
      <c r="O22">
        <v>151873.11900000001</v>
      </c>
      <c r="P22" t="s">
        <v>36</v>
      </c>
      <c r="Q22">
        <v>159931.236</v>
      </c>
      <c r="R22" t="s">
        <v>36</v>
      </c>
      <c r="S22">
        <v>169366.16399999999</v>
      </c>
      <c r="T22" t="s">
        <v>36</v>
      </c>
      <c r="U22">
        <v>174471.016</v>
      </c>
      <c r="V22" t="s">
        <v>36</v>
      </c>
      <c r="W22">
        <v>186314.89</v>
      </c>
      <c r="X22" t="s">
        <v>36</v>
      </c>
      <c r="Y22">
        <v>197008.53</v>
      </c>
      <c r="Z22" t="s">
        <v>36</v>
      </c>
      <c r="AA22">
        <v>206835.027</v>
      </c>
      <c r="AB22" t="s">
        <v>36</v>
      </c>
      <c r="AC22">
        <v>217818.212</v>
      </c>
      <c r="AD22" t="s">
        <v>36</v>
      </c>
      <c r="AE22">
        <v>208051.08900000001</v>
      </c>
      <c r="AF22" t="s">
        <v>36</v>
      </c>
      <c r="AG22">
        <v>197449.25700000001</v>
      </c>
      <c r="AH22" t="s">
        <v>36</v>
      </c>
      <c r="AI22">
        <v>200772.272</v>
      </c>
      <c r="AJ22" t="s">
        <v>36</v>
      </c>
      <c r="AK22">
        <v>203343.663</v>
      </c>
      <c r="AL22" t="s">
        <v>36</v>
      </c>
      <c r="AM22">
        <v>203079.94500000001</v>
      </c>
      <c r="AN22" t="s">
        <v>36</v>
      </c>
      <c r="AO22">
        <v>205465.35399999999</v>
      </c>
      <c r="AP22" t="s">
        <v>36</v>
      </c>
      <c r="AQ22">
        <v>223605.891</v>
      </c>
      <c r="AR22" t="s">
        <v>36</v>
      </c>
      <c r="AS22">
        <v>278334.00400000002</v>
      </c>
      <c r="AT22" t="s">
        <v>36</v>
      </c>
      <c r="AU22">
        <v>283248.147</v>
      </c>
      <c r="AV22" t="s">
        <v>36</v>
      </c>
      <c r="AW22">
        <v>309622.11900000001</v>
      </c>
      <c r="AX22" t="s">
        <v>36</v>
      </c>
      <c r="AY22">
        <v>335848.02500000002</v>
      </c>
      <c r="AZ22" t="s">
        <v>36</v>
      </c>
      <c r="BA22">
        <v>353640.33399999997</v>
      </c>
      <c r="BB22" t="s">
        <v>36</v>
      </c>
      <c r="BC22">
        <v>377041.40100000001</v>
      </c>
      <c r="BD22" t="s">
        <v>36</v>
      </c>
      <c r="BE22">
        <v>434069.74</v>
      </c>
      <c r="BF22" t="s">
        <v>36</v>
      </c>
      <c r="BG22">
        <v>475015.63799999998</v>
      </c>
      <c r="BH22" t="s">
        <v>68</v>
      </c>
      <c r="BI22" s="6">
        <f t="shared" si="1"/>
        <v>5.54410514260735</v>
      </c>
      <c r="BJ22" s="6">
        <f t="shared" si="2"/>
        <v>10.335526503571344</v>
      </c>
      <c r="BL22" t="s">
        <v>68</v>
      </c>
      <c r="BM22" s="3">
        <f t="shared" si="0"/>
        <v>1.0521884255854654</v>
      </c>
    </row>
    <row r="23" spans="2:65">
      <c r="B23" t="s">
        <v>70</v>
      </c>
      <c r="C23" t="s">
        <v>71</v>
      </c>
      <c r="D23" t="s">
        <v>36</v>
      </c>
      <c r="E23">
        <v>559248.84900000005</v>
      </c>
      <c r="F23" t="s">
        <v>36</v>
      </c>
      <c r="G23">
        <v>592075.19099999999</v>
      </c>
      <c r="H23" t="s">
        <v>36</v>
      </c>
      <c r="I23">
        <v>614304.772</v>
      </c>
      <c r="J23" t="s">
        <v>36</v>
      </c>
      <c r="K23">
        <v>639272.08400000003</v>
      </c>
      <c r="L23" t="s">
        <v>36</v>
      </c>
      <c r="M23">
        <v>660511.96299999999</v>
      </c>
      <c r="N23" t="s">
        <v>36</v>
      </c>
      <c r="O23">
        <v>717487.32799999998</v>
      </c>
      <c r="P23" t="s">
        <v>36</v>
      </c>
      <c r="Q23">
        <v>718710.64399999997</v>
      </c>
      <c r="R23" t="s">
        <v>36</v>
      </c>
      <c r="S23">
        <v>717838.201</v>
      </c>
      <c r="T23" t="s">
        <v>36</v>
      </c>
      <c r="U23">
        <v>728354.53099999996</v>
      </c>
      <c r="V23" t="s">
        <v>36</v>
      </c>
      <c r="W23">
        <v>762440.86800000002</v>
      </c>
      <c r="X23" t="s">
        <v>36</v>
      </c>
      <c r="Y23">
        <v>794579.42799999996</v>
      </c>
      <c r="Z23" t="s">
        <v>36</v>
      </c>
      <c r="AA23">
        <v>838924.11100000003</v>
      </c>
      <c r="AB23" t="s">
        <v>36</v>
      </c>
      <c r="AC23">
        <v>889452.59400000004</v>
      </c>
      <c r="AD23" t="s">
        <v>36</v>
      </c>
      <c r="AE23">
        <v>918682.23</v>
      </c>
      <c r="AF23" t="s">
        <v>36</v>
      </c>
      <c r="AG23">
        <v>928862.33100000001</v>
      </c>
      <c r="AH23" t="s">
        <v>36</v>
      </c>
      <c r="AI23">
        <v>981184.77500000002</v>
      </c>
      <c r="AJ23" t="s">
        <v>36</v>
      </c>
      <c r="AK23">
        <v>1035763.963</v>
      </c>
      <c r="AL23" t="s">
        <v>36</v>
      </c>
      <c r="AM23">
        <v>1062083.9680000001</v>
      </c>
      <c r="AN23" t="s">
        <v>36</v>
      </c>
      <c r="AO23">
        <v>1107017.5549999999</v>
      </c>
      <c r="AP23" t="s">
        <v>36</v>
      </c>
      <c r="AQ23">
        <v>1150030.943</v>
      </c>
      <c r="AR23" t="s">
        <v>36</v>
      </c>
      <c r="AS23">
        <v>1176639.094</v>
      </c>
      <c r="AT23" t="s">
        <v>36</v>
      </c>
      <c r="AU23">
        <v>1228025.2069999999</v>
      </c>
      <c r="AV23" t="s">
        <v>36</v>
      </c>
      <c r="AW23">
        <v>1280502.8999999999</v>
      </c>
      <c r="AX23" t="s">
        <v>36</v>
      </c>
      <c r="AY23">
        <v>1332677.7590000001</v>
      </c>
      <c r="AZ23" t="s">
        <v>36</v>
      </c>
      <c r="BA23">
        <v>1383120.811</v>
      </c>
      <c r="BB23" t="s">
        <v>36</v>
      </c>
      <c r="BC23">
        <v>1362865.422</v>
      </c>
      <c r="BD23" t="s">
        <v>36</v>
      </c>
      <c r="BE23">
        <v>1490216.473</v>
      </c>
      <c r="BF23" t="s">
        <v>36</v>
      </c>
      <c r="BG23">
        <v>1586638.844</v>
      </c>
      <c r="BH23" t="s">
        <v>70</v>
      </c>
      <c r="BI23" s="6">
        <f t="shared" si="1"/>
        <v>3.8450083788081031</v>
      </c>
      <c r="BJ23" s="6">
        <f t="shared" si="2"/>
        <v>4.6821552415835583</v>
      </c>
      <c r="BL23" t="s">
        <v>70</v>
      </c>
      <c r="BM23" s="3">
        <f t="shared" si="0"/>
        <v>1.036905117773389</v>
      </c>
    </row>
    <row r="24" spans="2:65" s="2" customFormat="1">
      <c r="B24" s="2" t="s">
        <v>72</v>
      </c>
      <c r="C24" s="2" t="s">
        <v>42</v>
      </c>
      <c r="D24" s="2" t="s">
        <v>36</v>
      </c>
      <c r="E24" s="2">
        <v>1499354.9</v>
      </c>
      <c r="F24" s="2" t="s">
        <v>36</v>
      </c>
      <c r="G24" s="2">
        <v>1518348.5</v>
      </c>
      <c r="H24" s="2" t="s">
        <v>36</v>
      </c>
      <c r="I24" s="2">
        <v>1546137.5</v>
      </c>
      <c r="J24" s="2" t="s">
        <v>36</v>
      </c>
      <c r="K24" s="2">
        <v>1574132.1</v>
      </c>
      <c r="L24" s="2" t="s">
        <v>36</v>
      </c>
      <c r="M24" s="2">
        <v>1599723.2</v>
      </c>
      <c r="N24" s="2" t="s">
        <v>36</v>
      </c>
      <c r="O24" s="2">
        <v>1660304</v>
      </c>
      <c r="P24" s="2" t="s">
        <v>36</v>
      </c>
      <c r="Q24" s="2">
        <v>1692702.7</v>
      </c>
      <c r="R24" s="2" t="s">
        <v>36</v>
      </c>
      <c r="S24" s="2">
        <v>1697001.2</v>
      </c>
      <c r="T24" s="2" t="s">
        <v>36</v>
      </c>
      <c r="U24" s="2">
        <v>1699353.7</v>
      </c>
      <c r="V24" s="2" t="s">
        <v>36</v>
      </c>
      <c r="W24" s="2">
        <v>1723545.6000000001</v>
      </c>
      <c r="X24" s="2" t="s">
        <v>36</v>
      </c>
      <c r="Y24" s="2">
        <v>1737641.6</v>
      </c>
      <c r="Z24" s="2" t="s">
        <v>36</v>
      </c>
      <c r="AA24" s="2">
        <v>1768756.5</v>
      </c>
      <c r="AB24" s="2" t="s">
        <v>36</v>
      </c>
      <c r="AC24" s="2">
        <v>1795059.2</v>
      </c>
      <c r="AD24" s="2" t="s">
        <v>36</v>
      </c>
      <c r="AE24" s="2">
        <v>1777790.5</v>
      </c>
      <c r="AF24" s="2" t="s">
        <v>36</v>
      </c>
      <c r="AG24" s="2">
        <v>1683906.5</v>
      </c>
      <c r="AH24" s="2" t="s">
        <v>36</v>
      </c>
      <c r="AI24" s="2">
        <v>1712756.8</v>
      </c>
      <c r="AJ24" s="2" t="s">
        <v>36</v>
      </c>
      <c r="AK24" s="2">
        <v>1724871.7</v>
      </c>
      <c r="AL24" s="2" t="s">
        <v>36</v>
      </c>
      <c r="AM24" s="2">
        <v>1673454.9</v>
      </c>
      <c r="AN24" s="2" t="s">
        <v>36</v>
      </c>
      <c r="AO24" s="2">
        <v>1642645.5</v>
      </c>
      <c r="AP24" s="2" t="s">
        <v>36</v>
      </c>
      <c r="AQ24" s="2">
        <v>1642570.8</v>
      </c>
      <c r="AR24" s="2" t="s">
        <v>36</v>
      </c>
      <c r="AS24" s="2">
        <v>1655355</v>
      </c>
      <c r="AT24" s="2" t="s">
        <v>36</v>
      </c>
      <c r="AU24" s="2">
        <v>1676766.4</v>
      </c>
      <c r="AV24" s="2" t="s">
        <v>36</v>
      </c>
      <c r="AW24" s="2">
        <v>1704732.5</v>
      </c>
      <c r="AX24" s="2" t="s">
        <v>36</v>
      </c>
      <c r="AY24" s="2">
        <v>1720515.1</v>
      </c>
      <c r="AZ24" s="2" t="s">
        <v>36</v>
      </c>
      <c r="BA24" s="2">
        <v>1728828.6</v>
      </c>
      <c r="BB24" s="2" t="s">
        <v>36</v>
      </c>
      <c r="BC24" s="2">
        <v>1573680.2</v>
      </c>
      <c r="BD24" s="2" t="s">
        <v>36</v>
      </c>
      <c r="BE24" s="2">
        <v>1704512.2</v>
      </c>
      <c r="BF24" s="2" t="s">
        <v>36</v>
      </c>
      <c r="BG24" s="2">
        <v>1767997.6</v>
      </c>
      <c r="BH24" s="2" t="s">
        <v>72</v>
      </c>
      <c r="BI24" s="6">
        <f t="shared" si="1"/>
        <v>0.59513526989323395</v>
      </c>
      <c r="BJ24" s="6">
        <f t="shared" si="2"/>
        <v>0.74957997048706204</v>
      </c>
      <c r="BL24" s="2" t="s">
        <v>72</v>
      </c>
      <c r="BM24" s="5">
        <f t="shared" si="0"/>
        <v>1.0083260015789961</v>
      </c>
    </row>
    <row r="25" spans="2:65">
      <c r="B25" t="s">
        <v>73</v>
      </c>
      <c r="C25" t="s">
        <v>74</v>
      </c>
      <c r="D25" t="s">
        <v>36</v>
      </c>
      <c r="E25">
        <v>458270300</v>
      </c>
      <c r="F25" t="s">
        <v>36</v>
      </c>
      <c r="G25">
        <v>472631900</v>
      </c>
      <c r="H25" t="s">
        <v>36</v>
      </c>
      <c r="I25">
        <v>477269500</v>
      </c>
      <c r="J25" t="s">
        <v>36</v>
      </c>
      <c r="K25">
        <v>471206600</v>
      </c>
      <c r="L25" t="s">
        <v>36</v>
      </c>
      <c r="M25">
        <v>469633100</v>
      </c>
      <c r="N25" t="s">
        <v>36</v>
      </c>
      <c r="O25">
        <v>482616800</v>
      </c>
      <c r="P25" t="s">
        <v>36</v>
      </c>
      <c r="Q25">
        <v>484480200</v>
      </c>
      <c r="R25" t="s">
        <v>36</v>
      </c>
      <c r="S25">
        <v>484683500</v>
      </c>
      <c r="T25" t="s">
        <v>36</v>
      </c>
      <c r="U25">
        <v>492124000</v>
      </c>
      <c r="V25" t="s">
        <v>36</v>
      </c>
      <c r="W25">
        <v>502882400</v>
      </c>
      <c r="X25" t="s">
        <v>36</v>
      </c>
      <c r="Y25">
        <v>511953900</v>
      </c>
      <c r="Z25" t="s">
        <v>36</v>
      </c>
      <c r="AA25">
        <v>518979700</v>
      </c>
      <c r="AB25" t="s">
        <v>36</v>
      </c>
      <c r="AC25">
        <v>526681200</v>
      </c>
      <c r="AD25" t="s">
        <v>36</v>
      </c>
      <c r="AE25">
        <v>520233100</v>
      </c>
      <c r="AF25" t="s">
        <v>36</v>
      </c>
      <c r="AG25">
        <v>490615000</v>
      </c>
      <c r="AH25" t="s">
        <v>36</v>
      </c>
      <c r="AI25">
        <v>510720000</v>
      </c>
      <c r="AJ25" t="s">
        <v>36</v>
      </c>
      <c r="AK25">
        <v>510841600</v>
      </c>
      <c r="AL25" t="s">
        <v>36</v>
      </c>
      <c r="AM25">
        <v>517864400</v>
      </c>
      <c r="AN25" t="s">
        <v>36</v>
      </c>
      <c r="AO25">
        <v>528248100</v>
      </c>
      <c r="AP25" t="s">
        <v>36</v>
      </c>
      <c r="AQ25">
        <v>529812800</v>
      </c>
      <c r="AR25" t="s">
        <v>36</v>
      </c>
      <c r="AS25">
        <v>538081200</v>
      </c>
      <c r="AT25" t="s">
        <v>36</v>
      </c>
      <c r="AU25">
        <v>542137400</v>
      </c>
      <c r="AV25" t="s">
        <v>36</v>
      </c>
      <c r="AW25">
        <v>551220000</v>
      </c>
      <c r="AX25" t="s">
        <v>36</v>
      </c>
      <c r="AY25">
        <v>554766500</v>
      </c>
      <c r="AZ25" t="s">
        <v>36</v>
      </c>
      <c r="BA25">
        <v>552535400</v>
      </c>
      <c r="BB25" t="s">
        <v>36</v>
      </c>
      <c r="BC25">
        <v>528894600</v>
      </c>
      <c r="BD25" t="s">
        <v>36</v>
      </c>
      <c r="BE25">
        <v>540226100</v>
      </c>
      <c r="BF25" t="s">
        <v>40</v>
      </c>
      <c r="BG25">
        <v>545783000</v>
      </c>
      <c r="BH25" t="s">
        <v>73</v>
      </c>
      <c r="BI25" s="6">
        <f t="shared" si="1"/>
        <v>0.78245496641471846</v>
      </c>
      <c r="BJ25" s="6">
        <f t="shared" si="2"/>
        <v>-0.40902928340696576</v>
      </c>
      <c r="BL25" t="s">
        <v>73</v>
      </c>
      <c r="BM25" s="3">
        <f t="shared" si="0"/>
        <v>1.0048833506993653</v>
      </c>
    </row>
    <row r="26" spans="2:65">
      <c r="B26" t="s">
        <v>75</v>
      </c>
      <c r="C26" t="s">
        <v>76</v>
      </c>
      <c r="D26" t="s">
        <v>36</v>
      </c>
      <c r="E26">
        <v>683940300</v>
      </c>
      <c r="F26" t="s">
        <v>36</v>
      </c>
      <c r="G26">
        <v>737908000</v>
      </c>
      <c r="H26" t="s">
        <v>36</v>
      </c>
      <c r="I26">
        <v>783441000</v>
      </c>
      <c r="J26" t="s">
        <v>36</v>
      </c>
      <c r="K26">
        <v>743254800</v>
      </c>
      <c r="L26" t="s">
        <v>36</v>
      </c>
      <c r="M26">
        <v>828483400</v>
      </c>
      <c r="N26" t="s">
        <v>36</v>
      </c>
      <c r="O26">
        <v>903550900</v>
      </c>
      <c r="P26" t="s">
        <v>36</v>
      </c>
      <c r="Q26">
        <v>947394800</v>
      </c>
      <c r="R26" t="s">
        <v>36</v>
      </c>
      <c r="S26">
        <v>1020582400</v>
      </c>
      <c r="T26" t="s">
        <v>36</v>
      </c>
      <c r="U26">
        <v>1052703100</v>
      </c>
      <c r="V26" t="s">
        <v>36</v>
      </c>
      <c r="W26">
        <v>1107416200</v>
      </c>
      <c r="X26" t="s">
        <v>36</v>
      </c>
      <c r="Y26">
        <v>1155129700</v>
      </c>
      <c r="Z26" t="s">
        <v>36</v>
      </c>
      <c r="AA26">
        <v>1215939500</v>
      </c>
      <c r="AB26" t="s">
        <v>36</v>
      </c>
      <c r="AC26">
        <v>1286458500</v>
      </c>
      <c r="AD26" t="s">
        <v>36</v>
      </c>
      <c r="AE26">
        <v>1325219300</v>
      </c>
      <c r="AF26" t="s">
        <v>36</v>
      </c>
      <c r="AG26">
        <v>1335724300</v>
      </c>
      <c r="AH26" t="s">
        <v>36</v>
      </c>
      <c r="AI26">
        <v>1426618000</v>
      </c>
      <c r="AJ26" t="s">
        <v>36</v>
      </c>
      <c r="AK26">
        <v>1479198400</v>
      </c>
      <c r="AL26" t="s">
        <v>36</v>
      </c>
      <c r="AM26">
        <v>1514736600</v>
      </c>
      <c r="AN26" t="s">
        <v>36</v>
      </c>
      <c r="AO26">
        <v>1562673600</v>
      </c>
      <c r="AP26" t="s">
        <v>36</v>
      </c>
      <c r="AQ26">
        <v>1612717500</v>
      </c>
      <c r="AR26" t="s">
        <v>36</v>
      </c>
      <c r="AS26">
        <v>1658020400</v>
      </c>
      <c r="AT26" t="s">
        <v>36</v>
      </c>
      <c r="AU26">
        <v>1706880300</v>
      </c>
      <c r="AV26" t="s">
        <v>36</v>
      </c>
      <c r="AW26">
        <v>1760811500</v>
      </c>
      <c r="AX26" t="s">
        <v>36</v>
      </c>
      <c r="AY26">
        <v>1812005400</v>
      </c>
      <c r="AZ26" t="s">
        <v>36</v>
      </c>
      <c r="BA26">
        <v>1852666400</v>
      </c>
      <c r="BB26" t="s">
        <v>36</v>
      </c>
      <c r="BC26">
        <v>1839523300</v>
      </c>
      <c r="BD26" t="s">
        <v>36</v>
      </c>
      <c r="BE26">
        <v>1918709900</v>
      </c>
      <c r="BF26" t="s">
        <v>44</v>
      </c>
      <c r="BG26">
        <v>1968839500</v>
      </c>
      <c r="BH26" t="s">
        <v>75</v>
      </c>
      <c r="BI26" s="6">
        <f t="shared" si="1"/>
        <v>4.2395336169593918</v>
      </c>
      <c r="BJ26" s="6">
        <f t="shared" si="2"/>
        <v>2.047968352939904</v>
      </c>
      <c r="BL26" t="s">
        <v>75</v>
      </c>
      <c r="BM26" s="3">
        <f t="shared" si="0"/>
        <v>1.0489727057958671</v>
      </c>
    </row>
    <row r="27" spans="2:65">
      <c r="B27" t="s">
        <v>77</v>
      </c>
      <c r="C27" t="s">
        <v>42</v>
      </c>
      <c r="D27" t="s">
        <v>36</v>
      </c>
      <c r="E27">
        <v>11131.271000000001</v>
      </c>
      <c r="F27" t="s">
        <v>36</v>
      </c>
      <c r="G27">
        <v>11419.35</v>
      </c>
      <c r="H27" t="s">
        <v>36</v>
      </c>
      <c r="I27">
        <v>12428.468000000001</v>
      </c>
      <c r="J27" t="s">
        <v>36</v>
      </c>
      <c r="K27">
        <v>13215.928</v>
      </c>
      <c r="L27" t="s">
        <v>36</v>
      </c>
      <c r="M27">
        <v>13580.182000000001</v>
      </c>
      <c r="N27" t="s">
        <v>36</v>
      </c>
      <c r="O27">
        <v>14350.958000000001</v>
      </c>
      <c r="P27" t="s">
        <v>36</v>
      </c>
      <c r="Q27">
        <v>15258.441999999999</v>
      </c>
      <c r="R27" t="s">
        <v>36</v>
      </c>
      <c r="S27">
        <v>16339.98</v>
      </c>
      <c r="T27" t="s">
        <v>36</v>
      </c>
      <c r="U27">
        <v>17716.274000000001</v>
      </c>
      <c r="V27" t="s">
        <v>36</v>
      </c>
      <c r="W27">
        <v>19183.916000000001</v>
      </c>
      <c r="X27" t="s">
        <v>36</v>
      </c>
      <c r="Y27">
        <v>21240.502</v>
      </c>
      <c r="Z27" t="s">
        <v>36</v>
      </c>
      <c r="AA27">
        <v>23783.38</v>
      </c>
      <c r="AB27" t="s">
        <v>36</v>
      </c>
      <c r="AC27">
        <v>26147.904999999999</v>
      </c>
      <c r="AD27" t="s">
        <v>36</v>
      </c>
      <c r="AE27">
        <v>25298.328000000001</v>
      </c>
      <c r="AF27" t="s">
        <v>36</v>
      </c>
      <c r="AG27">
        <v>21690.751</v>
      </c>
      <c r="AH27" t="s">
        <v>36</v>
      </c>
      <c r="AI27">
        <v>20724.305</v>
      </c>
      <c r="AJ27" t="s">
        <v>36</v>
      </c>
      <c r="AK27">
        <v>21257.688999999998</v>
      </c>
      <c r="AL27" t="s">
        <v>36</v>
      </c>
      <c r="AM27">
        <v>22754.707999999999</v>
      </c>
      <c r="AN27" t="s">
        <v>36</v>
      </c>
      <c r="AO27">
        <v>23211.615000000002</v>
      </c>
      <c r="AP27" t="s">
        <v>36</v>
      </c>
      <c r="AQ27">
        <v>23653.14</v>
      </c>
      <c r="AR27" t="s">
        <v>36</v>
      </c>
      <c r="AS27">
        <v>24572.126</v>
      </c>
      <c r="AT27" t="s">
        <v>36</v>
      </c>
      <c r="AU27">
        <v>25154.145</v>
      </c>
      <c r="AV27" t="s">
        <v>36</v>
      </c>
      <c r="AW27">
        <v>25987.37</v>
      </c>
      <c r="AX27" t="s">
        <v>36</v>
      </c>
      <c r="AY27">
        <v>27024.401000000002</v>
      </c>
      <c r="AZ27" t="s">
        <v>36</v>
      </c>
      <c r="BA27">
        <v>27183.17</v>
      </c>
      <c r="BB27" t="s">
        <v>36</v>
      </c>
      <c r="BC27">
        <v>26228.007000000001</v>
      </c>
      <c r="BD27" t="s">
        <v>36</v>
      </c>
      <c r="BE27">
        <v>27993.607</v>
      </c>
      <c r="BF27" t="s">
        <v>36</v>
      </c>
      <c r="BG27">
        <v>28933.763999999999</v>
      </c>
      <c r="BH27" t="s">
        <v>77</v>
      </c>
      <c r="BI27" s="6">
        <f t="shared" si="1"/>
        <v>3.7902296071904829</v>
      </c>
      <c r="BJ27" s="6">
        <f t="shared" si="2"/>
        <v>2.1021634652655479</v>
      </c>
      <c r="BL27" t="s">
        <v>77</v>
      </c>
      <c r="BM27" s="3">
        <f t="shared" si="0"/>
        <v>1.0488055770322473</v>
      </c>
    </row>
    <row r="28" spans="2:65">
      <c r="B28" t="s">
        <v>78</v>
      </c>
      <c r="C28" t="s">
        <v>42</v>
      </c>
      <c r="D28" t="s">
        <v>36</v>
      </c>
      <c r="E28">
        <v>16145.212</v>
      </c>
      <c r="F28" t="s">
        <v>36</v>
      </c>
      <c r="G28">
        <v>16978.057000000001</v>
      </c>
      <c r="H28" t="s">
        <v>36</v>
      </c>
      <c r="I28">
        <v>18389.09</v>
      </c>
      <c r="J28" t="s">
        <v>36</v>
      </c>
      <c r="K28">
        <v>19763.813999999998</v>
      </c>
      <c r="L28" t="s">
        <v>36</v>
      </c>
      <c r="M28">
        <v>19538.196</v>
      </c>
      <c r="N28" t="s">
        <v>36</v>
      </c>
      <c r="O28">
        <v>20260.235000000001</v>
      </c>
      <c r="P28" t="s">
        <v>36</v>
      </c>
      <c r="Q28">
        <v>21582.44</v>
      </c>
      <c r="R28" t="s">
        <v>36</v>
      </c>
      <c r="S28">
        <v>23039.56</v>
      </c>
      <c r="T28" t="s">
        <v>36</v>
      </c>
      <c r="U28">
        <v>25473.91</v>
      </c>
      <c r="V28" t="s">
        <v>36</v>
      </c>
      <c r="W28">
        <v>27147.416000000001</v>
      </c>
      <c r="X28" t="s">
        <v>36</v>
      </c>
      <c r="Y28">
        <v>29246.554</v>
      </c>
      <c r="Z28" t="s">
        <v>36</v>
      </c>
      <c r="AA28">
        <v>31414.929</v>
      </c>
      <c r="AB28" t="s">
        <v>36</v>
      </c>
      <c r="AC28">
        <v>34904.336000000003</v>
      </c>
      <c r="AD28" t="s">
        <v>36</v>
      </c>
      <c r="AE28">
        <v>35816.883000000002</v>
      </c>
      <c r="AF28" t="s">
        <v>36</v>
      </c>
      <c r="AG28">
        <v>30502.155999999999</v>
      </c>
      <c r="AH28" t="s">
        <v>36</v>
      </c>
      <c r="AI28">
        <v>31005.82</v>
      </c>
      <c r="AJ28" t="s">
        <v>36</v>
      </c>
      <c r="AK28">
        <v>32878.264000000003</v>
      </c>
      <c r="AL28" t="s">
        <v>36</v>
      </c>
      <c r="AM28">
        <v>34142.06</v>
      </c>
      <c r="AN28" t="s">
        <v>36</v>
      </c>
      <c r="AO28">
        <v>35354.127999999997</v>
      </c>
      <c r="AP28" t="s">
        <v>36</v>
      </c>
      <c r="AQ28">
        <v>36604.607000000004</v>
      </c>
      <c r="AR28" t="s">
        <v>36</v>
      </c>
      <c r="AS28">
        <v>37345.697999999997</v>
      </c>
      <c r="AT28" t="s">
        <v>36</v>
      </c>
      <c r="AU28">
        <v>38286.372000000003</v>
      </c>
      <c r="AV28" t="s">
        <v>36</v>
      </c>
      <c r="AW28">
        <v>39926.023000000001</v>
      </c>
      <c r="AX28" t="s">
        <v>36</v>
      </c>
      <c r="AY28">
        <v>41520.392999999996</v>
      </c>
      <c r="AZ28" t="s">
        <v>36</v>
      </c>
      <c r="BA28">
        <v>43457.601000000002</v>
      </c>
      <c r="BB28" t="s">
        <v>36</v>
      </c>
      <c r="BC28">
        <v>43446.904999999999</v>
      </c>
      <c r="BD28" t="s">
        <v>36</v>
      </c>
      <c r="BE28">
        <v>46177.417000000001</v>
      </c>
      <c r="BF28" t="s">
        <v>36</v>
      </c>
      <c r="BG28">
        <v>47304.226999999999</v>
      </c>
      <c r="BH28" t="s">
        <v>78</v>
      </c>
      <c r="BI28" s="6">
        <f t="shared" si="1"/>
        <v>4.2119645750447603</v>
      </c>
      <c r="BJ28" s="6">
        <f t="shared" si="2"/>
        <v>2.8674720580885946</v>
      </c>
      <c r="BL28" t="s">
        <v>78</v>
      </c>
      <c r="BM28" s="3">
        <f t="shared" si="0"/>
        <v>1.0464892475563086</v>
      </c>
    </row>
    <row r="29" spans="2:65">
      <c r="B29" t="s">
        <v>79</v>
      </c>
      <c r="C29" t="s">
        <v>42</v>
      </c>
      <c r="D29" t="s">
        <v>36</v>
      </c>
      <c r="E29">
        <v>27583.651999999998</v>
      </c>
      <c r="F29" t="s">
        <v>36</v>
      </c>
      <c r="G29">
        <v>27969.292000000001</v>
      </c>
      <c r="H29" t="s">
        <v>36</v>
      </c>
      <c r="I29">
        <v>29485.181</v>
      </c>
      <c r="J29" t="s">
        <v>36</v>
      </c>
      <c r="K29">
        <v>31453.172999999999</v>
      </c>
      <c r="L29" t="s">
        <v>36</v>
      </c>
      <c r="M29">
        <v>34024.527000000002</v>
      </c>
      <c r="N29" t="s">
        <v>36</v>
      </c>
      <c r="O29">
        <v>36385.192999999999</v>
      </c>
      <c r="P29" t="s">
        <v>36</v>
      </c>
      <c r="Q29">
        <v>37503.803</v>
      </c>
      <c r="R29" t="s">
        <v>36</v>
      </c>
      <c r="S29">
        <v>38713.457000000002</v>
      </c>
      <c r="T29" t="s">
        <v>36</v>
      </c>
      <c r="U29">
        <v>39727.508999999998</v>
      </c>
      <c r="V29" t="s">
        <v>36</v>
      </c>
      <c r="W29">
        <v>41408.733999999997</v>
      </c>
      <c r="X29" t="s">
        <v>36</v>
      </c>
      <c r="Y29">
        <v>42436.860999999997</v>
      </c>
      <c r="Z29" t="s">
        <v>36</v>
      </c>
      <c r="AA29">
        <v>44990.165999999997</v>
      </c>
      <c r="AB29" t="s">
        <v>36</v>
      </c>
      <c r="AC29">
        <v>48633.77</v>
      </c>
      <c r="AD29" t="s">
        <v>36</v>
      </c>
      <c r="AE29">
        <v>48487.783000000003</v>
      </c>
      <c r="AF29" t="s">
        <v>36</v>
      </c>
      <c r="AG29">
        <v>46917.286</v>
      </c>
      <c r="AH29" t="s">
        <v>36</v>
      </c>
      <c r="AI29">
        <v>48681.57</v>
      </c>
      <c r="AJ29" t="s">
        <v>36</v>
      </c>
      <c r="AK29">
        <v>49189.951000000001</v>
      </c>
      <c r="AL29" t="s">
        <v>36</v>
      </c>
      <c r="AM29">
        <v>50001.536999999997</v>
      </c>
      <c r="AN29" t="s">
        <v>36</v>
      </c>
      <c r="AO29">
        <v>51587.481</v>
      </c>
      <c r="AP29" t="s">
        <v>36</v>
      </c>
      <c r="AQ29">
        <v>52940.665000000001</v>
      </c>
      <c r="AR29" t="s">
        <v>36</v>
      </c>
      <c r="AS29">
        <v>54142.303999999996</v>
      </c>
      <c r="AT29" t="s">
        <v>36</v>
      </c>
      <c r="AU29">
        <v>56837.610999999997</v>
      </c>
      <c r="AV29" t="s">
        <v>36</v>
      </c>
      <c r="AW29">
        <v>57586.269</v>
      </c>
      <c r="AX29" t="s">
        <v>36</v>
      </c>
      <c r="AY29">
        <v>58288.430999999997</v>
      </c>
      <c r="AZ29" t="s">
        <v>36</v>
      </c>
      <c r="BA29">
        <v>59988.033000000003</v>
      </c>
      <c r="BB29" t="s">
        <v>36</v>
      </c>
      <c r="BC29">
        <v>59442.243999999999</v>
      </c>
      <c r="BD29" t="s">
        <v>36</v>
      </c>
      <c r="BE29">
        <v>63703.303</v>
      </c>
      <c r="BF29" t="s">
        <v>36</v>
      </c>
      <c r="BG29">
        <v>64582.527000000002</v>
      </c>
      <c r="BH29" t="s">
        <v>79</v>
      </c>
      <c r="BI29" s="6">
        <f t="shared" si="1"/>
        <v>3.2901407034814554</v>
      </c>
      <c r="BJ29" s="6">
        <f t="shared" si="2"/>
        <v>2.4904667210725222</v>
      </c>
      <c r="BL29" t="s">
        <v>79</v>
      </c>
      <c r="BM29" s="3">
        <f t="shared" si="0"/>
        <v>1.0386691260702969</v>
      </c>
    </row>
    <row r="30" spans="2:65">
      <c r="B30" t="s">
        <v>80</v>
      </c>
      <c r="C30" t="s">
        <v>81</v>
      </c>
      <c r="D30" t="s">
        <v>36</v>
      </c>
      <c r="E30">
        <v>9996720.5380000006</v>
      </c>
      <c r="F30" t="s">
        <v>36</v>
      </c>
      <c r="G30">
        <v>10673824.280999999</v>
      </c>
      <c r="H30" t="s">
        <v>36</v>
      </c>
      <c r="I30">
        <v>11404645.262</v>
      </c>
      <c r="J30" t="s">
        <v>36</v>
      </c>
      <c r="K30">
        <v>11993572.608999999</v>
      </c>
      <c r="L30" t="s">
        <v>36</v>
      </c>
      <c r="M30">
        <v>12323822.137</v>
      </c>
      <c r="N30" t="s">
        <v>36</v>
      </c>
      <c r="O30">
        <v>12932921.342</v>
      </c>
      <c r="P30" t="s">
        <v>36</v>
      </c>
      <c r="Q30">
        <v>12880621.885</v>
      </c>
      <c r="R30" t="s">
        <v>36</v>
      </c>
      <c r="S30">
        <v>12875489.668</v>
      </c>
      <c r="T30" t="s">
        <v>36</v>
      </c>
      <c r="U30">
        <v>13061718.521</v>
      </c>
      <c r="V30" t="s">
        <v>36</v>
      </c>
      <c r="W30">
        <v>13573815.057</v>
      </c>
      <c r="X30" t="s">
        <v>36</v>
      </c>
      <c r="Y30">
        <v>13887072.52</v>
      </c>
      <c r="Z30" t="s">
        <v>36</v>
      </c>
      <c r="AA30">
        <v>14511307.247</v>
      </c>
      <c r="AB30" t="s">
        <v>36</v>
      </c>
      <c r="AC30">
        <v>14843825.975</v>
      </c>
      <c r="AD30" t="s">
        <v>36</v>
      </c>
      <c r="AE30">
        <v>15013577.681</v>
      </c>
      <c r="AF30" t="s">
        <v>36</v>
      </c>
      <c r="AG30">
        <v>14219998.379000001</v>
      </c>
      <c r="AH30" t="s">
        <v>36</v>
      </c>
      <c r="AI30">
        <v>14947794.696</v>
      </c>
      <c r="AJ30" t="s">
        <v>36</v>
      </c>
      <c r="AK30">
        <v>15495333.601</v>
      </c>
      <c r="AL30" t="s">
        <v>36</v>
      </c>
      <c r="AM30">
        <v>16059723.651000001</v>
      </c>
      <c r="AN30" t="s">
        <v>36</v>
      </c>
      <c r="AO30">
        <v>16277187.078</v>
      </c>
      <c r="AP30" t="s">
        <v>36</v>
      </c>
      <c r="AQ30">
        <v>16741050.002</v>
      </c>
      <c r="AR30" t="s">
        <v>36</v>
      </c>
      <c r="AS30">
        <v>17292358.146000002</v>
      </c>
      <c r="AT30" t="s">
        <v>36</v>
      </c>
      <c r="AU30">
        <v>17747239.234000001</v>
      </c>
      <c r="AV30" t="s">
        <v>36</v>
      </c>
      <c r="AW30">
        <v>18122261.317000002</v>
      </c>
      <c r="AX30" t="s">
        <v>36</v>
      </c>
      <c r="AY30">
        <v>18520043.997000001</v>
      </c>
      <c r="AZ30" t="s">
        <v>36</v>
      </c>
      <c r="BA30">
        <v>18483180.261999998</v>
      </c>
      <c r="BB30" t="s">
        <v>44</v>
      </c>
      <c r="BC30">
        <v>17006760.024999999</v>
      </c>
      <c r="BD30" t="s">
        <v>44</v>
      </c>
      <c r="BE30">
        <v>17809575.237</v>
      </c>
      <c r="BF30" t="s">
        <v>40</v>
      </c>
      <c r="BG30">
        <v>18354972</v>
      </c>
      <c r="BH30" t="s">
        <v>80</v>
      </c>
      <c r="BI30" s="6">
        <f t="shared" si="1"/>
        <v>2.5939216795350006</v>
      </c>
      <c r="BJ30" s="6">
        <f t="shared" si="2"/>
        <v>-0.23175277193875843</v>
      </c>
      <c r="BL30" t="s">
        <v>80</v>
      </c>
      <c r="BM30" s="3">
        <f t="shared" si="0"/>
        <v>1.0254903338252916</v>
      </c>
    </row>
    <row r="31" spans="2:65">
      <c r="B31" t="s">
        <v>82</v>
      </c>
      <c r="C31" t="s">
        <v>42</v>
      </c>
      <c r="D31" t="s">
        <v>36</v>
      </c>
      <c r="E31">
        <v>469501.679</v>
      </c>
      <c r="F31" t="s">
        <v>36</v>
      </c>
      <c r="G31">
        <v>485928.33199999999</v>
      </c>
      <c r="H31" t="s">
        <v>36</v>
      </c>
      <c r="I31">
        <v>506964.429</v>
      </c>
      <c r="J31" t="s">
        <v>36</v>
      </c>
      <c r="K31">
        <v>530608.82999999996</v>
      </c>
      <c r="L31" t="s">
        <v>36</v>
      </c>
      <c r="M31">
        <v>557319.93400000001</v>
      </c>
      <c r="N31" t="s">
        <v>36</v>
      </c>
      <c r="O31">
        <v>580703.08600000001</v>
      </c>
      <c r="P31" t="s">
        <v>36</v>
      </c>
      <c r="Q31">
        <v>594215.78599999996</v>
      </c>
      <c r="R31" t="s">
        <v>36</v>
      </c>
      <c r="S31">
        <v>595506.86</v>
      </c>
      <c r="T31" t="s">
        <v>36</v>
      </c>
      <c r="U31">
        <v>596433.74199999997</v>
      </c>
      <c r="V31" t="s">
        <v>36</v>
      </c>
      <c r="W31">
        <v>608272.62800000003</v>
      </c>
      <c r="X31" t="s">
        <v>36</v>
      </c>
      <c r="Y31">
        <v>620747.54599999997</v>
      </c>
      <c r="Z31" t="s">
        <v>36</v>
      </c>
      <c r="AA31">
        <v>642231.55000000005</v>
      </c>
      <c r="AB31" t="s">
        <v>36</v>
      </c>
      <c r="AC31">
        <v>666461.93500000006</v>
      </c>
      <c r="AD31" t="s">
        <v>36</v>
      </c>
      <c r="AE31">
        <v>680926.32400000002</v>
      </c>
      <c r="AF31" t="s">
        <v>36</v>
      </c>
      <c r="AG31">
        <v>655957.54599999997</v>
      </c>
      <c r="AH31" t="s">
        <v>36</v>
      </c>
      <c r="AI31">
        <v>664765.34600000002</v>
      </c>
      <c r="AJ31" t="s">
        <v>36</v>
      </c>
      <c r="AK31">
        <v>675077.11499999999</v>
      </c>
      <c r="AL31" t="s">
        <v>36</v>
      </c>
      <c r="AM31">
        <v>668121.43099999998</v>
      </c>
      <c r="AN31" t="s">
        <v>36</v>
      </c>
      <c r="AO31">
        <v>667251.70200000005</v>
      </c>
      <c r="AP31" t="s">
        <v>36</v>
      </c>
      <c r="AQ31">
        <v>676749.33200000005</v>
      </c>
      <c r="AR31" t="s">
        <v>36</v>
      </c>
      <c r="AS31">
        <v>690008</v>
      </c>
      <c r="AT31" t="s">
        <v>36</v>
      </c>
      <c r="AU31">
        <v>705131</v>
      </c>
      <c r="AV31" t="s">
        <v>36</v>
      </c>
      <c r="AW31">
        <v>725656.67599999998</v>
      </c>
      <c r="AX31" t="s">
        <v>36</v>
      </c>
      <c r="AY31">
        <v>742788.81400000001</v>
      </c>
      <c r="AZ31" t="s">
        <v>36</v>
      </c>
      <c r="BA31">
        <v>757314.70600000001</v>
      </c>
      <c r="BB31" t="s">
        <v>36</v>
      </c>
      <c r="BC31">
        <v>727884.821</v>
      </c>
      <c r="BD31" t="s">
        <v>36</v>
      </c>
      <c r="BE31">
        <v>772954.40899999999</v>
      </c>
      <c r="BF31" t="s">
        <v>44</v>
      </c>
      <c r="BG31">
        <v>806414.97400000005</v>
      </c>
      <c r="BH31" t="s">
        <v>82</v>
      </c>
      <c r="BI31" s="6">
        <f t="shared" si="1"/>
        <v>2.0120875675202683</v>
      </c>
      <c r="BJ31" s="6">
        <f t="shared" si="2"/>
        <v>2.1160634185626321</v>
      </c>
      <c r="BL31" t="s">
        <v>82</v>
      </c>
      <c r="BM31" s="3">
        <f t="shared" si="0"/>
        <v>1.0241750328652592</v>
      </c>
    </row>
    <row r="32" spans="2:65">
      <c r="B32" t="s">
        <v>83</v>
      </c>
      <c r="C32" t="s">
        <v>84</v>
      </c>
      <c r="D32" t="s">
        <v>36</v>
      </c>
      <c r="E32">
        <v>129096</v>
      </c>
      <c r="F32" t="s">
        <v>36</v>
      </c>
      <c r="G32">
        <v>133456</v>
      </c>
      <c r="H32" t="s">
        <v>36</v>
      </c>
      <c r="I32">
        <v>137603</v>
      </c>
      <c r="J32" t="s">
        <v>36</v>
      </c>
      <c r="K32">
        <v>139069</v>
      </c>
      <c r="L32" t="s">
        <v>36</v>
      </c>
      <c r="M32">
        <v>146403</v>
      </c>
      <c r="N32" t="s">
        <v>36</v>
      </c>
      <c r="O32">
        <v>149823</v>
      </c>
      <c r="P32" t="s">
        <v>36</v>
      </c>
      <c r="Q32">
        <v>155730</v>
      </c>
      <c r="R32" t="s">
        <v>36</v>
      </c>
      <c r="S32">
        <v>163561</v>
      </c>
      <c r="T32" t="s">
        <v>36</v>
      </c>
      <c r="U32">
        <v>170998</v>
      </c>
      <c r="V32" t="s">
        <v>36</v>
      </c>
      <c r="W32">
        <v>176491</v>
      </c>
      <c r="X32" t="s">
        <v>36</v>
      </c>
      <c r="Y32">
        <v>182131</v>
      </c>
      <c r="Z32" t="s">
        <v>36</v>
      </c>
      <c r="AA32">
        <v>186476</v>
      </c>
      <c r="AB32" t="s">
        <v>36</v>
      </c>
      <c r="AC32">
        <v>193576</v>
      </c>
      <c r="AD32" t="s">
        <v>36</v>
      </c>
      <c r="AE32">
        <v>190498</v>
      </c>
      <c r="AF32" t="s">
        <v>36</v>
      </c>
      <c r="AG32">
        <v>194306</v>
      </c>
      <c r="AH32" t="s">
        <v>36</v>
      </c>
      <c r="AI32">
        <v>196119</v>
      </c>
      <c r="AJ32" t="s">
        <v>36</v>
      </c>
      <c r="AK32">
        <v>201245</v>
      </c>
      <c r="AL32" t="s">
        <v>36</v>
      </c>
      <c r="AM32">
        <v>206461</v>
      </c>
      <c r="AN32" t="s">
        <v>36</v>
      </c>
      <c r="AO32">
        <v>210660</v>
      </c>
      <c r="AP32" t="s">
        <v>36</v>
      </c>
      <c r="AQ32">
        <v>218396</v>
      </c>
      <c r="AR32" t="s">
        <v>36</v>
      </c>
      <c r="AS32">
        <v>227700</v>
      </c>
      <c r="AT32" t="s">
        <v>36</v>
      </c>
      <c r="AU32">
        <v>236497</v>
      </c>
      <c r="AV32" t="s">
        <v>36</v>
      </c>
      <c r="AW32">
        <v>246827</v>
      </c>
      <c r="AX32" t="s">
        <v>36</v>
      </c>
      <c r="AY32">
        <v>256473</v>
      </c>
      <c r="AZ32" t="s">
        <v>36</v>
      </c>
      <c r="BA32">
        <v>262939</v>
      </c>
      <c r="BB32" t="s">
        <v>36</v>
      </c>
      <c r="BC32">
        <v>262974</v>
      </c>
      <c r="BD32" t="s">
        <v>36</v>
      </c>
      <c r="BE32">
        <v>274736</v>
      </c>
      <c r="BF32" t="s">
        <v>40</v>
      </c>
      <c r="BG32">
        <v>280662</v>
      </c>
      <c r="BH32" t="s">
        <v>83</v>
      </c>
      <c r="BI32" s="6">
        <f t="shared" si="1"/>
        <v>3.0083883983784858</v>
      </c>
      <c r="BJ32" s="6">
        <f t="shared" si="2"/>
        <v>2.198111255875105</v>
      </c>
      <c r="BL32" t="s">
        <v>83</v>
      </c>
      <c r="BM32" s="3">
        <f t="shared" si="0"/>
        <v>1.0296362308018459</v>
      </c>
    </row>
    <row r="33" spans="2:65">
      <c r="B33" t="s">
        <v>85</v>
      </c>
      <c r="C33" t="s">
        <v>86</v>
      </c>
      <c r="D33" t="s">
        <v>36</v>
      </c>
      <c r="E33">
        <v>2052263</v>
      </c>
      <c r="F33" t="s">
        <v>36</v>
      </c>
      <c r="G33">
        <v>2155450</v>
      </c>
      <c r="H33" t="s">
        <v>36</v>
      </c>
      <c r="I33">
        <v>2269356</v>
      </c>
      <c r="J33" t="s">
        <v>36</v>
      </c>
      <c r="K33">
        <v>2329918</v>
      </c>
      <c r="L33" t="s">
        <v>36</v>
      </c>
      <c r="M33">
        <v>2378195</v>
      </c>
      <c r="N33" t="s">
        <v>36</v>
      </c>
      <c r="O33">
        <v>2457126</v>
      </c>
      <c r="P33" t="s">
        <v>36</v>
      </c>
      <c r="Q33">
        <v>2507918</v>
      </c>
      <c r="R33" t="s">
        <v>36</v>
      </c>
      <c r="S33">
        <v>2542466</v>
      </c>
      <c r="T33" t="s">
        <v>36</v>
      </c>
      <c r="U33">
        <v>2566490</v>
      </c>
      <c r="V33" t="s">
        <v>36</v>
      </c>
      <c r="W33">
        <v>2669525</v>
      </c>
      <c r="X33" t="s">
        <v>36</v>
      </c>
      <c r="Y33">
        <v>2741204</v>
      </c>
      <c r="Z33" t="s">
        <v>36</v>
      </c>
      <c r="AA33">
        <v>2808679</v>
      </c>
      <c r="AB33" t="s">
        <v>36</v>
      </c>
      <c r="AC33">
        <v>2890524</v>
      </c>
      <c r="AD33" t="s">
        <v>36</v>
      </c>
      <c r="AE33">
        <v>2904454</v>
      </c>
      <c r="AF33" t="s">
        <v>36</v>
      </c>
      <c r="AG33">
        <v>2848097</v>
      </c>
      <c r="AH33" t="s">
        <v>36</v>
      </c>
      <c r="AI33">
        <v>2870513</v>
      </c>
      <c r="AJ33" t="s">
        <v>36</v>
      </c>
      <c r="AK33">
        <v>2902251</v>
      </c>
      <c r="AL33" t="s">
        <v>36</v>
      </c>
      <c r="AM33">
        <v>2981133</v>
      </c>
      <c r="AN33" t="s">
        <v>36</v>
      </c>
      <c r="AO33">
        <v>3011427</v>
      </c>
      <c r="AP33" t="s">
        <v>36</v>
      </c>
      <c r="AQ33">
        <v>3073105</v>
      </c>
      <c r="AR33" t="s">
        <v>36</v>
      </c>
      <c r="AS33">
        <v>3130183</v>
      </c>
      <c r="AT33" t="s">
        <v>36</v>
      </c>
      <c r="AU33">
        <v>3166641</v>
      </c>
      <c r="AV33" t="s">
        <v>36</v>
      </c>
      <c r="AW33">
        <v>3244659</v>
      </c>
      <c r="AX33" t="s">
        <v>36</v>
      </c>
      <c r="AY33">
        <v>3271555</v>
      </c>
      <c r="AZ33" t="s">
        <v>36</v>
      </c>
      <c r="BA33">
        <v>3308319</v>
      </c>
      <c r="BB33" t="s">
        <v>36</v>
      </c>
      <c r="BC33">
        <v>3266033</v>
      </c>
      <c r="BD33" t="s">
        <v>36</v>
      </c>
      <c r="BE33">
        <v>3393356</v>
      </c>
      <c r="BF33" t="s">
        <v>36</v>
      </c>
      <c r="BG33">
        <v>3504568</v>
      </c>
      <c r="BH33" t="s">
        <v>85</v>
      </c>
      <c r="BI33" s="6">
        <f t="shared" si="1"/>
        <v>2.0094952120445413</v>
      </c>
      <c r="BJ33" s="6">
        <f t="shared" si="2"/>
        <v>1.9394698529089993</v>
      </c>
      <c r="BL33" t="s">
        <v>85</v>
      </c>
      <c r="BM33" s="3">
        <f t="shared" si="0"/>
        <v>1.0236838224513036</v>
      </c>
    </row>
    <row r="34" spans="2:65">
      <c r="B34" t="s">
        <v>87</v>
      </c>
      <c r="C34" t="s">
        <v>88</v>
      </c>
      <c r="D34" t="s">
        <v>36</v>
      </c>
      <c r="E34">
        <v>818848</v>
      </c>
      <c r="F34" t="s">
        <v>36</v>
      </c>
      <c r="G34">
        <v>868925</v>
      </c>
      <c r="H34" t="s">
        <v>36</v>
      </c>
      <c r="I34">
        <v>924962</v>
      </c>
      <c r="J34" t="s">
        <v>36</v>
      </c>
      <c r="K34">
        <v>967885</v>
      </c>
      <c r="L34" t="s">
        <v>36</v>
      </c>
      <c r="M34">
        <v>1012939</v>
      </c>
      <c r="N34" t="s">
        <v>36</v>
      </c>
      <c r="O34">
        <v>1059139</v>
      </c>
      <c r="P34" t="s">
        <v>36</v>
      </c>
      <c r="Q34">
        <v>1072469</v>
      </c>
      <c r="R34" t="s">
        <v>36</v>
      </c>
      <c r="S34">
        <v>1094303</v>
      </c>
      <c r="T34" t="s">
        <v>36</v>
      </c>
      <c r="U34">
        <v>1132586</v>
      </c>
      <c r="V34" t="s">
        <v>36</v>
      </c>
      <c r="W34">
        <v>1189021</v>
      </c>
      <c r="X34" t="s">
        <v>36</v>
      </c>
      <c r="Y34">
        <v>1230718</v>
      </c>
      <c r="Z34" t="s">
        <v>36</v>
      </c>
      <c r="AA34">
        <v>1306175</v>
      </c>
      <c r="AB34" t="s">
        <v>36</v>
      </c>
      <c r="AC34">
        <v>1398411</v>
      </c>
      <c r="AD34" t="s">
        <v>36</v>
      </c>
      <c r="AE34">
        <v>1457144</v>
      </c>
      <c r="AF34" t="s">
        <v>36</v>
      </c>
      <c r="AG34">
        <v>1498413</v>
      </c>
      <c r="AH34" t="s">
        <v>36</v>
      </c>
      <c r="AI34">
        <v>1542386</v>
      </c>
      <c r="AJ34" t="s">
        <v>36</v>
      </c>
      <c r="AK34">
        <v>1620156</v>
      </c>
      <c r="AL34" t="s">
        <v>36</v>
      </c>
      <c r="AM34">
        <v>1645191</v>
      </c>
      <c r="AN34" t="s">
        <v>36</v>
      </c>
      <c r="AO34">
        <v>1659283</v>
      </c>
      <c r="AP34" t="s">
        <v>36</v>
      </c>
      <c r="AQ34">
        <v>1722949</v>
      </c>
      <c r="AR34" t="s">
        <v>36</v>
      </c>
      <c r="AS34">
        <v>1798471</v>
      </c>
      <c r="AT34" t="s">
        <v>36</v>
      </c>
      <c r="AU34">
        <v>1851589</v>
      </c>
      <c r="AV34" t="s">
        <v>36</v>
      </c>
      <c r="AW34">
        <v>1946761</v>
      </c>
      <c r="AX34" t="s">
        <v>36</v>
      </c>
      <c r="AY34">
        <v>2062500</v>
      </c>
      <c r="AZ34" t="s">
        <v>36</v>
      </c>
      <c r="BA34">
        <v>2154282</v>
      </c>
      <c r="BB34" t="s">
        <v>36</v>
      </c>
      <c r="BC34">
        <v>2110763</v>
      </c>
      <c r="BD34" t="s">
        <v>36</v>
      </c>
      <c r="BE34">
        <v>2257145</v>
      </c>
      <c r="BF34" t="s">
        <v>36</v>
      </c>
      <c r="BG34">
        <v>2375879</v>
      </c>
      <c r="BH34" t="s">
        <v>87</v>
      </c>
      <c r="BI34" s="6">
        <f t="shared" si="1"/>
        <v>4.1128022362640877</v>
      </c>
      <c r="BJ34" s="6">
        <f t="shared" si="2"/>
        <v>3.3175078887675653</v>
      </c>
      <c r="BL34" t="s">
        <v>87</v>
      </c>
      <c r="BM34" s="3">
        <f t="shared" si="0"/>
        <v>1.0441066798879142</v>
      </c>
    </row>
    <row r="35" spans="2:65">
      <c r="B35" t="s">
        <v>89</v>
      </c>
      <c r="C35" t="s">
        <v>90</v>
      </c>
      <c r="D35" t="s">
        <v>36</v>
      </c>
      <c r="E35">
        <v>145127.33900000001</v>
      </c>
      <c r="F35" t="s">
        <v>36</v>
      </c>
      <c r="G35">
        <v>150212.96</v>
      </c>
      <c r="H35" t="s">
        <v>36</v>
      </c>
      <c r="I35">
        <v>156823.633</v>
      </c>
      <c r="J35" t="s">
        <v>36</v>
      </c>
      <c r="K35">
        <v>164363.65599999999</v>
      </c>
      <c r="L35" t="s">
        <v>36</v>
      </c>
      <c r="M35">
        <v>170784.649</v>
      </c>
      <c r="N35" t="s">
        <v>36</v>
      </c>
      <c r="O35">
        <v>177302.095</v>
      </c>
      <c r="P35" t="s">
        <v>36</v>
      </c>
      <c r="Q35">
        <v>180748.26699999999</v>
      </c>
      <c r="R35" t="s">
        <v>36</v>
      </c>
      <c r="S35">
        <v>182141.69899999999</v>
      </c>
      <c r="T35" t="s">
        <v>36</v>
      </c>
      <c r="U35">
        <v>180446.83199999999</v>
      </c>
      <c r="V35" t="s">
        <v>36</v>
      </c>
      <c r="W35">
        <v>183674.549</v>
      </c>
      <c r="X35" t="s">
        <v>36</v>
      </c>
      <c r="Y35">
        <v>185110.60500000001</v>
      </c>
      <c r="Z35" t="s">
        <v>36</v>
      </c>
      <c r="AA35">
        <v>188118.715</v>
      </c>
      <c r="AB35" t="s">
        <v>36</v>
      </c>
      <c r="AC35">
        <v>192834.06099999999</v>
      </c>
      <c r="AD35" t="s">
        <v>36</v>
      </c>
      <c r="AE35">
        <v>193449.68</v>
      </c>
      <c r="AF35" t="s">
        <v>36</v>
      </c>
      <c r="AG35">
        <v>187410.027</v>
      </c>
      <c r="AH35" t="s">
        <v>36</v>
      </c>
      <c r="AI35">
        <v>190666.511</v>
      </c>
      <c r="AJ35" t="s">
        <v>36</v>
      </c>
      <c r="AK35">
        <v>187432.49299999999</v>
      </c>
      <c r="AL35" t="s">
        <v>36</v>
      </c>
      <c r="AM35">
        <v>179827.80600000001</v>
      </c>
      <c r="AN35" t="s">
        <v>36</v>
      </c>
      <c r="AO35">
        <v>178168.63500000001</v>
      </c>
      <c r="AP35" t="s">
        <v>36</v>
      </c>
      <c r="AQ35">
        <v>179580.06899999999</v>
      </c>
      <c r="AR35" t="s">
        <v>36</v>
      </c>
      <c r="AS35">
        <v>182798.22700000001</v>
      </c>
      <c r="AT35" t="s">
        <v>36</v>
      </c>
      <c r="AU35">
        <v>186489.81099999999</v>
      </c>
      <c r="AV35" t="s">
        <v>36</v>
      </c>
      <c r="AW35">
        <v>193028.78700000001</v>
      </c>
      <c r="AX35" t="s">
        <v>36</v>
      </c>
      <c r="AY35">
        <v>198528.80600000001</v>
      </c>
      <c r="AZ35" t="s">
        <v>36</v>
      </c>
      <c r="BA35">
        <v>203854.85800000001</v>
      </c>
      <c r="BB35" t="s">
        <v>36</v>
      </c>
      <c r="BC35">
        <v>186933.85200000001</v>
      </c>
      <c r="BD35" t="s">
        <v>36</v>
      </c>
      <c r="BE35">
        <v>197659.06400000001</v>
      </c>
      <c r="BF35" t="s">
        <v>44</v>
      </c>
      <c r="BG35">
        <v>211154.258</v>
      </c>
      <c r="BH35" t="s">
        <v>89</v>
      </c>
      <c r="BI35" s="6">
        <f t="shared" si="1"/>
        <v>1.4258897914614721</v>
      </c>
      <c r="BJ35" s="6">
        <f t="shared" si="2"/>
        <v>1.1795925178881532</v>
      </c>
      <c r="BL35" t="s">
        <v>89</v>
      </c>
      <c r="BM35" s="3">
        <f t="shared" si="0"/>
        <v>1.0184311752694457</v>
      </c>
    </row>
    <row r="36" spans="2:65">
      <c r="B36" t="s">
        <v>91</v>
      </c>
      <c r="C36" t="s">
        <v>42</v>
      </c>
      <c r="D36" t="s">
        <v>36</v>
      </c>
      <c r="E36">
        <v>36449.141000000003</v>
      </c>
      <c r="F36" t="s">
        <v>36</v>
      </c>
      <c r="G36">
        <v>38862.036999999997</v>
      </c>
      <c r="H36" t="s">
        <v>36</v>
      </c>
      <c r="I36">
        <v>41164.938000000002</v>
      </c>
      <c r="J36" t="s">
        <v>36</v>
      </c>
      <c r="K36">
        <v>42842.860999999997</v>
      </c>
      <c r="L36" t="s">
        <v>36</v>
      </c>
      <c r="M36">
        <v>42797.483999999997</v>
      </c>
      <c r="N36" t="s">
        <v>36</v>
      </c>
      <c r="O36">
        <v>43296.728000000003</v>
      </c>
      <c r="P36" t="s">
        <v>36</v>
      </c>
      <c r="Q36">
        <v>44705.51</v>
      </c>
      <c r="R36" t="s">
        <v>36</v>
      </c>
      <c r="S36">
        <v>46721.48</v>
      </c>
      <c r="T36" t="s">
        <v>36</v>
      </c>
      <c r="U36">
        <v>49290.733</v>
      </c>
      <c r="V36" t="s">
        <v>36</v>
      </c>
      <c r="W36">
        <v>51892.732000000004</v>
      </c>
      <c r="X36" t="s">
        <v>36</v>
      </c>
      <c r="Y36">
        <v>55329.826999999997</v>
      </c>
      <c r="Z36" t="s">
        <v>36</v>
      </c>
      <c r="AA36">
        <v>60029.087</v>
      </c>
      <c r="AB36" t="s">
        <v>36</v>
      </c>
      <c r="AC36">
        <v>66531.455000000002</v>
      </c>
      <c r="AD36" t="s">
        <v>36</v>
      </c>
      <c r="AE36">
        <v>70240.508000000002</v>
      </c>
      <c r="AF36" t="s">
        <v>36</v>
      </c>
      <c r="AG36">
        <v>66408.513999999996</v>
      </c>
      <c r="AH36" t="s">
        <v>36</v>
      </c>
      <c r="AI36">
        <v>70868.929999999993</v>
      </c>
      <c r="AJ36" t="s">
        <v>36</v>
      </c>
      <c r="AK36">
        <v>72762.16</v>
      </c>
      <c r="AL36" t="s">
        <v>36</v>
      </c>
      <c r="AM36">
        <v>73721.748999999996</v>
      </c>
      <c r="AN36" t="s">
        <v>36</v>
      </c>
      <c r="AO36">
        <v>74188.216</v>
      </c>
      <c r="AP36" t="s">
        <v>36</v>
      </c>
      <c r="AQ36">
        <v>76189.213000000003</v>
      </c>
      <c r="AR36" t="s">
        <v>36</v>
      </c>
      <c r="AS36">
        <v>80126.047999999995</v>
      </c>
      <c r="AT36" t="s">
        <v>36</v>
      </c>
      <c r="AU36">
        <v>81683.659</v>
      </c>
      <c r="AV36" t="s">
        <v>36</v>
      </c>
      <c r="AW36">
        <v>84083.581000000006</v>
      </c>
      <c r="AX36" t="s">
        <v>36</v>
      </c>
      <c r="AY36">
        <v>87472.476999999999</v>
      </c>
      <c r="AZ36" t="s">
        <v>36</v>
      </c>
      <c r="BA36">
        <v>89669.134999999995</v>
      </c>
      <c r="BB36" t="s">
        <v>36</v>
      </c>
      <c r="BC36">
        <v>86678.221999999994</v>
      </c>
      <c r="BD36" t="s">
        <v>36</v>
      </c>
      <c r="BE36">
        <v>90829.369000000006</v>
      </c>
      <c r="BF36" t="s">
        <v>36</v>
      </c>
      <c r="BG36">
        <v>92419.29</v>
      </c>
      <c r="BH36" t="s">
        <v>91</v>
      </c>
      <c r="BI36" s="6">
        <f t="shared" si="1"/>
        <v>3.8221026398415319</v>
      </c>
      <c r="BJ36" s="6">
        <f t="shared" si="2"/>
        <v>1.0120571602332262</v>
      </c>
      <c r="BL36" t="s">
        <v>91</v>
      </c>
      <c r="BM36" s="3">
        <f t="shared" si="0"/>
        <v>1.0437818660953251</v>
      </c>
    </row>
    <row r="37" spans="2:65">
      <c r="B37" t="s">
        <v>92</v>
      </c>
      <c r="C37" t="s">
        <v>93</v>
      </c>
      <c r="D37" t="s">
        <v>36</v>
      </c>
      <c r="E37">
        <v>22749.885999999999</v>
      </c>
      <c r="F37" t="s">
        <v>36</v>
      </c>
      <c r="G37">
        <v>23478.565999999999</v>
      </c>
      <c r="H37" t="s">
        <v>36</v>
      </c>
      <c r="I37">
        <v>24664.185000000001</v>
      </c>
      <c r="J37" t="s">
        <v>36</v>
      </c>
      <c r="K37">
        <v>25473.013999999999</v>
      </c>
      <c r="L37" t="s">
        <v>36</v>
      </c>
      <c r="M37">
        <v>26831.404999999999</v>
      </c>
      <c r="N37" t="s">
        <v>36</v>
      </c>
      <c r="O37">
        <v>27816.754000000001</v>
      </c>
      <c r="P37" t="s">
        <v>36</v>
      </c>
      <c r="Q37">
        <v>28711.495999999999</v>
      </c>
      <c r="R37" t="s">
        <v>36</v>
      </c>
      <c r="S37">
        <v>29718.007000000001</v>
      </c>
      <c r="T37" t="s">
        <v>36</v>
      </c>
      <c r="U37">
        <v>30597.737000000001</v>
      </c>
      <c r="V37" t="s">
        <v>36</v>
      </c>
      <c r="W37">
        <v>31931.550999999999</v>
      </c>
      <c r="X37" t="s">
        <v>36</v>
      </c>
      <c r="Y37">
        <v>33144.302000000003</v>
      </c>
      <c r="Z37" t="s">
        <v>36</v>
      </c>
      <c r="AA37">
        <v>35048.904999999999</v>
      </c>
      <c r="AB37" t="s">
        <v>36</v>
      </c>
      <c r="AC37">
        <v>37495.375999999997</v>
      </c>
      <c r="AD37" t="s">
        <v>36</v>
      </c>
      <c r="AE37">
        <v>38811.404000000002</v>
      </c>
      <c r="AF37" t="s">
        <v>36</v>
      </c>
      <c r="AG37">
        <v>35881.749000000003</v>
      </c>
      <c r="AH37" t="s">
        <v>36</v>
      </c>
      <c r="AI37">
        <v>36363.909</v>
      </c>
      <c r="AJ37" t="s">
        <v>36</v>
      </c>
      <c r="AK37">
        <v>36677.122000000003</v>
      </c>
      <c r="AL37" t="s">
        <v>36</v>
      </c>
      <c r="AM37">
        <v>35709.052000000003</v>
      </c>
      <c r="AN37" t="s">
        <v>36</v>
      </c>
      <c r="AO37">
        <v>35341.504999999997</v>
      </c>
      <c r="AP37" t="s">
        <v>36</v>
      </c>
      <c r="AQ37">
        <v>36319.813000000002</v>
      </c>
      <c r="AR37" t="s">
        <v>36</v>
      </c>
      <c r="AS37">
        <v>37122.510999999999</v>
      </c>
      <c r="AT37" t="s">
        <v>36</v>
      </c>
      <c r="AU37">
        <v>38307.406999999999</v>
      </c>
      <c r="AV37" t="s">
        <v>36</v>
      </c>
      <c r="AW37">
        <v>40152.053999999996</v>
      </c>
      <c r="AX37" t="s">
        <v>36</v>
      </c>
      <c r="AY37">
        <v>41940.572999999997</v>
      </c>
      <c r="AZ37" t="s">
        <v>36</v>
      </c>
      <c r="BA37">
        <v>43418.004999999997</v>
      </c>
      <c r="BB37" t="s">
        <v>36</v>
      </c>
      <c r="BC37">
        <v>41576.699000000001</v>
      </c>
      <c r="BD37" t="s">
        <v>36</v>
      </c>
      <c r="BE37">
        <v>44997.837</v>
      </c>
      <c r="BF37" t="s">
        <v>36</v>
      </c>
      <c r="BG37">
        <v>46105.135999999999</v>
      </c>
      <c r="BH37" t="s">
        <v>92</v>
      </c>
      <c r="BI37" s="6">
        <f t="shared" si="1"/>
        <v>2.7295636238713712</v>
      </c>
      <c r="BJ37" s="6">
        <f t="shared" si="2"/>
        <v>2.0218390096784731</v>
      </c>
      <c r="BL37" t="s">
        <v>92</v>
      </c>
      <c r="BM37" s="3">
        <f t="shared" si="0"/>
        <v>1.0330832325689305</v>
      </c>
    </row>
    <row r="38" spans="2:65">
      <c r="B38" t="s">
        <v>94</v>
      </c>
      <c r="C38" t="s">
        <v>42</v>
      </c>
      <c r="D38" t="s">
        <v>36</v>
      </c>
      <c r="E38">
        <v>716127</v>
      </c>
      <c r="F38" t="s">
        <v>36</v>
      </c>
      <c r="G38">
        <v>735180</v>
      </c>
      <c r="H38" t="s">
        <v>36</v>
      </c>
      <c r="I38">
        <v>762400</v>
      </c>
      <c r="J38" t="s">
        <v>36</v>
      </c>
      <c r="K38">
        <v>795893</v>
      </c>
      <c r="L38" t="s">
        <v>36</v>
      </c>
      <c r="M38">
        <v>831633</v>
      </c>
      <c r="N38" t="s">
        <v>36</v>
      </c>
      <c r="O38">
        <v>875260</v>
      </c>
      <c r="P38" t="s">
        <v>36</v>
      </c>
      <c r="Q38">
        <v>909684</v>
      </c>
      <c r="R38" t="s">
        <v>36</v>
      </c>
      <c r="S38">
        <v>934527</v>
      </c>
      <c r="T38" t="s">
        <v>36</v>
      </c>
      <c r="U38">
        <v>962394</v>
      </c>
      <c r="V38" t="s">
        <v>36</v>
      </c>
      <c r="W38">
        <v>992447</v>
      </c>
      <c r="X38" t="s">
        <v>36</v>
      </c>
      <c r="Y38">
        <v>1028692</v>
      </c>
      <c r="Z38" t="s">
        <v>36</v>
      </c>
      <c r="AA38">
        <v>1070896</v>
      </c>
      <c r="AB38" t="s">
        <v>36</v>
      </c>
      <c r="AC38">
        <v>1109499</v>
      </c>
      <c r="AD38" t="s">
        <v>36</v>
      </c>
      <c r="AE38">
        <v>1119341</v>
      </c>
      <c r="AF38" t="s">
        <v>36</v>
      </c>
      <c r="AG38">
        <v>1077219</v>
      </c>
      <c r="AH38" t="s">
        <v>36</v>
      </c>
      <c r="AI38">
        <v>1078974</v>
      </c>
      <c r="AJ38" t="s">
        <v>36</v>
      </c>
      <c r="AK38">
        <v>1070187</v>
      </c>
      <c r="AL38" t="s">
        <v>36</v>
      </c>
      <c r="AM38">
        <v>1038521</v>
      </c>
      <c r="AN38" t="s">
        <v>36</v>
      </c>
      <c r="AO38">
        <v>1023947</v>
      </c>
      <c r="AP38" t="s">
        <v>36</v>
      </c>
      <c r="AQ38">
        <v>1038239</v>
      </c>
      <c r="AR38" t="s">
        <v>36</v>
      </c>
      <c r="AS38">
        <v>1078092</v>
      </c>
      <c r="AT38" t="s">
        <v>36</v>
      </c>
      <c r="AU38">
        <v>1110842</v>
      </c>
      <c r="AV38" t="s">
        <v>36</v>
      </c>
      <c r="AW38">
        <v>1143898</v>
      </c>
      <c r="AX38" t="s">
        <v>36</v>
      </c>
      <c r="AY38">
        <v>1170030</v>
      </c>
      <c r="AZ38" t="s">
        <v>36</v>
      </c>
      <c r="BA38">
        <v>1193243</v>
      </c>
      <c r="BB38" t="s">
        <v>36</v>
      </c>
      <c r="BC38">
        <v>1059990</v>
      </c>
      <c r="BD38" t="s">
        <v>44</v>
      </c>
      <c r="BE38">
        <v>1127863</v>
      </c>
      <c r="BF38" t="s">
        <v>44</v>
      </c>
      <c r="BG38">
        <v>1192948</v>
      </c>
      <c r="BH38" t="s">
        <v>94</v>
      </c>
      <c r="BI38" s="6">
        <f t="shared" si="1"/>
        <v>2.150175857296972</v>
      </c>
      <c r="BJ38" s="6">
        <f t="shared" si="2"/>
        <v>-8.2415264909485586E-3</v>
      </c>
      <c r="BL38" t="s">
        <v>94</v>
      </c>
      <c r="BM38" s="3">
        <f t="shared" si="0"/>
        <v>1.029592292102983</v>
      </c>
    </row>
    <row r="39" spans="2:65">
      <c r="B39" t="s">
        <v>95</v>
      </c>
      <c r="C39" t="s">
        <v>96</v>
      </c>
      <c r="D39" t="s">
        <v>36</v>
      </c>
      <c r="E39">
        <v>2579685</v>
      </c>
      <c r="F39" t="s">
        <v>36</v>
      </c>
      <c r="G39">
        <v>2620430</v>
      </c>
      <c r="H39" t="s">
        <v>36</v>
      </c>
      <c r="I39">
        <v>2700891</v>
      </c>
      <c r="J39" t="s">
        <v>36</v>
      </c>
      <c r="K39">
        <v>2817349</v>
      </c>
      <c r="L39" t="s">
        <v>36</v>
      </c>
      <c r="M39">
        <v>2937007</v>
      </c>
      <c r="N39" t="s">
        <v>36</v>
      </c>
      <c r="O39">
        <v>3076995</v>
      </c>
      <c r="P39" t="s">
        <v>36</v>
      </c>
      <c r="Q39">
        <v>3121596</v>
      </c>
      <c r="R39" t="s">
        <v>36</v>
      </c>
      <c r="S39">
        <v>3190175</v>
      </c>
      <c r="T39" t="s">
        <v>36</v>
      </c>
      <c r="U39">
        <v>3263862</v>
      </c>
      <c r="V39" t="s">
        <v>36</v>
      </c>
      <c r="W39">
        <v>3405411</v>
      </c>
      <c r="X39" t="s">
        <v>36</v>
      </c>
      <c r="Y39">
        <v>3502765</v>
      </c>
      <c r="Z39" t="s">
        <v>36</v>
      </c>
      <c r="AA39">
        <v>3666091</v>
      </c>
      <c r="AB39" t="s">
        <v>36</v>
      </c>
      <c r="AC39">
        <v>3792176</v>
      </c>
      <c r="AD39" t="s">
        <v>36</v>
      </c>
      <c r="AE39">
        <v>3775090</v>
      </c>
      <c r="AF39" t="s">
        <v>36</v>
      </c>
      <c r="AG39">
        <v>3611259</v>
      </c>
      <c r="AH39" t="s">
        <v>36</v>
      </c>
      <c r="AI39">
        <v>3826205</v>
      </c>
      <c r="AJ39" t="s">
        <v>36</v>
      </c>
      <c r="AK39">
        <v>3948465</v>
      </c>
      <c r="AL39" t="s">
        <v>36</v>
      </c>
      <c r="AM39">
        <v>3925236</v>
      </c>
      <c r="AN39" t="s">
        <v>36</v>
      </c>
      <c r="AO39">
        <v>3971859</v>
      </c>
      <c r="AP39" t="s">
        <v>36</v>
      </c>
      <c r="AQ39">
        <v>4077423</v>
      </c>
      <c r="AR39" t="s">
        <v>36</v>
      </c>
      <c r="AS39">
        <v>4260470</v>
      </c>
      <c r="AT39" t="s">
        <v>36</v>
      </c>
      <c r="AU39">
        <v>4348687</v>
      </c>
      <c r="AV39" t="s">
        <v>36</v>
      </c>
      <c r="AW39">
        <v>4460358</v>
      </c>
      <c r="AX39" t="s">
        <v>36</v>
      </c>
      <c r="AY39">
        <v>4547336</v>
      </c>
      <c r="AZ39" t="s">
        <v>36</v>
      </c>
      <c r="BA39">
        <v>4637655</v>
      </c>
      <c r="BB39" t="s">
        <v>36</v>
      </c>
      <c r="BC39">
        <v>4537008</v>
      </c>
      <c r="BD39" t="s">
        <v>36</v>
      </c>
      <c r="BE39">
        <v>4815899</v>
      </c>
      <c r="BF39" t="s">
        <v>36</v>
      </c>
      <c r="BG39">
        <v>4952277</v>
      </c>
      <c r="BH39" t="s">
        <v>95</v>
      </c>
      <c r="BI39" s="6">
        <f t="shared" si="1"/>
        <v>2.4740317116553001</v>
      </c>
      <c r="BJ39" s="6">
        <f t="shared" si="2"/>
        <v>2.2120652488262067</v>
      </c>
      <c r="BL39" t="s">
        <v>95</v>
      </c>
      <c r="BM39" s="3">
        <f t="shared" si="0"/>
        <v>1.0243187911099321</v>
      </c>
    </row>
    <row r="40" spans="2:65">
      <c r="B40" t="s">
        <v>97</v>
      </c>
      <c r="C40" t="s">
        <v>98</v>
      </c>
      <c r="D40" t="s">
        <v>36</v>
      </c>
      <c r="E40">
        <v>455775.315</v>
      </c>
      <c r="F40" t="s">
        <v>36</v>
      </c>
      <c r="G40">
        <v>457923.29300000001</v>
      </c>
      <c r="H40" t="s">
        <v>36</v>
      </c>
      <c r="I40">
        <v>468278.42800000001</v>
      </c>
      <c r="J40" t="s">
        <v>36</v>
      </c>
      <c r="K40">
        <v>482467.12</v>
      </c>
      <c r="L40" t="s">
        <v>36</v>
      </c>
      <c r="M40">
        <v>490489.10700000002</v>
      </c>
      <c r="N40" t="s">
        <v>36</v>
      </c>
      <c r="O40">
        <v>509906.196</v>
      </c>
      <c r="P40" t="s">
        <v>36</v>
      </c>
      <c r="Q40">
        <v>517940.59399999998</v>
      </c>
      <c r="R40" t="s">
        <v>36</v>
      </c>
      <c r="S40">
        <v>517561.37300000002</v>
      </c>
      <c r="T40" t="s">
        <v>36</v>
      </c>
      <c r="U40">
        <v>517393.69099999999</v>
      </c>
      <c r="V40" t="s">
        <v>36</v>
      </c>
      <c r="W40">
        <v>531372.16399999999</v>
      </c>
      <c r="X40" t="s">
        <v>36</v>
      </c>
      <c r="Y40">
        <v>545983.299</v>
      </c>
      <c r="Z40" t="s">
        <v>36</v>
      </c>
      <c r="AA40">
        <v>568224.63</v>
      </c>
      <c r="AB40" t="s">
        <v>36</v>
      </c>
      <c r="AC40">
        <v>590478.44200000004</v>
      </c>
      <c r="AD40" t="s">
        <v>36</v>
      </c>
      <c r="AE40">
        <v>607058.98</v>
      </c>
      <c r="AF40" t="s">
        <v>36</v>
      </c>
      <c r="AG40">
        <v>593112.56099999999</v>
      </c>
      <c r="AH40" t="s">
        <v>36</v>
      </c>
      <c r="AI40">
        <v>612349.55799999996</v>
      </c>
      <c r="AJ40" t="s">
        <v>36</v>
      </c>
      <c r="AK40">
        <v>623452.11800000002</v>
      </c>
      <c r="AL40" t="s">
        <v>36</v>
      </c>
      <c r="AM40">
        <v>630804.201</v>
      </c>
      <c r="AN40" t="s">
        <v>36</v>
      </c>
      <c r="AO40">
        <v>642109.12100000004</v>
      </c>
      <c r="AP40" t="s">
        <v>36</v>
      </c>
      <c r="AQ40">
        <v>657197.92299999995</v>
      </c>
      <c r="AR40" t="s">
        <v>36</v>
      </c>
      <c r="AS40">
        <v>668006.38199999998</v>
      </c>
      <c r="AT40" t="s">
        <v>36</v>
      </c>
      <c r="AU40">
        <v>681825.36100000003</v>
      </c>
      <c r="AV40" t="s">
        <v>36</v>
      </c>
      <c r="AW40">
        <v>691117.27399999998</v>
      </c>
      <c r="AX40" t="s">
        <v>36</v>
      </c>
      <c r="AY40">
        <v>710886.30900000001</v>
      </c>
      <c r="AZ40" t="s">
        <v>36</v>
      </c>
      <c r="BA40">
        <v>719004.505</v>
      </c>
      <c r="BB40" t="s">
        <v>36</v>
      </c>
      <c r="BC40">
        <v>703605.31799999997</v>
      </c>
      <c r="BD40" t="s">
        <v>44</v>
      </c>
      <c r="BE40">
        <v>741542.929</v>
      </c>
      <c r="BF40" t="s">
        <v>44</v>
      </c>
      <c r="BG40">
        <v>760588.18500000006</v>
      </c>
      <c r="BH40" t="s">
        <v>97</v>
      </c>
      <c r="BI40" s="6">
        <f t="shared" si="1"/>
        <v>1.9176028930194349</v>
      </c>
      <c r="BJ40" s="6">
        <f t="shared" si="2"/>
        <v>1.891820323290716</v>
      </c>
      <c r="BL40" t="s">
        <v>97</v>
      </c>
      <c r="BM40" s="3">
        <f t="shared" si="0"/>
        <v>1.018991242459454</v>
      </c>
    </row>
    <row r="41" spans="2:65">
      <c r="B41" t="s">
        <v>99</v>
      </c>
      <c r="C41" t="s">
        <v>100</v>
      </c>
      <c r="D41" t="s">
        <v>40</v>
      </c>
      <c r="E41">
        <v>599193.08400000003</v>
      </c>
      <c r="F41" t="s">
        <v>40</v>
      </c>
      <c r="G41">
        <v>641168.473</v>
      </c>
      <c r="H41" t="s">
        <v>40</v>
      </c>
      <c r="I41">
        <v>689440.77099999995</v>
      </c>
      <c r="J41" t="s">
        <v>36</v>
      </c>
      <c r="K41">
        <v>710757.33799999999</v>
      </c>
      <c r="L41" t="s">
        <v>36</v>
      </c>
      <c r="M41">
        <v>687564.12899999996</v>
      </c>
      <c r="N41" t="s">
        <v>36</v>
      </c>
      <c r="O41">
        <v>735234.598</v>
      </c>
      <c r="P41" t="s">
        <v>36</v>
      </c>
      <c r="Q41">
        <v>692958.56099999999</v>
      </c>
      <c r="R41" t="s">
        <v>36</v>
      </c>
      <c r="S41">
        <v>737638.603</v>
      </c>
      <c r="T41" t="s">
        <v>36</v>
      </c>
      <c r="U41">
        <v>780150.23499999999</v>
      </c>
      <c r="V41" t="s">
        <v>36</v>
      </c>
      <c r="W41">
        <v>856573.25600000005</v>
      </c>
      <c r="X41" t="s">
        <v>36</v>
      </c>
      <c r="Y41">
        <v>933598.93500000006</v>
      </c>
      <c r="Z41" t="s">
        <v>36</v>
      </c>
      <c r="AA41">
        <v>998465.27800000005</v>
      </c>
      <c r="AB41" t="s">
        <v>36</v>
      </c>
      <c r="AC41">
        <v>1048822.9539999999</v>
      </c>
      <c r="AD41" t="s">
        <v>36</v>
      </c>
      <c r="AE41">
        <v>1057371.118</v>
      </c>
      <c r="AF41" t="s">
        <v>36</v>
      </c>
      <c r="AG41">
        <v>1006372.482</v>
      </c>
      <c r="AH41" t="s">
        <v>36</v>
      </c>
      <c r="AI41">
        <v>1091180.541</v>
      </c>
      <c r="AJ41" t="s">
        <v>36</v>
      </c>
      <c r="AK41">
        <v>1213393.9680000001</v>
      </c>
      <c r="AL41" t="s">
        <v>36</v>
      </c>
      <c r="AM41">
        <v>1271497.2490000001</v>
      </c>
      <c r="AN41" t="s">
        <v>36</v>
      </c>
      <c r="AO41">
        <v>1379394.179</v>
      </c>
      <c r="AP41" t="s">
        <v>36</v>
      </c>
      <c r="AQ41">
        <v>1447532.3230000001</v>
      </c>
      <c r="AR41" t="s">
        <v>36</v>
      </c>
      <c r="AS41">
        <v>1535607.237</v>
      </c>
      <c r="AT41" t="s">
        <v>36</v>
      </c>
      <c r="AU41">
        <v>1586636.7590000001</v>
      </c>
      <c r="AV41" t="s">
        <v>36</v>
      </c>
      <c r="AW41">
        <v>1705666.209</v>
      </c>
      <c r="AX41" t="s">
        <v>36</v>
      </c>
      <c r="AY41">
        <v>1756493.1040000001</v>
      </c>
      <c r="AZ41" t="s">
        <v>36</v>
      </c>
      <c r="BA41">
        <v>1770257.1640000001</v>
      </c>
      <c r="BB41" t="s">
        <v>36</v>
      </c>
      <c r="BC41">
        <v>1804600.723</v>
      </c>
      <c r="BD41" t="s">
        <v>36</v>
      </c>
      <c r="BE41">
        <v>2009486.0020000001</v>
      </c>
      <c r="BF41" t="s">
        <v>44</v>
      </c>
      <c r="BG41">
        <v>2121331.1800000002</v>
      </c>
      <c r="BH41" t="s">
        <v>99</v>
      </c>
      <c r="BI41" s="6">
        <f t="shared" si="1"/>
        <v>4.617153365251653</v>
      </c>
      <c r="BJ41" s="6">
        <f t="shared" si="2"/>
        <v>6.2161865323815562</v>
      </c>
      <c r="BL41" t="s">
        <v>99</v>
      </c>
      <c r="BM41" s="3">
        <f t="shared" si="0"/>
        <v>1.0377318351734368</v>
      </c>
    </row>
    <row r="42" spans="2:65">
      <c r="B42" t="s">
        <v>101</v>
      </c>
      <c r="C42" t="s">
        <v>102</v>
      </c>
      <c r="D42" t="s">
        <v>36</v>
      </c>
      <c r="E42">
        <v>1355023</v>
      </c>
      <c r="F42" t="s">
        <v>36</v>
      </c>
      <c r="G42">
        <v>1390010</v>
      </c>
      <c r="H42" t="s">
        <v>36</v>
      </c>
      <c r="I42">
        <v>1458467</v>
      </c>
      <c r="J42" t="s">
        <v>36</v>
      </c>
      <c r="K42">
        <v>1508263</v>
      </c>
      <c r="L42" t="s">
        <v>36</v>
      </c>
      <c r="M42">
        <v>1554509</v>
      </c>
      <c r="N42" t="s">
        <v>36</v>
      </c>
      <c r="O42">
        <v>1621644</v>
      </c>
      <c r="P42" t="s">
        <v>36</v>
      </c>
      <c r="Q42">
        <v>1663462</v>
      </c>
      <c r="R42" t="s">
        <v>36</v>
      </c>
      <c r="S42">
        <v>1693271</v>
      </c>
      <c r="T42" t="s">
        <v>36</v>
      </c>
      <c r="U42">
        <v>1746551</v>
      </c>
      <c r="V42" t="s">
        <v>36</v>
      </c>
      <c r="W42">
        <v>1788931</v>
      </c>
      <c r="X42" t="s">
        <v>36</v>
      </c>
      <c r="Y42">
        <v>1837927</v>
      </c>
      <c r="Z42" t="s">
        <v>36</v>
      </c>
      <c r="AA42">
        <v>1881785</v>
      </c>
      <c r="AB42" t="s">
        <v>36</v>
      </c>
      <c r="AC42">
        <v>1931094</v>
      </c>
      <c r="AD42" t="s">
        <v>36</v>
      </c>
      <c r="AE42">
        <v>1926735</v>
      </c>
      <c r="AF42" t="s">
        <v>36</v>
      </c>
      <c r="AG42">
        <v>1837817</v>
      </c>
      <c r="AH42" t="s">
        <v>36</v>
      </c>
      <c r="AI42">
        <v>1878960</v>
      </c>
      <c r="AJ42" t="s">
        <v>36</v>
      </c>
      <c r="AK42">
        <v>1900476</v>
      </c>
      <c r="AL42" t="s">
        <v>36</v>
      </c>
      <c r="AM42">
        <v>1929229</v>
      </c>
      <c r="AN42" t="s">
        <v>36</v>
      </c>
      <c r="AO42">
        <v>1963807</v>
      </c>
      <c r="AP42" t="s">
        <v>36</v>
      </c>
      <c r="AQ42">
        <v>2026566</v>
      </c>
      <c r="AR42" t="s">
        <v>36</v>
      </c>
      <c r="AS42">
        <v>2071561</v>
      </c>
      <c r="AT42" t="s">
        <v>36</v>
      </c>
      <c r="AU42">
        <v>2111357</v>
      </c>
      <c r="AV42" t="s">
        <v>36</v>
      </c>
      <c r="AW42">
        <v>2167415</v>
      </c>
      <c r="AX42" t="s">
        <v>36</v>
      </c>
      <c r="AY42">
        <v>2197841</v>
      </c>
      <c r="AZ42" t="s">
        <v>36</v>
      </c>
      <c r="BA42">
        <v>2233921</v>
      </c>
      <c r="BB42" t="s">
        <v>36</v>
      </c>
      <c r="BC42">
        <v>2002489</v>
      </c>
      <c r="BD42" t="s">
        <v>36</v>
      </c>
      <c r="BE42">
        <v>2176203</v>
      </c>
      <c r="BF42" t="s">
        <v>36</v>
      </c>
      <c r="BG42">
        <v>2270793</v>
      </c>
      <c r="BH42" t="s">
        <v>101</v>
      </c>
      <c r="BI42" s="6">
        <f t="shared" si="1"/>
        <v>2.1049305650825403</v>
      </c>
      <c r="BJ42" s="6">
        <f t="shared" si="2"/>
        <v>0.54718402140241551</v>
      </c>
      <c r="BL42" t="s">
        <v>101</v>
      </c>
      <c r="BM42" s="3">
        <f t="shared" si="0"/>
        <v>1.0220072373137918</v>
      </c>
    </row>
    <row r="43" spans="2:65">
      <c r="B43" t="s">
        <v>103</v>
      </c>
      <c r="C43" t="s">
        <v>104</v>
      </c>
      <c r="D43" t="s">
        <v>36</v>
      </c>
      <c r="E43">
        <v>10636979</v>
      </c>
      <c r="F43" t="s">
        <v>36</v>
      </c>
      <c r="G43">
        <v>11038266</v>
      </c>
      <c r="H43" t="s">
        <v>36</v>
      </c>
      <c r="I43">
        <v>11529157</v>
      </c>
      <c r="J43" t="s">
        <v>36</v>
      </c>
      <c r="K43">
        <v>12045824</v>
      </c>
      <c r="L43" t="s">
        <v>36</v>
      </c>
      <c r="M43">
        <v>12623361</v>
      </c>
      <c r="N43" t="s">
        <v>36</v>
      </c>
      <c r="O43">
        <v>13138035</v>
      </c>
      <c r="P43" t="s">
        <v>36</v>
      </c>
      <c r="Q43">
        <v>13263417</v>
      </c>
      <c r="R43" t="s">
        <v>36</v>
      </c>
      <c r="S43">
        <v>13488357</v>
      </c>
      <c r="T43" t="s">
        <v>36</v>
      </c>
      <c r="U43">
        <v>13865519</v>
      </c>
      <c r="V43" t="s">
        <v>36</v>
      </c>
      <c r="W43">
        <v>14399696</v>
      </c>
      <c r="X43" t="s">
        <v>36</v>
      </c>
      <c r="Y43">
        <v>14901269</v>
      </c>
      <c r="Z43" t="s">
        <v>36</v>
      </c>
      <c r="AA43">
        <v>15315943</v>
      </c>
      <c r="AB43" t="s">
        <v>36</v>
      </c>
      <c r="AC43">
        <v>15623871</v>
      </c>
      <c r="AD43" t="s">
        <v>36</v>
      </c>
      <c r="AE43">
        <v>15642962</v>
      </c>
      <c r="AF43" t="s">
        <v>36</v>
      </c>
      <c r="AG43">
        <v>15236262</v>
      </c>
      <c r="AH43" t="s">
        <v>36</v>
      </c>
      <c r="AI43">
        <v>15648991</v>
      </c>
      <c r="AJ43" t="s">
        <v>36</v>
      </c>
      <c r="AK43">
        <v>15891534</v>
      </c>
      <c r="AL43" t="s">
        <v>36</v>
      </c>
      <c r="AM43">
        <v>16253970</v>
      </c>
      <c r="AN43" t="s">
        <v>36</v>
      </c>
      <c r="AO43">
        <v>16553348</v>
      </c>
      <c r="AP43" t="s">
        <v>36</v>
      </c>
      <c r="AQ43">
        <v>16932051</v>
      </c>
      <c r="AR43" t="s">
        <v>36</v>
      </c>
      <c r="AS43">
        <v>17390295</v>
      </c>
      <c r="AT43" t="s">
        <v>36</v>
      </c>
      <c r="AU43">
        <v>17680274</v>
      </c>
      <c r="AV43" t="s">
        <v>36</v>
      </c>
      <c r="AW43">
        <v>18076651</v>
      </c>
      <c r="AX43" t="s">
        <v>36</v>
      </c>
      <c r="AY43">
        <v>18609078</v>
      </c>
      <c r="AZ43" t="s">
        <v>36</v>
      </c>
      <c r="BA43">
        <v>19036048</v>
      </c>
      <c r="BB43" t="s">
        <v>36</v>
      </c>
      <c r="BC43">
        <v>18509172</v>
      </c>
      <c r="BD43" t="s">
        <v>36</v>
      </c>
      <c r="BE43">
        <v>19609632</v>
      </c>
      <c r="BF43" t="s">
        <v>40</v>
      </c>
      <c r="BG43">
        <v>20013900</v>
      </c>
      <c r="BH43" t="s">
        <v>103</v>
      </c>
      <c r="BI43" s="6">
        <f t="shared" si="1"/>
        <v>2.4546334104766743</v>
      </c>
      <c r="BJ43" s="6">
        <f t="shared" si="2"/>
        <v>1.6837712008269818</v>
      </c>
      <c r="BL43" t="s">
        <v>103</v>
      </c>
      <c r="BM43" s="3">
        <f t="shared" si="0"/>
        <v>1.0259995071592714</v>
      </c>
    </row>
    <row r="44" spans="2:65">
      <c r="B44" t="s">
        <v>105</v>
      </c>
      <c r="C44" t="s">
        <v>106</v>
      </c>
      <c r="D44" t="s">
        <v>36</v>
      </c>
      <c r="E44">
        <v>11405110</v>
      </c>
      <c r="F44" t="s">
        <v>36</v>
      </c>
      <c r="G44">
        <v>12536810</v>
      </c>
      <c r="H44" t="s">
        <v>36</v>
      </c>
      <c r="I44">
        <v>13694780</v>
      </c>
      <c r="J44" t="s">
        <v>36</v>
      </c>
      <c r="K44">
        <v>14769290</v>
      </c>
      <c r="L44" t="s">
        <v>36</v>
      </c>
      <c r="M44">
        <v>15900860</v>
      </c>
      <c r="N44" t="s">
        <v>36</v>
      </c>
      <c r="O44">
        <v>17250840</v>
      </c>
      <c r="P44" t="s">
        <v>36</v>
      </c>
      <c r="Q44">
        <v>18688830</v>
      </c>
      <c r="R44" t="s">
        <v>36</v>
      </c>
      <c r="S44">
        <v>20395800</v>
      </c>
      <c r="T44" t="s">
        <v>36</v>
      </c>
      <c r="U44">
        <v>22443140</v>
      </c>
      <c r="V44" t="s">
        <v>36</v>
      </c>
      <c r="W44">
        <v>24712960</v>
      </c>
      <c r="X44" t="s">
        <v>36</v>
      </c>
      <c r="Y44">
        <v>27528900</v>
      </c>
      <c r="Z44" t="s">
        <v>36</v>
      </c>
      <c r="AA44">
        <v>31030850</v>
      </c>
      <c r="AB44" t="s">
        <v>36</v>
      </c>
      <c r="AC44">
        <v>35446800</v>
      </c>
      <c r="AD44" t="s">
        <v>36</v>
      </c>
      <c r="AE44">
        <v>38867650</v>
      </c>
      <c r="AF44" t="s">
        <v>36</v>
      </c>
      <c r="AG44">
        <v>42520720</v>
      </c>
      <c r="AH44" t="s">
        <v>36</v>
      </c>
      <c r="AI44">
        <v>47043160</v>
      </c>
      <c r="AJ44" t="s">
        <v>36</v>
      </c>
      <c r="AK44">
        <v>51536170</v>
      </c>
      <c r="AL44" t="s">
        <v>36</v>
      </c>
      <c r="AM44">
        <v>55588830</v>
      </c>
      <c r="AN44" t="s">
        <v>36</v>
      </c>
      <c r="AO44">
        <v>59905940</v>
      </c>
      <c r="AP44" t="s">
        <v>36</v>
      </c>
      <c r="AQ44">
        <v>64354420</v>
      </c>
      <c r="AR44" t="s">
        <v>36</v>
      </c>
      <c r="AS44">
        <v>68885820</v>
      </c>
      <c r="AT44" t="s">
        <v>36</v>
      </c>
      <c r="AU44">
        <v>73603650</v>
      </c>
      <c r="AV44" t="s">
        <v>36</v>
      </c>
      <c r="AW44">
        <v>78717040</v>
      </c>
      <c r="AX44" t="s">
        <v>36</v>
      </c>
      <c r="AY44">
        <v>84030260</v>
      </c>
      <c r="AZ44" t="s">
        <v>36</v>
      </c>
      <c r="BA44">
        <v>89164610</v>
      </c>
      <c r="BB44" t="s">
        <v>36</v>
      </c>
      <c r="BC44">
        <v>91023560</v>
      </c>
      <c r="BD44" t="s">
        <v>36</v>
      </c>
      <c r="BE44" t="s">
        <v>107</v>
      </c>
      <c r="BF44" t="s">
        <v>36</v>
      </c>
      <c r="BG44" t="s">
        <v>107</v>
      </c>
      <c r="BH44" s="1" t="s">
        <v>121</v>
      </c>
      <c r="BI44" s="6">
        <f t="shared" si="1"/>
        <v>8.9462308570469133</v>
      </c>
      <c r="BJ44" s="6"/>
      <c r="BL44" t="s">
        <v>105</v>
      </c>
      <c r="BM44" s="3">
        <f t="shared" si="0"/>
        <v>1.0985542520301577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P71"/>
  <sheetViews>
    <sheetView tabSelected="1" topLeftCell="BB4" workbookViewId="0">
      <selection activeCell="BF36" sqref="BF36"/>
    </sheetView>
  </sheetViews>
  <sheetFormatPr baseColWidth="10" defaultRowHeight="12.75"/>
  <cols>
    <col min="60" max="60" width="11.5703125" style="16" customWidth="1"/>
    <col min="61" max="61" width="23.7109375" customWidth="1"/>
    <col min="62" max="63" width="17.7109375" customWidth="1"/>
    <col min="64" max="65" width="17.7109375" style="3" customWidth="1"/>
    <col min="66" max="66" width="11.5703125" style="16" customWidth="1"/>
  </cols>
  <sheetData>
    <row r="1" spans="1:68">
      <c r="A1" t="e">
        <v>#NAME?</v>
      </c>
      <c r="B1" t="s">
        <v>0</v>
      </c>
      <c r="BI1" t="s">
        <v>0</v>
      </c>
      <c r="BO1" t="s">
        <v>0</v>
      </c>
    </row>
    <row r="2" spans="1:68">
      <c r="A2" t="s">
        <v>1</v>
      </c>
    </row>
    <row r="3" spans="1:68">
      <c r="A3" t="s">
        <v>2</v>
      </c>
      <c r="D3" t="s">
        <v>3</v>
      </c>
    </row>
    <row r="4" spans="1:68" ht="7.5" customHeight="1">
      <c r="A4" t="s">
        <v>4</v>
      </c>
      <c r="D4" t="s">
        <v>5</v>
      </c>
      <c r="F4" t="s">
        <v>6</v>
      </c>
      <c r="H4" t="s">
        <v>7</v>
      </c>
      <c r="J4" t="s">
        <v>8</v>
      </c>
      <c r="L4" t="s">
        <v>9</v>
      </c>
      <c r="N4" t="s">
        <v>10</v>
      </c>
      <c r="P4" t="s">
        <v>11</v>
      </c>
      <c r="R4" t="s">
        <v>12</v>
      </c>
      <c r="T4" t="s">
        <v>13</v>
      </c>
      <c r="V4" t="s">
        <v>14</v>
      </c>
      <c r="X4" t="s">
        <v>15</v>
      </c>
      <c r="Z4" t="s">
        <v>16</v>
      </c>
      <c r="AB4" t="s">
        <v>17</v>
      </c>
      <c r="AD4" t="s">
        <v>18</v>
      </c>
      <c r="AF4" t="s">
        <v>19</v>
      </c>
      <c r="AH4" t="s">
        <v>20</v>
      </c>
      <c r="AJ4" t="s">
        <v>21</v>
      </c>
      <c r="AL4" t="s">
        <v>22</v>
      </c>
      <c r="AN4" t="s">
        <v>23</v>
      </c>
      <c r="AP4" t="s">
        <v>24</v>
      </c>
      <c r="AR4" t="s">
        <v>25</v>
      </c>
      <c r="AT4" t="s">
        <v>26</v>
      </c>
      <c r="AV4" t="s">
        <v>27</v>
      </c>
      <c r="AX4" t="s">
        <v>28</v>
      </c>
      <c r="AZ4" t="s">
        <v>29</v>
      </c>
      <c r="BB4" t="s">
        <v>30</v>
      </c>
      <c r="BD4" t="s">
        <v>31</v>
      </c>
      <c r="BF4" t="s">
        <v>32</v>
      </c>
    </row>
    <row r="5" spans="1:68" ht="14.1" customHeight="1">
      <c r="A5" t="s">
        <v>33</v>
      </c>
      <c r="B5" t="s">
        <v>34</v>
      </c>
      <c r="C5" t="s">
        <v>35</v>
      </c>
      <c r="D5" t="s">
        <v>36</v>
      </c>
      <c r="F5" t="s">
        <v>36</v>
      </c>
      <c r="H5" t="s">
        <v>36</v>
      </c>
      <c r="J5" t="s">
        <v>36</v>
      </c>
      <c r="L5" t="s">
        <v>36</v>
      </c>
      <c r="N5" t="s">
        <v>36</v>
      </c>
      <c r="P5" t="s">
        <v>36</v>
      </c>
      <c r="R5" t="s">
        <v>36</v>
      </c>
      <c r="T5" t="s">
        <v>36</v>
      </c>
      <c r="V5" t="s">
        <v>36</v>
      </c>
      <c r="X5" t="s">
        <v>36</v>
      </c>
      <c r="Z5" t="s">
        <v>36</v>
      </c>
      <c r="AB5" t="s">
        <v>36</v>
      </c>
      <c r="AD5" t="s">
        <v>36</v>
      </c>
      <c r="AF5" t="s">
        <v>36</v>
      </c>
      <c r="AH5" t="s">
        <v>36</v>
      </c>
      <c r="AJ5" t="s">
        <v>36</v>
      </c>
      <c r="AL5" t="s">
        <v>36</v>
      </c>
      <c r="AN5" t="s">
        <v>36</v>
      </c>
      <c r="AP5" t="s">
        <v>36</v>
      </c>
      <c r="AR5" t="s">
        <v>36</v>
      </c>
      <c r="AT5" t="s">
        <v>36</v>
      </c>
      <c r="AV5" t="s">
        <v>36</v>
      </c>
      <c r="AX5" t="s">
        <v>36</v>
      </c>
      <c r="AZ5" t="s">
        <v>36</v>
      </c>
      <c r="BB5" t="s">
        <v>36</v>
      </c>
      <c r="BD5" t="s">
        <v>36</v>
      </c>
      <c r="BF5" t="s">
        <v>36</v>
      </c>
      <c r="BI5" s="38"/>
      <c r="BJ5" s="39" t="s">
        <v>183</v>
      </c>
      <c r="BK5" s="40" t="s">
        <v>176</v>
      </c>
      <c r="BL5" s="41" t="s">
        <v>117</v>
      </c>
      <c r="BM5" s="42" t="s">
        <v>184</v>
      </c>
      <c r="BO5" t="s">
        <v>34</v>
      </c>
      <c r="BP5" s="1" t="s">
        <v>120</v>
      </c>
    </row>
    <row r="6" spans="1:68" ht="14.1" customHeight="1">
      <c r="A6" t="s">
        <v>37</v>
      </c>
      <c r="B6" t="s">
        <v>38</v>
      </c>
      <c r="C6" t="s">
        <v>39</v>
      </c>
      <c r="D6" t="s">
        <v>36</v>
      </c>
      <c r="E6">
        <v>1005409</v>
      </c>
      <c r="F6" t="s">
        <v>36</v>
      </c>
      <c r="G6">
        <v>1044749</v>
      </c>
      <c r="H6" t="s">
        <v>36</v>
      </c>
      <c r="I6">
        <v>1092947</v>
      </c>
      <c r="J6" t="s">
        <v>36</v>
      </c>
      <c r="K6">
        <v>1147117</v>
      </c>
      <c r="L6" t="s">
        <v>36</v>
      </c>
      <c r="M6">
        <v>1191868</v>
      </c>
      <c r="N6" t="s">
        <v>36</v>
      </c>
      <c r="O6">
        <v>1216199</v>
      </c>
      <c r="P6" t="s">
        <v>36</v>
      </c>
      <c r="Q6">
        <v>1264769</v>
      </c>
      <c r="R6" t="s">
        <v>36</v>
      </c>
      <c r="S6">
        <v>1304121</v>
      </c>
      <c r="T6" t="s">
        <v>36</v>
      </c>
      <c r="U6">
        <v>1359111</v>
      </c>
      <c r="V6" t="s">
        <v>36</v>
      </c>
      <c r="W6">
        <v>1401974</v>
      </c>
      <c r="X6" t="s">
        <v>36</v>
      </c>
      <c r="Y6">
        <v>1440397</v>
      </c>
      <c r="Z6" t="s">
        <v>36</v>
      </c>
      <c r="AA6">
        <v>1494814</v>
      </c>
      <c r="AB6" t="s">
        <v>36</v>
      </c>
      <c r="AC6">
        <v>1548153</v>
      </c>
      <c r="AD6" t="s">
        <v>36</v>
      </c>
      <c r="AE6">
        <v>1577111</v>
      </c>
      <c r="AF6" t="s">
        <v>36</v>
      </c>
      <c r="AG6">
        <v>1611911</v>
      </c>
      <c r="AH6" t="s">
        <v>36</v>
      </c>
      <c r="AI6">
        <v>1650458</v>
      </c>
      <c r="AJ6" t="s">
        <v>36</v>
      </c>
      <c r="AK6">
        <v>1714859</v>
      </c>
      <c r="AL6" t="s">
        <v>36</v>
      </c>
      <c r="AM6">
        <v>1759081</v>
      </c>
      <c r="AN6" t="s">
        <v>36</v>
      </c>
      <c r="AO6">
        <v>1804448</v>
      </c>
      <c r="AP6" t="s">
        <v>36</v>
      </c>
      <c r="AQ6">
        <v>1843293</v>
      </c>
      <c r="AR6" t="s">
        <v>36</v>
      </c>
      <c r="AS6">
        <v>1893625</v>
      </c>
      <c r="AT6" t="s">
        <v>36</v>
      </c>
      <c r="AU6">
        <v>1936841</v>
      </c>
      <c r="AV6" t="s">
        <v>36</v>
      </c>
      <c r="AW6">
        <v>1992681</v>
      </c>
      <c r="AX6" t="s">
        <v>36</v>
      </c>
      <c r="AY6">
        <v>2035950</v>
      </c>
      <c r="AZ6" t="s">
        <v>36</v>
      </c>
      <c r="BA6">
        <v>2034914</v>
      </c>
      <c r="BB6" t="s">
        <v>36</v>
      </c>
      <c r="BC6">
        <v>2080419</v>
      </c>
      <c r="BD6" t="s">
        <v>36</v>
      </c>
      <c r="BE6">
        <v>2155680</v>
      </c>
      <c r="BF6" t="s">
        <v>40</v>
      </c>
      <c r="BG6">
        <v>2233909</v>
      </c>
      <c r="BI6" s="43" t="s">
        <v>38</v>
      </c>
      <c r="BJ6" s="44">
        <f>('PIB avant 1995'!I6/'PIB avant 1995'!E6)^(1/4)*100-100</f>
        <v>2.9871884820367001</v>
      </c>
      <c r="BK6" s="45">
        <f>('PIB avant 1995'!AD6/'PIB avant 1995'!I6)^(1/21)*100-100</f>
        <v>3.0317241852575165</v>
      </c>
      <c r="BL6" s="45">
        <f>(BA6/E6)^(1/24)*100-100</f>
        <v>2.9813238444896797</v>
      </c>
      <c r="BM6" s="46">
        <f>(BG6/BA6)^(1/3)*100-100</f>
        <v>3.1588454078879948</v>
      </c>
      <c r="BO6" t="s">
        <v>38</v>
      </c>
      <c r="BP6" s="3">
        <f>BL6</f>
        <v>2.9813238444896797</v>
      </c>
    </row>
    <row r="7" spans="1:68" ht="14.1" customHeight="1">
      <c r="B7" t="s">
        <v>41</v>
      </c>
      <c r="C7" t="s">
        <v>42</v>
      </c>
      <c r="D7" t="s">
        <v>36</v>
      </c>
      <c r="E7">
        <v>242066.74</v>
      </c>
      <c r="F7" t="s">
        <v>36</v>
      </c>
      <c r="G7">
        <v>247754.18</v>
      </c>
      <c r="H7" t="s">
        <v>36</v>
      </c>
      <c r="I7">
        <v>252941.16</v>
      </c>
      <c r="J7" t="s">
        <v>36</v>
      </c>
      <c r="K7">
        <v>262000.06</v>
      </c>
      <c r="L7" t="s">
        <v>36</v>
      </c>
      <c r="M7">
        <v>271317.65000000002</v>
      </c>
      <c r="N7" t="s">
        <v>36</v>
      </c>
      <c r="O7">
        <v>280476.58</v>
      </c>
      <c r="P7" t="s">
        <v>36</v>
      </c>
      <c r="Q7">
        <v>284030.69</v>
      </c>
      <c r="R7" t="s">
        <v>36</v>
      </c>
      <c r="S7">
        <v>288721.61</v>
      </c>
      <c r="T7" t="s">
        <v>36</v>
      </c>
      <c r="U7">
        <v>291439.84000000003</v>
      </c>
      <c r="V7" t="s">
        <v>36</v>
      </c>
      <c r="W7">
        <v>299411.07</v>
      </c>
      <c r="X7" t="s">
        <v>36</v>
      </c>
      <c r="Y7">
        <v>306130.05</v>
      </c>
      <c r="Z7" t="s">
        <v>36</v>
      </c>
      <c r="AA7">
        <v>316703.90999999997</v>
      </c>
      <c r="AB7" t="s">
        <v>36</v>
      </c>
      <c r="AC7">
        <v>328508.78000000003</v>
      </c>
      <c r="AD7" t="s">
        <v>36</v>
      </c>
      <c r="AE7">
        <v>333306.40000000002</v>
      </c>
      <c r="AF7" t="s">
        <v>36</v>
      </c>
      <c r="AG7">
        <v>320758.82</v>
      </c>
      <c r="AH7" t="s">
        <v>36</v>
      </c>
      <c r="AI7">
        <v>326651.46000000002</v>
      </c>
      <c r="AJ7" t="s">
        <v>36</v>
      </c>
      <c r="AK7">
        <v>336198.82</v>
      </c>
      <c r="AL7" t="s">
        <v>36</v>
      </c>
      <c r="AM7">
        <v>338486.47</v>
      </c>
      <c r="AN7" t="s">
        <v>36</v>
      </c>
      <c r="AO7">
        <v>338572.79999999999</v>
      </c>
      <c r="AP7" t="s">
        <v>36</v>
      </c>
      <c r="AQ7">
        <v>340811.69</v>
      </c>
      <c r="AR7" t="s">
        <v>36</v>
      </c>
      <c r="AS7">
        <v>344269.23</v>
      </c>
      <c r="AT7" t="s">
        <v>36</v>
      </c>
      <c r="AU7">
        <v>351118.25</v>
      </c>
      <c r="AV7" t="s">
        <v>36</v>
      </c>
      <c r="AW7">
        <v>359048.51</v>
      </c>
      <c r="AX7" t="s">
        <v>36</v>
      </c>
      <c r="AY7">
        <v>367756.82</v>
      </c>
      <c r="AZ7" t="s">
        <v>36</v>
      </c>
      <c r="BA7">
        <v>373091.24</v>
      </c>
      <c r="BB7" t="s">
        <v>36</v>
      </c>
      <c r="BC7">
        <v>348344.13</v>
      </c>
      <c r="BD7" t="s">
        <v>36</v>
      </c>
      <c r="BE7">
        <v>363106.49</v>
      </c>
      <c r="BF7" t="s">
        <v>36</v>
      </c>
      <c r="BG7">
        <v>380558.95</v>
      </c>
      <c r="BI7" s="47" t="s">
        <v>41</v>
      </c>
      <c r="BJ7" s="48">
        <f>('PIB avant 1995'!I7/'PIB avant 1995'!E7)^(1/4)*100-100</f>
        <v>5.0349248952731784</v>
      </c>
      <c r="BK7" s="49">
        <f>('PIB avant 1995'!AD7/'PIB avant 1995'!I7)^(1/21)*100-100</f>
        <v>2.3611854535138974</v>
      </c>
      <c r="BL7" s="49">
        <f t="shared" ref="BL7:BL30" si="0">(BA7/E7)^(1/24)*100-100</f>
        <v>1.8188834991920118</v>
      </c>
      <c r="BM7" s="50">
        <f t="shared" ref="BM7:BM30" si="1">(BG7/BA7)^(1/3)*100-100</f>
        <v>0.66278986265706408</v>
      </c>
      <c r="BO7" t="s">
        <v>41</v>
      </c>
      <c r="BP7" s="3">
        <f t="shared" ref="BP7:BP31" si="2">(AG7/E7)^(1/14)</f>
        <v>1.0203089061007393</v>
      </c>
    </row>
    <row r="8" spans="1:68" s="2" customFormat="1" ht="14.1" customHeight="1">
      <c r="B8" s="2" t="s">
        <v>43</v>
      </c>
      <c r="C8" s="2" t="s">
        <v>42</v>
      </c>
      <c r="D8" s="2" t="s">
        <v>36</v>
      </c>
      <c r="E8" s="2">
        <v>286238.40000000002</v>
      </c>
      <c r="F8" s="2" t="s">
        <v>36</v>
      </c>
      <c r="G8" s="2">
        <v>290020.90000000002</v>
      </c>
      <c r="H8" s="2" t="s">
        <v>36</v>
      </c>
      <c r="I8" s="2">
        <v>301023.3</v>
      </c>
      <c r="J8" s="2" t="s">
        <v>36</v>
      </c>
      <c r="K8" s="2">
        <v>306928.8</v>
      </c>
      <c r="L8" s="2" t="s">
        <v>36</v>
      </c>
      <c r="M8" s="2">
        <v>317802.5</v>
      </c>
      <c r="N8" s="2" t="s">
        <v>36</v>
      </c>
      <c r="O8" s="2">
        <v>329614.2</v>
      </c>
      <c r="P8" s="2" t="s">
        <v>36</v>
      </c>
      <c r="Q8" s="2">
        <v>333238.7</v>
      </c>
      <c r="R8" s="2" t="s">
        <v>36</v>
      </c>
      <c r="S8" s="2">
        <v>338926.7</v>
      </c>
      <c r="T8" s="2" t="s">
        <v>36</v>
      </c>
      <c r="U8" s="2">
        <v>342444.7</v>
      </c>
      <c r="V8" s="2" t="s">
        <v>36</v>
      </c>
      <c r="W8" s="2">
        <v>354674.1</v>
      </c>
      <c r="X8" s="2" t="s">
        <v>36</v>
      </c>
      <c r="Y8" s="2">
        <v>362908.7</v>
      </c>
      <c r="Z8" s="2" t="s">
        <v>36</v>
      </c>
      <c r="AA8" s="2">
        <v>372171.4</v>
      </c>
      <c r="AB8" s="2" t="s">
        <v>36</v>
      </c>
      <c r="AC8" s="2">
        <v>385855.7</v>
      </c>
      <c r="AD8" s="2" t="s">
        <v>36</v>
      </c>
      <c r="AE8" s="2">
        <v>387580.2</v>
      </c>
      <c r="AF8" s="2" t="s">
        <v>36</v>
      </c>
      <c r="AG8" s="2">
        <v>379748.2</v>
      </c>
      <c r="AH8" s="2" t="s">
        <v>36</v>
      </c>
      <c r="AI8" s="2">
        <v>390625.3</v>
      </c>
      <c r="AJ8" s="2" t="s">
        <v>36</v>
      </c>
      <c r="AK8" s="2">
        <v>397244.5</v>
      </c>
      <c r="AL8" s="2" t="s">
        <v>36</v>
      </c>
      <c r="AM8" s="2">
        <v>400181</v>
      </c>
      <c r="AN8" s="2" t="s">
        <v>36</v>
      </c>
      <c r="AO8" s="2">
        <v>402018.8</v>
      </c>
      <c r="AP8" s="2" t="s">
        <v>36</v>
      </c>
      <c r="AQ8" s="2">
        <v>408364.79999999999</v>
      </c>
      <c r="AR8" s="2" t="s">
        <v>36</v>
      </c>
      <c r="AS8" s="2">
        <v>416701.4</v>
      </c>
      <c r="AT8" s="2" t="s">
        <v>36</v>
      </c>
      <c r="AU8" s="2">
        <v>421979.7</v>
      </c>
      <c r="AV8" s="2" t="s">
        <v>36</v>
      </c>
      <c r="AW8" s="2">
        <v>428814</v>
      </c>
      <c r="AX8" s="2" t="s">
        <v>36</v>
      </c>
      <c r="AY8" s="2">
        <v>436502.4</v>
      </c>
      <c r="AZ8" s="2" t="s">
        <v>36</v>
      </c>
      <c r="BA8" s="2">
        <v>446374.2</v>
      </c>
      <c r="BB8" s="2" t="s">
        <v>44</v>
      </c>
      <c r="BC8" s="2">
        <v>422437</v>
      </c>
      <c r="BD8" s="2" t="s">
        <v>44</v>
      </c>
      <c r="BE8" s="2">
        <v>448991.1</v>
      </c>
      <c r="BF8" s="2" t="s">
        <v>44</v>
      </c>
      <c r="BG8" s="2">
        <v>463573.6</v>
      </c>
      <c r="BH8" s="16"/>
      <c r="BI8" s="51" t="s">
        <v>43</v>
      </c>
      <c r="BJ8" s="52">
        <f>('PIB avant 1995'!I8/'PIB avant 1995'!E8)^(1/4)*100-100</f>
        <v>4.8285985603132104</v>
      </c>
      <c r="BK8" s="53">
        <f>('PIB avant 1995'!AD8/'PIB avant 1995'!I8)^(1/21)*100-100</f>
        <v>2.0244249632557825</v>
      </c>
      <c r="BL8" s="53">
        <f t="shared" si="0"/>
        <v>1.8686301672882024</v>
      </c>
      <c r="BM8" s="54">
        <f t="shared" si="1"/>
        <v>1.2682263199264412</v>
      </c>
      <c r="BN8" s="16"/>
      <c r="BO8" s="2" t="s">
        <v>43</v>
      </c>
      <c r="BP8" s="5">
        <f t="shared" si="2"/>
        <v>1.020396900137162</v>
      </c>
    </row>
    <row r="9" spans="1:68" ht="14.1" customHeight="1">
      <c r="B9" t="s">
        <v>45</v>
      </c>
      <c r="C9" t="s">
        <v>46</v>
      </c>
      <c r="D9" t="s">
        <v>36</v>
      </c>
      <c r="E9">
        <v>1188662.75</v>
      </c>
      <c r="F9" t="s">
        <v>36</v>
      </c>
      <c r="G9">
        <v>1207909.25</v>
      </c>
      <c r="H9" t="s">
        <v>36</v>
      </c>
      <c r="I9">
        <v>1259608.25</v>
      </c>
      <c r="J9" t="s">
        <v>36</v>
      </c>
      <c r="K9">
        <v>1308684.5</v>
      </c>
      <c r="L9" t="s">
        <v>36</v>
      </c>
      <c r="M9">
        <v>1376250.75</v>
      </c>
      <c r="N9" t="s">
        <v>36</v>
      </c>
      <c r="O9">
        <v>1447508</v>
      </c>
      <c r="P9" t="s">
        <v>36</v>
      </c>
      <c r="Q9">
        <v>1473418</v>
      </c>
      <c r="R9" t="s">
        <v>36</v>
      </c>
      <c r="S9">
        <v>1517886.5</v>
      </c>
      <c r="T9" t="s">
        <v>36</v>
      </c>
      <c r="U9">
        <v>1545231.5</v>
      </c>
      <c r="V9" t="s">
        <v>36</v>
      </c>
      <c r="W9">
        <v>1592932.5</v>
      </c>
      <c r="X9" t="s">
        <v>36</v>
      </c>
      <c r="Y9">
        <v>1643973.25</v>
      </c>
      <c r="Z9" t="s">
        <v>36</v>
      </c>
      <c r="AA9">
        <v>1687280.5</v>
      </c>
      <c r="AB9" t="s">
        <v>36</v>
      </c>
      <c r="AC9">
        <v>1722238</v>
      </c>
      <c r="AD9" t="s">
        <v>36</v>
      </c>
      <c r="AE9">
        <v>1739534.25</v>
      </c>
      <c r="AF9" t="s">
        <v>36</v>
      </c>
      <c r="AG9">
        <v>1688636.25</v>
      </c>
      <c r="AH9" t="s">
        <v>36</v>
      </c>
      <c r="AI9">
        <v>1740813.75</v>
      </c>
      <c r="AJ9" t="s">
        <v>36</v>
      </c>
      <c r="AK9">
        <v>1795581.5</v>
      </c>
      <c r="AL9" t="s">
        <v>36</v>
      </c>
      <c r="AM9">
        <v>1827201</v>
      </c>
      <c r="AN9" t="s">
        <v>36</v>
      </c>
      <c r="AO9">
        <v>1869758.75</v>
      </c>
      <c r="AP9" t="s">
        <v>36</v>
      </c>
      <c r="AQ9">
        <v>1923421.5</v>
      </c>
      <c r="AR9" t="s">
        <v>36</v>
      </c>
      <c r="AS9">
        <v>1936100.25</v>
      </c>
      <c r="AT9" t="s">
        <v>36</v>
      </c>
      <c r="AU9">
        <v>1955488.25</v>
      </c>
      <c r="AV9" t="s">
        <v>36</v>
      </c>
      <c r="AW9">
        <v>2014932.75</v>
      </c>
      <c r="AX9" t="s">
        <v>36</v>
      </c>
      <c r="AY9">
        <v>2070888.25</v>
      </c>
      <c r="AZ9" t="s">
        <v>36</v>
      </c>
      <c r="BA9">
        <v>2109991.25</v>
      </c>
      <c r="BB9" t="s">
        <v>36</v>
      </c>
      <c r="BC9">
        <v>2002922.75</v>
      </c>
      <c r="BD9" t="s">
        <v>36</v>
      </c>
      <c r="BE9">
        <v>2103305.25</v>
      </c>
      <c r="BF9" t="s">
        <v>36</v>
      </c>
      <c r="BG9">
        <v>2175616.5</v>
      </c>
      <c r="BI9" s="51" t="s">
        <v>45</v>
      </c>
      <c r="BJ9" s="52">
        <f>('PIB avant 1995'!I9/'PIB avant 1995'!E9)^(1/4)*100-100</f>
        <v>4.8979918851255206</v>
      </c>
      <c r="BK9" s="53">
        <f>('PIB avant 1995'!AD9/'PIB avant 1995'!I9)^(1/21)*100-100</f>
        <v>2.6361781397124417</v>
      </c>
      <c r="BL9" s="53">
        <f t="shared" si="0"/>
        <v>2.4198770264685123</v>
      </c>
      <c r="BM9" s="54">
        <f t="shared" si="1"/>
        <v>1.0261718012717864</v>
      </c>
      <c r="BO9" t="s">
        <v>45</v>
      </c>
      <c r="BP9" s="3">
        <f t="shared" si="2"/>
        <v>1.0253951212761234</v>
      </c>
    </row>
    <row r="10" spans="1:68" ht="14.1" customHeight="1">
      <c r="B10" t="s">
        <v>53</v>
      </c>
      <c r="C10" t="s">
        <v>54</v>
      </c>
      <c r="D10" t="s">
        <v>36</v>
      </c>
      <c r="E10">
        <v>2850085</v>
      </c>
      <c r="F10" t="s">
        <v>36</v>
      </c>
      <c r="G10">
        <v>2971653</v>
      </c>
      <c r="H10" t="s">
        <v>36</v>
      </c>
      <c r="I10">
        <v>2956250</v>
      </c>
      <c r="J10" t="s">
        <v>36</v>
      </c>
      <c r="K10">
        <v>2945709</v>
      </c>
      <c r="L10" t="s">
        <v>36</v>
      </c>
      <c r="M10">
        <v>2986482</v>
      </c>
      <c r="N10" t="s">
        <v>36</v>
      </c>
      <c r="O10">
        <v>3105972</v>
      </c>
      <c r="P10" t="s">
        <v>36</v>
      </c>
      <c r="Q10">
        <v>3200486</v>
      </c>
      <c r="R10" t="s">
        <v>36</v>
      </c>
      <c r="S10">
        <v>3250729</v>
      </c>
      <c r="T10" t="s">
        <v>36</v>
      </c>
      <c r="U10">
        <v>3367225</v>
      </c>
      <c r="V10" t="s">
        <v>36</v>
      </c>
      <c r="W10">
        <v>3529332</v>
      </c>
      <c r="X10" t="s">
        <v>36</v>
      </c>
      <c r="Y10">
        <v>3762325</v>
      </c>
      <c r="Z10" t="s">
        <v>36</v>
      </c>
      <c r="AA10">
        <v>4016919</v>
      </c>
      <c r="AB10" t="s">
        <v>36</v>
      </c>
      <c r="AC10">
        <v>4240675</v>
      </c>
      <c r="AD10" t="s">
        <v>36</v>
      </c>
      <c r="AE10">
        <v>4354597</v>
      </c>
      <c r="AF10" t="s">
        <v>36</v>
      </c>
      <c r="AG10">
        <v>4151789</v>
      </c>
      <c r="AH10" t="s">
        <v>36</v>
      </c>
      <c r="AI10">
        <v>4252881</v>
      </c>
      <c r="AJ10" t="s">
        <v>36</v>
      </c>
      <c r="AK10">
        <v>4327747</v>
      </c>
      <c r="AL10" t="s">
        <v>36</v>
      </c>
      <c r="AM10">
        <v>4293774</v>
      </c>
      <c r="AN10" t="s">
        <v>36</v>
      </c>
      <c r="AO10">
        <v>4291803</v>
      </c>
      <c r="AP10" t="s">
        <v>36</v>
      </c>
      <c r="AQ10">
        <v>4388888</v>
      </c>
      <c r="AR10" t="s">
        <v>36</v>
      </c>
      <c r="AS10">
        <v>4625378</v>
      </c>
      <c r="AT10" t="s">
        <v>36</v>
      </c>
      <c r="AU10">
        <v>4742737</v>
      </c>
      <c r="AV10" t="s">
        <v>36</v>
      </c>
      <c r="AW10">
        <v>4987876</v>
      </c>
      <c r="AX10" t="s">
        <v>36</v>
      </c>
      <c r="AY10">
        <v>5148490</v>
      </c>
      <c r="AZ10" t="s">
        <v>36</v>
      </c>
      <c r="BA10">
        <v>5304483</v>
      </c>
      <c r="BB10" t="s">
        <v>36</v>
      </c>
      <c r="BC10">
        <v>5012579</v>
      </c>
      <c r="BD10" t="s">
        <v>36</v>
      </c>
      <c r="BE10">
        <v>5190677</v>
      </c>
      <c r="BF10" t="s">
        <v>36</v>
      </c>
      <c r="BG10">
        <v>5312749</v>
      </c>
      <c r="BI10" s="47" t="s">
        <v>53</v>
      </c>
      <c r="BJ10" s="48"/>
      <c r="BK10" s="49"/>
      <c r="BL10" s="49">
        <f t="shared" si="0"/>
        <v>2.6221365068076068</v>
      </c>
      <c r="BM10" s="50">
        <f t="shared" si="1"/>
        <v>5.1916527113561983E-2</v>
      </c>
      <c r="BO10" t="s">
        <v>53</v>
      </c>
      <c r="BP10" s="3">
        <f t="shared" si="2"/>
        <v>1.0272350245910762</v>
      </c>
    </row>
    <row r="11" spans="1:68" s="2" customFormat="1" ht="14.1" customHeight="1">
      <c r="B11" s="2" t="s">
        <v>55</v>
      </c>
      <c r="C11" s="2" t="s">
        <v>56</v>
      </c>
      <c r="D11" s="2" t="s">
        <v>36</v>
      </c>
      <c r="E11" s="2">
        <v>1445827.6240000001</v>
      </c>
      <c r="F11" s="2" t="s">
        <v>36</v>
      </c>
      <c r="G11" s="2">
        <v>1487758.067</v>
      </c>
      <c r="H11" s="2" t="s">
        <v>36</v>
      </c>
      <c r="I11" s="2">
        <v>1536272.2239999999</v>
      </c>
      <c r="J11" s="2" t="s">
        <v>36</v>
      </c>
      <c r="K11" s="2">
        <v>1570349.18</v>
      </c>
      <c r="L11" s="2" t="s">
        <v>36</v>
      </c>
      <c r="M11" s="2">
        <v>1616643.422</v>
      </c>
      <c r="N11" s="2" t="s">
        <v>36</v>
      </c>
      <c r="O11" s="2">
        <v>1677216.83</v>
      </c>
      <c r="P11" s="2" t="s">
        <v>36</v>
      </c>
      <c r="Q11" s="2">
        <v>1691022.8910000001</v>
      </c>
      <c r="R11" s="2" t="s">
        <v>36</v>
      </c>
      <c r="S11" s="2">
        <v>1698908.9010000001</v>
      </c>
      <c r="T11" s="2" t="s">
        <v>36</v>
      </c>
      <c r="U11" s="2">
        <v>1705535.64</v>
      </c>
      <c r="V11" s="2" t="s">
        <v>36</v>
      </c>
      <c r="W11" s="2">
        <v>1751043.071</v>
      </c>
      <c r="X11" s="2" t="s">
        <v>36</v>
      </c>
      <c r="Y11" s="2">
        <v>1791958.6669999999</v>
      </c>
      <c r="Z11" s="2" t="s">
        <v>36</v>
      </c>
      <c r="AA11" s="2">
        <v>1862078.152</v>
      </c>
      <c r="AB11" s="2" t="s">
        <v>36</v>
      </c>
      <c r="AC11" s="2">
        <v>1879008.892</v>
      </c>
      <c r="AD11" s="2" t="s">
        <v>36</v>
      </c>
      <c r="AE11" s="2">
        <v>1869388.0519999999</v>
      </c>
      <c r="AF11" s="2" t="s">
        <v>36</v>
      </c>
      <c r="AG11" s="2">
        <v>1777665.635</v>
      </c>
      <c r="AH11" s="2" t="s">
        <v>36</v>
      </c>
      <c r="AI11" s="2">
        <v>1810925.601</v>
      </c>
      <c r="AJ11" s="2" t="s">
        <v>36</v>
      </c>
      <c r="AK11" s="2">
        <v>1835133.652</v>
      </c>
      <c r="AL11" s="2" t="s">
        <v>36</v>
      </c>
      <c r="AM11" s="2">
        <v>1839290.226</v>
      </c>
      <c r="AN11" s="2" t="s">
        <v>36</v>
      </c>
      <c r="AO11" s="2">
        <v>1856457.075</v>
      </c>
      <c r="AP11" s="2" t="s">
        <v>36</v>
      </c>
      <c r="AQ11" s="2">
        <v>1886520.426</v>
      </c>
      <c r="AR11" s="2" t="s">
        <v>36</v>
      </c>
      <c r="AS11" s="2">
        <v>1930713.8859999999</v>
      </c>
      <c r="AT11" s="2" t="s">
        <v>36</v>
      </c>
      <c r="AU11" s="2">
        <v>1993384.0279999999</v>
      </c>
      <c r="AV11" s="2" t="s">
        <v>36</v>
      </c>
      <c r="AW11" s="2">
        <v>2049632.07</v>
      </c>
      <c r="AX11" s="2" t="s">
        <v>36</v>
      </c>
      <c r="AY11" s="2">
        <v>2090410.2649999999</v>
      </c>
      <c r="AZ11" s="2" t="s">
        <v>36</v>
      </c>
      <c r="BA11" s="2">
        <v>2121630.2689999999</v>
      </c>
      <c r="BB11" s="2" t="s">
        <v>36</v>
      </c>
      <c r="BC11" s="2">
        <v>2070191.074</v>
      </c>
      <c r="BD11" s="2" t="s">
        <v>36</v>
      </c>
      <c r="BE11" s="2">
        <v>2211885.7560000001</v>
      </c>
      <c r="BF11" s="2" t="s">
        <v>36</v>
      </c>
      <c r="BG11" s="2">
        <v>2272296.2149999999</v>
      </c>
      <c r="BH11" s="16"/>
      <c r="BI11" s="55" t="s">
        <v>55</v>
      </c>
      <c r="BJ11" s="56">
        <f>('PIB avant 1995'!I14/'PIB avant 1995'!E14)^(1/4)*100-100</f>
        <v>2.4540125808371016</v>
      </c>
      <c r="BK11" s="57">
        <f>('PIB avant 1995'!AD14/'PIB avant 1995'!I14)^(1/21)*100-100</f>
        <v>2.1086771688060963</v>
      </c>
      <c r="BL11" s="57">
        <f t="shared" si="0"/>
        <v>1.6107638220015872</v>
      </c>
      <c r="BM11" s="58">
        <f t="shared" si="1"/>
        <v>2.3132186892136559</v>
      </c>
      <c r="BN11" s="16"/>
      <c r="BO11" s="15" t="s">
        <v>55</v>
      </c>
      <c r="BP11" s="5">
        <f t="shared" si="2"/>
        <v>1.0148679556332623</v>
      </c>
    </row>
    <row r="12" spans="1:68" s="2" customFormat="1" ht="14.1" customHeight="1">
      <c r="B12" s="2" t="s">
        <v>58</v>
      </c>
      <c r="C12" s="2" t="s">
        <v>42</v>
      </c>
      <c r="D12" s="2" t="s">
        <v>36</v>
      </c>
      <c r="E12" s="2">
        <v>137708</v>
      </c>
      <c r="F12" s="2" t="s">
        <v>36</v>
      </c>
      <c r="G12" s="2">
        <v>142758</v>
      </c>
      <c r="H12" s="2" t="s">
        <v>36</v>
      </c>
      <c r="I12" s="2">
        <v>151800</v>
      </c>
      <c r="J12" s="2" t="s">
        <v>36</v>
      </c>
      <c r="K12" s="2">
        <v>160084</v>
      </c>
      <c r="L12" s="2" t="s">
        <v>36</v>
      </c>
      <c r="M12" s="2">
        <v>167095</v>
      </c>
      <c r="N12" s="2" t="s">
        <v>36</v>
      </c>
      <c r="O12" s="2">
        <v>176742</v>
      </c>
      <c r="P12" s="2" t="s">
        <v>36</v>
      </c>
      <c r="Q12" s="2">
        <v>181355</v>
      </c>
      <c r="R12" s="2" t="s">
        <v>36</v>
      </c>
      <c r="S12" s="2">
        <v>184451</v>
      </c>
      <c r="T12" s="2" t="s">
        <v>36</v>
      </c>
      <c r="U12" s="2">
        <v>188147</v>
      </c>
      <c r="V12" s="2" t="s">
        <v>36</v>
      </c>
      <c r="W12" s="2">
        <v>195658</v>
      </c>
      <c r="X12" s="2" t="s">
        <v>36</v>
      </c>
      <c r="Y12" s="2">
        <v>201097</v>
      </c>
      <c r="Z12" s="2" t="s">
        <v>36</v>
      </c>
      <c r="AA12" s="2">
        <v>209196</v>
      </c>
      <c r="AB12" s="2" t="s">
        <v>36</v>
      </c>
      <c r="AC12" s="2">
        <v>220282</v>
      </c>
      <c r="AD12" s="2" t="s">
        <v>36</v>
      </c>
      <c r="AE12" s="2">
        <v>222009</v>
      </c>
      <c r="AF12" s="2" t="s">
        <v>36</v>
      </c>
      <c r="AG12" s="2">
        <v>204083</v>
      </c>
      <c r="AH12" s="2" t="s">
        <v>36</v>
      </c>
      <c r="AI12" s="2">
        <v>210585</v>
      </c>
      <c r="AJ12" s="2" t="s">
        <v>36</v>
      </c>
      <c r="AK12" s="2">
        <v>215950</v>
      </c>
      <c r="AL12" s="2" t="s">
        <v>36</v>
      </c>
      <c r="AM12" s="2">
        <v>212932</v>
      </c>
      <c r="AN12" s="2" t="s">
        <v>36</v>
      </c>
      <c r="AO12" s="2">
        <v>211012</v>
      </c>
      <c r="AP12" s="2" t="s">
        <v>36</v>
      </c>
      <c r="AQ12" s="2">
        <v>210242</v>
      </c>
      <c r="AR12" s="2" t="s">
        <v>36</v>
      </c>
      <c r="AS12" s="2">
        <v>211385</v>
      </c>
      <c r="AT12" s="2" t="s">
        <v>36</v>
      </c>
      <c r="AU12" s="2">
        <v>217328</v>
      </c>
      <c r="AV12" s="2" t="s">
        <v>36</v>
      </c>
      <c r="AW12" s="2">
        <v>224266</v>
      </c>
      <c r="AX12" s="2" t="s">
        <v>36</v>
      </c>
      <c r="AY12" s="2">
        <v>226822</v>
      </c>
      <c r="AZ12" s="2" t="s">
        <v>36</v>
      </c>
      <c r="BA12" s="2">
        <v>229600</v>
      </c>
      <c r="BB12" s="2" t="s">
        <v>36</v>
      </c>
      <c r="BC12" s="2">
        <v>224193</v>
      </c>
      <c r="BD12" s="2" t="s">
        <v>36</v>
      </c>
      <c r="BE12" s="2">
        <v>231302</v>
      </c>
      <c r="BF12" s="2" t="s">
        <v>36</v>
      </c>
      <c r="BG12" s="2">
        <v>235007</v>
      </c>
      <c r="BH12" s="16"/>
      <c r="BI12" s="59" t="s">
        <v>58</v>
      </c>
      <c r="BJ12" s="60">
        <f>('PIB avant 1995'!I16/'PIB avant 1995'!E16)^(1/4)*100-100</f>
        <v>5.0526187658959714</v>
      </c>
      <c r="BK12" s="61">
        <f>('PIB avant 1995'!AD16/'PIB avant 1995'!I16)^(1/21)*100-100</f>
        <v>2.2327226166602117</v>
      </c>
      <c r="BL12" s="61">
        <f t="shared" si="0"/>
        <v>2.1528598845190032</v>
      </c>
      <c r="BM12" s="62">
        <f t="shared" si="1"/>
        <v>0.77890569289813527</v>
      </c>
      <c r="BN12" s="16"/>
      <c r="BO12" s="15" t="s">
        <v>58</v>
      </c>
      <c r="BP12" s="5">
        <f t="shared" si="2"/>
        <v>1.0284978879723377</v>
      </c>
    </row>
    <row r="13" spans="1:68" s="2" customFormat="1" ht="14.1" customHeight="1">
      <c r="B13" s="2" t="s">
        <v>59</v>
      </c>
      <c r="C13" s="2" t="s">
        <v>60</v>
      </c>
      <c r="D13" s="2" t="s">
        <v>36</v>
      </c>
      <c r="E13" s="2">
        <v>1578351</v>
      </c>
      <c r="F13" s="2" t="s">
        <v>36</v>
      </c>
      <c r="G13" s="2">
        <v>1600653</v>
      </c>
      <c r="H13" s="2" t="s">
        <v>36</v>
      </c>
      <c r="I13" s="2">
        <v>1638049</v>
      </c>
      <c r="J13" s="2" t="s">
        <v>36</v>
      </c>
      <c r="K13" s="2">
        <v>1696833</v>
      </c>
      <c r="L13" s="2" t="s">
        <v>36</v>
      </c>
      <c r="M13" s="2">
        <v>1754888</v>
      </c>
      <c r="N13" s="2" t="s">
        <v>36</v>
      </c>
      <c r="O13" s="2">
        <v>1823744</v>
      </c>
      <c r="P13" s="2" t="s">
        <v>36</v>
      </c>
      <c r="Q13" s="2">
        <v>1859922</v>
      </c>
      <c r="R13" s="2" t="s">
        <v>36</v>
      </c>
      <c r="S13" s="2">
        <v>1881042</v>
      </c>
      <c r="T13" s="2" t="s">
        <v>36</v>
      </c>
      <c r="U13" s="2">
        <v>1896526</v>
      </c>
      <c r="V13" s="2" t="s">
        <v>36</v>
      </c>
      <c r="W13" s="2">
        <v>1950193</v>
      </c>
      <c r="X13" s="2" t="s">
        <v>36</v>
      </c>
      <c r="Y13" s="2">
        <v>1982629</v>
      </c>
      <c r="Z13" s="2" t="s">
        <v>36</v>
      </c>
      <c r="AA13" s="2">
        <v>2031190</v>
      </c>
      <c r="AB13" s="2" t="s">
        <v>36</v>
      </c>
      <c r="AC13" s="2">
        <v>2080441</v>
      </c>
      <c r="AD13" s="2" t="s">
        <v>36</v>
      </c>
      <c r="AE13" s="2">
        <v>2085745</v>
      </c>
      <c r="AF13" s="2" t="s">
        <v>36</v>
      </c>
      <c r="AG13" s="2">
        <v>2025815</v>
      </c>
      <c r="AH13" s="2" t="s">
        <v>36</v>
      </c>
      <c r="AI13" s="2">
        <v>2065307</v>
      </c>
      <c r="AJ13" s="2" t="s">
        <v>36</v>
      </c>
      <c r="AK13" s="2">
        <v>2110593</v>
      </c>
      <c r="AL13" s="2" t="s">
        <v>36</v>
      </c>
      <c r="AM13" s="2">
        <v>2117202</v>
      </c>
      <c r="AN13" s="2" t="s">
        <v>36</v>
      </c>
      <c r="AO13" s="2">
        <v>2129404</v>
      </c>
      <c r="AP13" s="2" t="s">
        <v>36</v>
      </c>
      <c r="AQ13" s="2">
        <v>2149765</v>
      </c>
      <c r="AR13" s="2" t="s">
        <v>36</v>
      </c>
      <c r="AS13" s="2">
        <v>2173690</v>
      </c>
      <c r="AT13" s="2" t="s">
        <v>36</v>
      </c>
      <c r="AU13" s="2">
        <v>2197502</v>
      </c>
      <c r="AV13" s="2" t="s">
        <v>36</v>
      </c>
      <c r="AW13" s="2">
        <v>2247856</v>
      </c>
      <c r="AX13" s="2" t="s">
        <v>36</v>
      </c>
      <c r="AY13" s="2">
        <v>2289780</v>
      </c>
      <c r="AZ13" s="2" t="s">
        <v>36</v>
      </c>
      <c r="BA13" s="2">
        <v>2331980</v>
      </c>
      <c r="BB13" s="2" t="s">
        <v>36</v>
      </c>
      <c r="BC13" s="2">
        <v>2156138</v>
      </c>
      <c r="BD13" s="2" t="s">
        <v>44</v>
      </c>
      <c r="BE13" s="2">
        <v>2294890</v>
      </c>
      <c r="BF13" s="2" t="s">
        <v>44</v>
      </c>
      <c r="BG13" s="2">
        <v>2351224</v>
      </c>
      <c r="BH13" s="16"/>
      <c r="BI13" s="30" t="s">
        <v>59</v>
      </c>
      <c r="BJ13" s="31">
        <f>('PIB avant 1995'!I17/'PIB avant 1995'!E17)^(1/4)*100-100</f>
        <v>5.1153379711141582</v>
      </c>
      <c r="BK13" s="32">
        <f>('PIB avant 1995'!AD17/'PIB avant 1995'!I17)^(1/21)*100-100</f>
        <v>2.2422923274787223</v>
      </c>
      <c r="BL13" s="32">
        <f t="shared" si="0"/>
        <v>1.6397023724286157</v>
      </c>
      <c r="BM13" s="33">
        <f t="shared" si="1"/>
        <v>0.27432062239208221</v>
      </c>
      <c r="BN13" s="16"/>
      <c r="BO13" s="2" t="s">
        <v>59</v>
      </c>
      <c r="BP13" s="5">
        <f t="shared" si="2"/>
        <v>1.0179878279761714</v>
      </c>
    </row>
    <row r="14" spans="1:68" s="2" customFormat="1" ht="14.1" customHeight="1">
      <c r="B14" s="2" t="s">
        <v>61</v>
      </c>
      <c r="C14" s="2" t="s">
        <v>42</v>
      </c>
      <c r="D14" s="2" t="s">
        <v>36</v>
      </c>
      <c r="E14" s="2">
        <v>2328342.89</v>
      </c>
      <c r="F14" s="2" t="s">
        <v>36</v>
      </c>
      <c r="G14" s="2">
        <v>2347105.21</v>
      </c>
      <c r="H14" s="2" t="s">
        <v>36</v>
      </c>
      <c r="I14" s="2">
        <v>2389169.11</v>
      </c>
      <c r="J14" s="2" t="s">
        <v>36</v>
      </c>
      <c r="K14" s="2">
        <v>2437285.37</v>
      </c>
      <c r="L14" s="2" t="s">
        <v>36</v>
      </c>
      <c r="M14" s="2">
        <v>2483283.31</v>
      </c>
      <c r="N14" s="2" t="s">
        <v>36</v>
      </c>
      <c r="O14" s="2">
        <v>2555609.0099999998</v>
      </c>
      <c r="P14" s="2" t="s">
        <v>36</v>
      </c>
      <c r="Q14" s="2">
        <v>2598580.77</v>
      </c>
      <c r="R14" s="2" t="s">
        <v>36</v>
      </c>
      <c r="S14" s="2">
        <v>2593436.2599999998</v>
      </c>
      <c r="T14" s="2" t="s">
        <v>36</v>
      </c>
      <c r="U14" s="2">
        <v>2575279.1800000002</v>
      </c>
      <c r="V14" s="2" t="s">
        <v>36</v>
      </c>
      <c r="W14" s="2">
        <v>2605540.98</v>
      </c>
      <c r="X14" s="2" t="s">
        <v>36</v>
      </c>
      <c r="Y14" s="2">
        <v>2624605.91</v>
      </c>
      <c r="Z14" s="2" t="s">
        <v>36</v>
      </c>
      <c r="AA14" s="2">
        <v>2724772.47</v>
      </c>
      <c r="AB14" s="2" t="s">
        <v>36</v>
      </c>
      <c r="AC14" s="2">
        <v>2805874.1</v>
      </c>
      <c r="AD14" s="2" t="s">
        <v>36</v>
      </c>
      <c r="AE14" s="2">
        <v>2832807.1</v>
      </c>
      <c r="AF14" s="2" t="s">
        <v>36</v>
      </c>
      <c r="AG14" s="2">
        <v>2671511.7000000002</v>
      </c>
      <c r="AH14" s="2" t="s">
        <v>36</v>
      </c>
      <c r="AI14" s="2">
        <v>2783177.75</v>
      </c>
      <c r="AJ14" s="2" t="s">
        <v>36</v>
      </c>
      <c r="AK14" s="2">
        <v>2892422.84</v>
      </c>
      <c r="AL14" s="2" t="s">
        <v>36</v>
      </c>
      <c r="AM14" s="2">
        <v>2904527.56</v>
      </c>
      <c r="AN14" s="2" t="s">
        <v>36</v>
      </c>
      <c r="AO14" s="2">
        <v>2917237.52</v>
      </c>
      <c r="AP14" s="2" t="s">
        <v>36</v>
      </c>
      <c r="AQ14" s="2">
        <v>2981695.15</v>
      </c>
      <c r="AR14" s="2" t="s">
        <v>36</v>
      </c>
      <c r="AS14" s="2">
        <v>3026180</v>
      </c>
      <c r="AT14" s="2" t="s">
        <v>36</v>
      </c>
      <c r="AU14" s="2">
        <v>3093663.81</v>
      </c>
      <c r="AV14" s="2" t="s">
        <v>36</v>
      </c>
      <c r="AW14" s="2">
        <v>3176581.15</v>
      </c>
      <c r="AX14" s="2" t="s">
        <v>36</v>
      </c>
      <c r="AY14" s="2">
        <v>3207750.8</v>
      </c>
      <c r="AZ14" s="2" t="s">
        <v>44</v>
      </c>
      <c r="BA14" s="2">
        <v>3242249.25</v>
      </c>
      <c r="BB14" s="2" t="s">
        <v>44</v>
      </c>
      <c r="BC14" s="2">
        <v>3118175.87</v>
      </c>
      <c r="BD14" s="2" t="s">
        <v>44</v>
      </c>
      <c r="BE14" s="2">
        <v>3216829.34</v>
      </c>
      <c r="BF14" s="2" t="s">
        <v>44</v>
      </c>
      <c r="BG14" s="2">
        <v>3274932</v>
      </c>
      <c r="BH14" s="16"/>
      <c r="BI14" s="47" t="s">
        <v>61</v>
      </c>
      <c r="BJ14" s="48">
        <f>('PIB avant 1995'!I18/'PIB avant 1995'!E18)^(1/4)*100-100</f>
        <v>3.2641626919927944</v>
      </c>
      <c r="BK14" s="49">
        <f>('PIB avant 1995'!AD18/'PIB avant 1995'!I18)^(1/21)*100-100</f>
        <v>2.3363679437878631</v>
      </c>
      <c r="BL14" s="49">
        <f t="shared" si="0"/>
        <v>1.389187826842047</v>
      </c>
      <c r="BM14" s="50">
        <f t="shared" si="1"/>
        <v>0.3348862820095917</v>
      </c>
      <c r="BN14" s="16"/>
      <c r="BO14" s="2" t="s">
        <v>61</v>
      </c>
      <c r="BP14" s="5">
        <f t="shared" si="2"/>
        <v>1.0098689286481484</v>
      </c>
    </row>
    <row r="15" spans="1:68" s="2" customFormat="1" ht="14.1" customHeight="1">
      <c r="B15" s="2" t="s">
        <v>72</v>
      </c>
      <c r="C15" s="2" t="s">
        <v>42</v>
      </c>
      <c r="D15" s="2" t="s">
        <v>36</v>
      </c>
      <c r="E15" s="2">
        <v>1499354.9</v>
      </c>
      <c r="F15" s="2" t="s">
        <v>36</v>
      </c>
      <c r="G15" s="2">
        <v>1518348.5</v>
      </c>
      <c r="H15" s="2" t="s">
        <v>36</v>
      </c>
      <c r="I15" s="2">
        <v>1546137.5</v>
      </c>
      <c r="J15" s="2" t="s">
        <v>36</v>
      </c>
      <c r="K15" s="2">
        <v>1574132.1</v>
      </c>
      <c r="L15" s="2" t="s">
        <v>36</v>
      </c>
      <c r="M15" s="2">
        <v>1599723.2</v>
      </c>
      <c r="N15" s="2" t="s">
        <v>36</v>
      </c>
      <c r="O15" s="2">
        <v>1660304</v>
      </c>
      <c r="P15" s="2" t="s">
        <v>36</v>
      </c>
      <c r="Q15" s="2">
        <v>1692702.7</v>
      </c>
      <c r="R15" s="2" t="s">
        <v>36</v>
      </c>
      <c r="S15" s="2">
        <v>1697001.2</v>
      </c>
      <c r="T15" s="2" t="s">
        <v>36</v>
      </c>
      <c r="U15" s="2">
        <v>1699353.7</v>
      </c>
      <c r="V15" s="2" t="s">
        <v>36</v>
      </c>
      <c r="W15" s="2">
        <v>1723545.6000000001</v>
      </c>
      <c r="X15" s="2" t="s">
        <v>36</v>
      </c>
      <c r="Y15" s="2">
        <v>1737641.6</v>
      </c>
      <c r="Z15" s="2" t="s">
        <v>36</v>
      </c>
      <c r="AA15" s="2">
        <v>1768756.5</v>
      </c>
      <c r="AB15" s="2" t="s">
        <v>36</v>
      </c>
      <c r="AC15" s="2">
        <v>1795059.2</v>
      </c>
      <c r="AD15" s="2" t="s">
        <v>36</v>
      </c>
      <c r="AE15" s="2">
        <v>1777790.5</v>
      </c>
      <c r="AF15" s="2" t="s">
        <v>36</v>
      </c>
      <c r="AG15" s="2">
        <v>1683906.5</v>
      </c>
      <c r="AH15" s="2" t="s">
        <v>36</v>
      </c>
      <c r="AI15" s="2">
        <v>1712756.8</v>
      </c>
      <c r="AJ15" s="2" t="s">
        <v>36</v>
      </c>
      <c r="AK15" s="2">
        <v>1724871.7</v>
      </c>
      <c r="AL15" s="2" t="s">
        <v>36</v>
      </c>
      <c r="AM15" s="2">
        <v>1673454.9</v>
      </c>
      <c r="AN15" s="2" t="s">
        <v>36</v>
      </c>
      <c r="AO15" s="2">
        <v>1642645.5</v>
      </c>
      <c r="AP15" s="2" t="s">
        <v>36</v>
      </c>
      <c r="AQ15" s="2">
        <v>1642570.8</v>
      </c>
      <c r="AR15" s="2" t="s">
        <v>36</v>
      </c>
      <c r="AS15" s="2">
        <v>1655355</v>
      </c>
      <c r="AT15" s="2" t="s">
        <v>36</v>
      </c>
      <c r="AU15" s="2">
        <v>1676766.4</v>
      </c>
      <c r="AV15" s="2" t="s">
        <v>36</v>
      </c>
      <c r="AW15" s="2">
        <v>1704732.5</v>
      </c>
      <c r="AX15" s="2" t="s">
        <v>36</v>
      </c>
      <c r="AY15" s="2">
        <v>1720515.1</v>
      </c>
      <c r="AZ15" s="2" t="s">
        <v>36</v>
      </c>
      <c r="BA15" s="2">
        <v>1728828.6</v>
      </c>
      <c r="BB15" s="2" t="s">
        <v>36</v>
      </c>
      <c r="BC15" s="2">
        <v>1573680.2</v>
      </c>
      <c r="BD15" s="2" t="s">
        <v>36</v>
      </c>
      <c r="BE15" s="2">
        <v>1704512.2</v>
      </c>
      <c r="BF15" s="2" t="s">
        <v>36</v>
      </c>
      <c r="BG15" s="2">
        <v>1767997.6</v>
      </c>
      <c r="BH15" s="16"/>
      <c r="BI15" s="47" t="s">
        <v>72</v>
      </c>
      <c r="BJ15" s="48">
        <f>('PIB avant 1995'!I24/'PIB avant 1995'!E24)^(1/4)*100-100</f>
        <v>4.514807677713236</v>
      </c>
      <c r="BK15" s="49">
        <f>('PIB avant 1995'!AD24/'PIB avant 1995'!I24)^(1/21)*100-100</f>
        <v>2.4018904137856225</v>
      </c>
      <c r="BL15" s="49">
        <f t="shared" si="0"/>
        <v>0.59513526989323395</v>
      </c>
      <c r="BM15" s="50">
        <f t="shared" si="1"/>
        <v>0.74957997048706204</v>
      </c>
      <c r="BN15" s="16"/>
      <c r="BO15" s="2" t="s">
        <v>72</v>
      </c>
      <c r="BP15" s="5">
        <f t="shared" si="2"/>
        <v>1.0083260015789961</v>
      </c>
    </row>
    <row r="16" spans="1:68" ht="14.1" customHeight="1">
      <c r="B16" t="s">
        <v>73</v>
      </c>
      <c r="C16" t="s">
        <v>74</v>
      </c>
      <c r="D16" t="s">
        <v>36</v>
      </c>
      <c r="E16">
        <v>458270300</v>
      </c>
      <c r="F16" t="s">
        <v>36</v>
      </c>
      <c r="G16">
        <v>472631900</v>
      </c>
      <c r="H16" t="s">
        <v>36</v>
      </c>
      <c r="I16">
        <v>477269500</v>
      </c>
      <c r="J16" t="s">
        <v>36</v>
      </c>
      <c r="K16">
        <v>471206600</v>
      </c>
      <c r="L16" t="s">
        <v>36</v>
      </c>
      <c r="M16">
        <v>469633100</v>
      </c>
      <c r="N16" t="s">
        <v>36</v>
      </c>
      <c r="O16">
        <v>482616800</v>
      </c>
      <c r="P16" t="s">
        <v>36</v>
      </c>
      <c r="Q16">
        <v>484480200</v>
      </c>
      <c r="R16" t="s">
        <v>36</v>
      </c>
      <c r="S16">
        <v>484683500</v>
      </c>
      <c r="T16" t="s">
        <v>36</v>
      </c>
      <c r="U16">
        <v>492124000</v>
      </c>
      <c r="V16" t="s">
        <v>36</v>
      </c>
      <c r="W16">
        <v>502882400</v>
      </c>
      <c r="X16" t="s">
        <v>36</v>
      </c>
      <c r="Y16">
        <v>511953900</v>
      </c>
      <c r="Z16" t="s">
        <v>36</v>
      </c>
      <c r="AA16">
        <v>518979700</v>
      </c>
      <c r="AB16" t="s">
        <v>36</v>
      </c>
      <c r="AC16">
        <v>526681200</v>
      </c>
      <c r="AD16" t="s">
        <v>36</v>
      </c>
      <c r="AE16">
        <v>520233100</v>
      </c>
      <c r="AF16" t="s">
        <v>36</v>
      </c>
      <c r="AG16">
        <v>490615000</v>
      </c>
      <c r="AH16" t="s">
        <v>36</v>
      </c>
      <c r="AI16">
        <v>510720000</v>
      </c>
      <c r="AJ16" t="s">
        <v>36</v>
      </c>
      <c r="AK16">
        <v>510841600</v>
      </c>
      <c r="AL16" t="s">
        <v>36</v>
      </c>
      <c r="AM16">
        <v>517864400</v>
      </c>
      <c r="AN16" t="s">
        <v>36</v>
      </c>
      <c r="AO16">
        <v>528248100</v>
      </c>
      <c r="AP16" t="s">
        <v>36</v>
      </c>
      <c r="AQ16">
        <v>529812800</v>
      </c>
      <c r="AR16" t="s">
        <v>36</v>
      </c>
      <c r="AS16">
        <v>538081200</v>
      </c>
      <c r="AT16" t="s">
        <v>36</v>
      </c>
      <c r="AU16">
        <v>542137400</v>
      </c>
      <c r="AV16" t="s">
        <v>36</v>
      </c>
      <c r="AW16">
        <v>551220000</v>
      </c>
      <c r="AX16" t="s">
        <v>36</v>
      </c>
      <c r="AY16">
        <v>554766500</v>
      </c>
      <c r="AZ16" t="s">
        <v>36</v>
      </c>
      <c r="BA16">
        <v>552535400</v>
      </c>
      <c r="BB16" t="s">
        <v>36</v>
      </c>
      <c r="BC16">
        <v>528894600</v>
      </c>
      <c r="BD16" t="s">
        <v>36</v>
      </c>
      <c r="BE16">
        <v>540226100</v>
      </c>
      <c r="BF16" t="s">
        <v>40</v>
      </c>
      <c r="BG16">
        <v>545783000</v>
      </c>
      <c r="BI16" s="47" t="s">
        <v>73</v>
      </c>
      <c r="BJ16" s="48">
        <f>('PIB avant 1995'!I25/'PIB avant 1995'!E25)^(1/4)*100-100</f>
        <v>4.9075432752091217</v>
      </c>
      <c r="BK16" s="49">
        <f>('PIB avant 1995'!AD25/'PIB avant 1995'!I25)^(1/21)*100-100</f>
        <v>3.6927818965636163</v>
      </c>
      <c r="BL16" s="49">
        <f t="shared" si="0"/>
        <v>0.78245496641471846</v>
      </c>
      <c r="BM16" s="50">
        <f t="shared" si="1"/>
        <v>-0.40902928340696576</v>
      </c>
      <c r="BO16" t="s">
        <v>73</v>
      </c>
      <c r="BP16" s="3">
        <f t="shared" si="2"/>
        <v>1.0048833506993653</v>
      </c>
    </row>
    <row r="17" spans="2:68" ht="14.1" customHeight="1">
      <c r="B17" t="s">
        <v>75</v>
      </c>
      <c r="C17" t="s">
        <v>76</v>
      </c>
      <c r="D17" t="s">
        <v>36</v>
      </c>
      <c r="E17">
        <v>683940300</v>
      </c>
      <c r="F17" t="s">
        <v>36</v>
      </c>
      <c r="G17">
        <v>737908000</v>
      </c>
      <c r="H17" t="s">
        <v>36</v>
      </c>
      <c r="I17">
        <v>783441000</v>
      </c>
      <c r="J17" t="s">
        <v>36</v>
      </c>
      <c r="K17">
        <v>743254800</v>
      </c>
      <c r="L17" t="s">
        <v>36</v>
      </c>
      <c r="M17">
        <v>828483400</v>
      </c>
      <c r="N17" t="s">
        <v>36</v>
      </c>
      <c r="O17">
        <v>903550900</v>
      </c>
      <c r="P17" t="s">
        <v>36</v>
      </c>
      <c r="Q17">
        <v>947394800</v>
      </c>
      <c r="R17" t="s">
        <v>36</v>
      </c>
      <c r="S17">
        <v>1020582400</v>
      </c>
      <c r="T17" t="s">
        <v>36</v>
      </c>
      <c r="U17">
        <v>1052703100</v>
      </c>
      <c r="V17" t="s">
        <v>36</v>
      </c>
      <c r="W17">
        <v>1107416200</v>
      </c>
      <c r="X17" t="s">
        <v>36</v>
      </c>
      <c r="Y17">
        <v>1155129700</v>
      </c>
      <c r="Z17" t="s">
        <v>36</v>
      </c>
      <c r="AA17">
        <v>1215939500</v>
      </c>
      <c r="AB17" t="s">
        <v>36</v>
      </c>
      <c r="AC17">
        <v>1286458500</v>
      </c>
      <c r="AD17" t="s">
        <v>36</v>
      </c>
      <c r="AE17">
        <v>1325219300</v>
      </c>
      <c r="AF17" t="s">
        <v>36</v>
      </c>
      <c r="AG17">
        <v>1335724300</v>
      </c>
      <c r="AH17" t="s">
        <v>36</v>
      </c>
      <c r="AI17">
        <v>1426618000</v>
      </c>
      <c r="AJ17" t="s">
        <v>36</v>
      </c>
      <c r="AK17">
        <v>1479198400</v>
      </c>
      <c r="AL17" t="s">
        <v>36</v>
      </c>
      <c r="AM17">
        <v>1514736600</v>
      </c>
      <c r="AN17" t="s">
        <v>36</v>
      </c>
      <c r="AO17">
        <v>1562673600</v>
      </c>
      <c r="AP17" t="s">
        <v>36</v>
      </c>
      <c r="AQ17">
        <v>1612717500</v>
      </c>
      <c r="AR17" t="s">
        <v>36</v>
      </c>
      <c r="AS17">
        <v>1658020400</v>
      </c>
      <c r="AT17" t="s">
        <v>36</v>
      </c>
      <c r="AU17">
        <v>1706880300</v>
      </c>
      <c r="AV17" t="s">
        <v>36</v>
      </c>
      <c r="AW17">
        <v>1760811500</v>
      </c>
      <c r="AX17" t="s">
        <v>36</v>
      </c>
      <c r="AY17">
        <v>1812005400</v>
      </c>
      <c r="AZ17" t="s">
        <v>36</v>
      </c>
      <c r="BA17">
        <v>1852666400</v>
      </c>
      <c r="BB17" t="s">
        <v>36</v>
      </c>
      <c r="BC17">
        <v>1839523300</v>
      </c>
      <c r="BD17" t="s">
        <v>36</v>
      </c>
      <c r="BE17">
        <v>1918709900</v>
      </c>
      <c r="BF17" t="s">
        <v>44</v>
      </c>
      <c r="BG17">
        <v>1968839500</v>
      </c>
      <c r="BI17" s="51" t="s">
        <v>75</v>
      </c>
      <c r="BJ17" s="52">
        <f>('PIB avant 1995'!I26/'PIB avant 1995'!E26)^(1/4)*100-100</f>
        <v>10.507615296318136</v>
      </c>
      <c r="BK17" s="53">
        <f>('PIB avant 1995'!AD26/'PIB avant 1995'!I26)^(1/21)*100-100</f>
        <v>9.2098477908277232</v>
      </c>
      <c r="BL17" s="53">
        <f t="shared" si="0"/>
        <v>4.2395336169593918</v>
      </c>
      <c r="BM17" s="54">
        <f t="shared" si="1"/>
        <v>2.047968352939904</v>
      </c>
      <c r="BO17" t="s">
        <v>75</v>
      </c>
      <c r="BP17" s="3">
        <f t="shared" si="2"/>
        <v>1.0489727057958671</v>
      </c>
    </row>
    <row r="18" spans="2:68" ht="14.1" customHeight="1">
      <c r="B18" t="s">
        <v>80</v>
      </c>
      <c r="C18" t="s">
        <v>81</v>
      </c>
      <c r="D18" t="s">
        <v>36</v>
      </c>
      <c r="E18">
        <v>9996720.5380000006</v>
      </c>
      <c r="F18" t="s">
        <v>36</v>
      </c>
      <c r="G18">
        <v>10673824.280999999</v>
      </c>
      <c r="H18" t="s">
        <v>36</v>
      </c>
      <c r="I18">
        <v>11404645.262</v>
      </c>
      <c r="J18" t="s">
        <v>36</v>
      </c>
      <c r="K18">
        <v>11993572.608999999</v>
      </c>
      <c r="L18" t="s">
        <v>36</v>
      </c>
      <c r="M18">
        <v>12323822.137</v>
      </c>
      <c r="N18" t="s">
        <v>36</v>
      </c>
      <c r="O18">
        <v>12932921.342</v>
      </c>
      <c r="P18" t="s">
        <v>36</v>
      </c>
      <c r="Q18">
        <v>12880621.885</v>
      </c>
      <c r="R18" t="s">
        <v>36</v>
      </c>
      <c r="S18">
        <v>12875489.668</v>
      </c>
      <c r="T18" t="s">
        <v>36</v>
      </c>
      <c r="U18">
        <v>13061718.521</v>
      </c>
      <c r="V18" t="s">
        <v>36</v>
      </c>
      <c r="W18">
        <v>13573815.057</v>
      </c>
      <c r="X18" t="s">
        <v>36</v>
      </c>
      <c r="Y18">
        <v>13887072.52</v>
      </c>
      <c r="Z18" t="s">
        <v>36</v>
      </c>
      <c r="AA18">
        <v>14511307.247</v>
      </c>
      <c r="AB18" t="s">
        <v>36</v>
      </c>
      <c r="AC18">
        <v>14843825.975</v>
      </c>
      <c r="AD18" t="s">
        <v>36</v>
      </c>
      <c r="AE18">
        <v>15013577.681</v>
      </c>
      <c r="AF18" t="s">
        <v>36</v>
      </c>
      <c r="AG18">
        <v>14219998.379000001</v>
      </c>
      <c r="AH18" t="s">
        <v>36</v>
      </c>
      <c r="AI18">
        <v>14947794.696</v>
      </c>
      <c r="AJ18" t="s">
        <v>36</v>
      </c>
      <c r="AK18">
        <v>15495333.601</v>
      </c>
      <c r="AL18" t="s">
        <v>36</v>
      </c>
      <c r="AM18">
        <v>16059723.651000001</v>
      </c>
      <c r="AN18" t="s">
        <v>36</v>
      </c>
      <c r="AO18">
        <v>16277187.078</v>
      </c>
      <c r="AP18" t="s">
        <v>36</v>
      </c>
      <c r="AQ18">
        <v>16741050.002</v>
      </c>
      <c r="AR18" t="s">
        <v>36</v>
      </c>
      <c r="AS18">
        <v>17292358.146000002</v>
      </c>
      <c r="AT18" t="s">
        <v>36</v>
      </c>
      <c r="AU18">
        <v>17747239.234000001</v>
      </c>
      <c r="AV18" t="s">
        <v>36</v>
      </c>
      <c r="AW18">
        <v>18122261.317000002</v>
      </c>
      <c r="AX18" t="s">
        <v>36</v>
      </c>
      <c r="AY18">
        <v>18520043.997000001</v>
      </c>
      <c r="AZ18" t="s">
        <v>36</v>
      </c>
      <c r="BA18">
        <v>18483180.261999998</v>
      </c>
      <c r="BB18" t="s">
        <v>44</v>
      </c>
      <c r="BC18">
        <v>17006760.024999999</v>
      </c>
      <c r="BD18" t="s">
        <v>44</v>
      </c>
      <c r="BE18">
        <v>17809575.237</v>
      </c>
      <c r="BF18" t="s">
        <v>40</v>
      </c>
      <c r="BG18">
        <v>18354972</v>
      </c>
      <c r="BI18" s="47" t="s">
        <v>80</v>
      </c>
      <c r="BJ18" s="48">
        <f>('PIB avant 1995'!I30/'PIB avant 1995'!E30)^(1/4)*100-100</f>
        <v>6.7796988589369249</v>
      </c>
      <c r="BK18" s="49">
        <f>('PIB avant 1995'!AD30/'PIB avant 1995'!I30)^(1/21)*100-100</f>
        <v>3.1486095361872799</v>
      </c>
      <c r="BL18" s="49">
        <f t="shared" si="0"/>
        <v>2.5939216795350006</v>
      </c>
      <c r="BM18" s="50">
        <f t="shared" si="1"/>
        <v>-0.23175277193875843</v>
      </c>
      <c r="BO18" t="s">
        <v>80</v>
      </c>
      <c r="BP18" s="3">
        <f t="shared" si="2"/>
        <v>1.0254903338252916</v>
      </c>
    </row>
    <row r="19" spans="2:68" ht="14.1" customHeight="1">
      <c r="B19" t="s">
        <v>82</v>
      </c>
      <c r="C19" t="s">
        <v>42</v>
      </c>
      <c r="D19" t="s">
        <v>36</v>
      </c>
      <c r="E19">
        <v>469501.679</v>
      </c>
      <c r="F19" t="s">
        <v>36</v>
      </c>
      <c r="G19">
        <v>485928.33199999999</v>
      </c>
      <c r="H19" t="s">
        <v>36</v>
      </c>
      <c r="I19">
        <v>506964.429</v>
      </c>
      <c r="J19" t="s">
        <v>36</v>
      </c>
      <c r="K19">
        <v>530608.82999999996</v>
      </c>
      <c r="L19" t="s">
        <v>36</v>
      </c>
      <c r="M19">
        <v>557319.93400000001</v>
      </c>
      <c r="N19" t="s">
        <v>36</v>
      </c>
      <c r="O19">
        <v>580703.08600000001</v>
      </c>
      <c r="P19" t="s">
        <v>36</v>
      </c>
      <c r="Q19">
        <v>594215.78599999996</v>
      </c>
      <c r="R19" t="s">
        <v>36</v>
      </c>
      <c r="S19">
        <v>595506.86</v>
      </c>
      <c r="T19" t="s">
        <v>36</v>
      </c>
      <c r="U19">
        <v>596433.74199999997</v>
      </c>
      <c r="V19" t="s">
        <v>36</v>
      </c>
      <c r="W19">
        <v>608272.62800000003</v>
      </c>
      <c r="X19" t="s">
        <v>36</v>
      </c>
      <c r="Y19">
        <v>620747.54599999997</v>
      </c>
      <c r="Z19" t="s">
        <v>36</v>
      </c>
      <c r="AA19">
        <v>642231.55000000005</v>
      </c>
      <c r="AB19" t="s">
        <v>36</v>
      </c>
      <c r="AC19">
        <v>666461.93500000006</v>
      </c>
      <c r="AD19" t="s">
        <v>36</v>
      </c>
      <c r="AE19">
        <v>680926.32400000002</v>
      </c>
      <c r="AF19" t="s">
        <v>36</v>
      </c>
      <c r="AG19">
        <v>655957.54599999997</v>
      </c>
      <c r="AH19" t="s">
        <v>36</v>
      </c>
      <c r="AI19">
        <v>664765.34600000002</v>
      </c>
      <c r="AJ19" t="s">
        <v>36</v>
      </c>
      <c r="AK19">
        <v>675077.11499999999</v>
      </c>
      <c r="AL19" t="s">
        <v>36</v>
      </c>
      <c r="AM19">
        <v>668121.43099999998</v>
      </c>
      <c r="AN19" t="s">
        <v>36</v>
      </c>
      <c r="AO19">
        <v>667251.70200000005</v>
      </c>
      <c r="AP19" t="s">
        <v>36</v>
      </c>
      <c r="AQ19">
        <v>676749.33200000005</v>
      </c>
      <c r="AR19" t="s">
        <v>36</v>
      </c>
      <c r="AS19">
        <v>690008</v>
      </c>
      <c r="AT19" t="s">
        <v>36</v>
      </c>
      <c r="AU19">
        <v>705131</v>
      </c>
      <c r="AV19" t="s">
        <v>36</v>
      </c>
      <c r="AW19">
        <v>725656.67599999998</v>
      </c>
      <c r="AX19" t="s">
        <v>36</v>
      </c>
      <c r="AY19">
        <v>742788.81400000001</v>
      </c>
      <c r="AZ19" t="s">
        <v>36</v>
      </c>
      <c r="BA19">
        <v>757314.70600000001</v>
      </c>
      <c r="BB19" t="s">
        <v>36</v>
      </c>
      <c r="BC19">
        <v>727884.821</v>
      </c>
      <c r="BD19" t="s">
        <v>36</v>
      </c>
      <c r="BE19">
        <v>772954.40899999999</v>
      </c>
      <c r="BF19" t="s">
        <v>44</v>
      </c>
      <c r="BG19">
        <v>806414.97400000005</v>
      </c>
      <c r="BI19" s="55" t="s">
        <v>82</v>
      </c>
      <c r="BJ19" s="56">
        <f>('PIB avant 1995'!I31/'PIB avant 1995'!E31)^(1/4)*100-100</f>
        <v>4.212892404582405</v>
      </c>
      <c r="BK19" s="57">
        <f>('PIB avant 1995'!AD31/'PIB avant 1995'!I31)^(1/21)*100-100</f>
        <v>2.2920886267331184</v>
      </c>
      <c r="BL19" s="57">
        <f t="shared" si="0"/>
        <v>2.0120875675202683</v>
      </c>
      <c r="BM19" s="58">
        <f t="shared" si="1"/>
        <v>2.1160634185626321</v>
      </c>
      <c r="BO19" s="15" t="s">
        <v>82</v>
      </c>
      <c r="BP19" s="3">
        <f t="shared" si="2"/>
        <v>1.0241750328652592</v>
      </c>
    </row>
    <row r="20" spans="2:68" ht="14.1" customHeight="1">
      <c r="B20" t="s">
        <v>83</v>
      </c>
      <c r="C20" t="s">
        <v>84</v>
      </c>
      <c r="D20" t="s">
        <v>36</v>
      </c>
      <c r="E20">
        <v>129096</v>
      </c>
      <c r="F20" t="s">
        <v>36</v>
      </c>
      <c r="G20">
        <v>133456</v>
      </c>
      <c r="H20" t="s">
        <v>36</v>
      </c>
      <c r="I20">
        <v>137603</v>
      </c>
      <c r="J20" t="s">
        <v>36</v>
      </c>
      <c r="K20">
        <v>139069</v>
      </c>
      <c r="L20" t="s">
        <v>36</v>
      </c>
      <c r="M20">
        <v>146403</v>
      </c>
      <c r="N20" t="s">
        <v>36</v>
      </c>
      <c r="O20">
        <v>149823</v>
      </c>
      <c r="P20" t="s">
        <v>36</v>
      </c>
      <c r="Q20">
        <v>155730</v>
      </c>
      <c r="R20" t="s">
        <v>36</v>
      </c>
      <c r="S20">
        <v>163561</v>
      </c>
      <c r="T20" t="s">
        <v>36</v>
      </c>
      <c r="U20">
        <v>170998</v>
      </c>
      <c r="V20" t="s">
        <v>36</v>
      </c>
      <c r="W20">
        <v>176491</v>
      </c>
      <c r="X20" t="s">
        <v>36</v>
      </c>
      <c r="Y20">
        <v>182131</v>
      </c>
      <c r="Z20" t="s">
        <v>36</v>
      </c>
      <c r="AA20">
        <v>186476</v>
      </c>
      <c r="AB20" t="s">
        <v>36</v>
      </c>
      <c r="AC20">
        <v>193576</v>
      </c>
      <c r="AD20" t="s">
        <v>36</v>
      </c>
      <c r="AE20">
        <v>190498</v>
      </c>
      <c r="AF20" t="s">
        <v>36</v>
      </c>
      <c r="AG20">
        <v>194306</v>
      </c>
      <c r="AH20" t="s">
        <v>36</v>
      </c>
      <c r="AI20">
        <v>196119</v>
      </c>
      <c r="AJ20" t="s">
        <v>36</v>
      </c>
      <c r="AK20">
        <v>201245</v>
      </c>
      <c r="AL20" t="s">
        <v>36</v>
      </c>
      <c r="AM20">
        <v>206461</v>
      </c>
      <c r="AN20" t="s">
        <v>36</v>
      </c>
      <c r="AO20">
        <v>210660</v>
      </c>
      <c r="AP20" t="s">
        <v>36</v>
      </c>
      <c r="AQ20">
        <v>218396</v>
      </c>
      <c r="AR20" t="s">
        <v>36</v>
      </c>
      <c r="AS20">
        <v>227700</v>
      </c>
      <c r="AT20" t="s">
        <v>36</v>
      </c>
      <c r="AU20">
        <v>236497</v>
      </c>
      <c r="AV20" t="s">
        <v>36</v>
      </c>
      <c r="AW20">
        <v>246827</v>
      </c>
      <c r="AX20" t="s">
        <v>36</v>
      </c>
      <c r="AY20">
        <v>256473</v>
      </c>
      <c r="AZ20" t="s">
        <v>36</v>
      </c>
      <c r="BA20">
        <v>262939</v>
      </c>
      <c r="BB20" t="s">
        <v>36</v>
      </c>
      <c r="BC20">
        <v>262974</v>
      </c>
      <c r="BD20" t="s">
        <v>36</v>
      </c>
      <c r="BE20">
        <v>274736</v>
      </c>
      <c r="BF20" t="s">
        <v>40</v>
      </c>
      <c r="BG20">
        <v>280662</v>
      </c>
      <c r="BI20" s="51" t="s">
        <v>83</v>
      </c>
      <c r="BJ20" s="52">
        <f>('PIB avant 1995'!I32/'PIB avant 1995'!E32)^(1/4)*100-100</f>
        <v>5.6645384419783227</v>
      </c>
      <c r="BK20" s="53">
        <f>('PIB avant 1995'!AD32/'PIB avant 1995'!I32)^(1/21)*100-100</f>
        <v>1.4861244101093547</v>
      </c>
      <c r="BL20" s="53">
        <f t="shared" si="0"/>
        <v>3.0083883983784858</v>
      </c>
      <c r="BM20" s="54">
        <f t="shared" si="1"/>
        <v>2.198111255875105</v>
      </c>
      <c r="BO20" t="s">
        <v>83</v>
      </c>
      <c r="BP20" s="3">
        <f t="shared" si="2"/>
        <v>1.0296362308018459</v>
      </c>
    </row>
    <row r="21" spans="2:68" ht="14.1" customHeight="1">
      <c r="B21" t="s">
        <v>85</v>
      </c>
      <c r="C21" t="s">
        <v>86</v>
      </c>
      <c r="D21" t="s">
        <v>36</v>
      </c>
      <c r="E21">
        <v>2052263</v>
      </c>
      <c r="F21" t="s">
        <v>36</v>
      </c>
      <c r="G21">
        <v>2155450</v>
      </c>
      <c r="H21" t="s">
        <v>36</v>
      </c>
      <c r="I21">
        <v>2269356</v>
      </c>
      <c r="J21" t="s">
        <v>36</v>
      </c>
      <c r="K21">
        <v>2329918</v>
      </c>
      <c r="L21" t="s">
        <v>36</v>
      </c>
      <c r="M21">
        <v>2378195</v>
      </c>
      <c r="N21" t="s">
        <v>36</v>
      </c>
      <c r="O21">
        <v>2457126</v>
      </c>
      <c r="P21" t="s">
        <v>36</v>
      </c>
      <c r="Q21">
        <v>2507918</v>
      </c>
      <c r="R21" t="s">
        <v>36</v>
      </c>
      <c r="S21">
        <v>2542466</v>
      </c>
      <c r="T21" t="s">
        <v>36</v>
      </c>
      <c r="U21">
        <v>2566490</v>
      </c>
      <c r="V21" t="s">
        <v>36</v>
      </c>
      <c r="W21">
        <v>2669525</v>
      </c>
      <c r="X21" t="s">
        <v>36</v>
      </c>
      <c r="Y21">
        <v>2741204</v>
      </c>
      <c r="Z21" t="s">
        <v>36</v>
      </c>
      <c r="AA21">
        <v>2808679</v>
      </c>
      <c r="AB21" t="s">
        <v>36</v>
      </c>
      <c r="AC21">
        <v>2890524</v>
      </c>
      <c r="AD21" t="s">
        <v>36</v>
      </c>
      <c r="AE21">
        <v>2904454</v>
      </c>
      <c r="AF21" t="s">
        <v>36</v>
      </c>
      <c r="AG21">
        <v>2848097</v>
      </c>
      <c r="AH21" t="s">
        <v>36</v>
      </c>
      <c r="AI21">
        <v>2870513</v>
      </c>
      <c r="AJ21" t="s">
        <v>36</v>
      </c>
      <c r="AK21">
        <v>2902251</v>
      </c>
      <c r="AL21" t="s">
        <v>36</v>
      </c>
      <c r="AM21">
        <v>2981133</v>
      </c>
      <c r="AN21" t="s">
        <v>36</v>
      </c>
      <c r="AO21">
        <v>3011427</v>
      </c>
      <c r="AP21" t="s">
        <v>36</v>
      </c>
      <c r="AQ21">
        <v>3073105</v>
      </c>
      <c r="AR21" t="s">
        <v>36</v>
      </c>
      <c r="AS21">
        <v>3130183</v>
      </c>
      <c r="AT21" t="s">
        <v>36</v>
      </c>
      <c r="AU21">
        <v>3166641</v>
      </c>
      <c r="AV21" t="s">
        <v>36</v>
      </c>
      <c r="AW21">
        <v>3244659</v>
      </c>
      <c r="AX21" t="s">
        <v>36</v>
      </c>
      <c r="AY21">
        <v>3271555</v>
      </c>
      <c r="AZ21" t="s">
        <v>36</v>
      </c>
      <c r="BA21">
        <v>3308319</v>
      </c>
      <c r="BB21" t="s">
        <v>36</v>
      </c>
      <c r="BC21">
        <v>3266033</v>
      </c>
      <c r="BD21" t="s">
        <v>36</v>
      </c>
      <c r="BE21">
        <v>3393356</v>
      </c>
      <c r="BF21" t="s">
        <v>36</v>
      </c>
      <c r="BG21">
        <v>3504568</v>
      </c>
      <c r="BI21" s="55" t="s">
        <v>85</v>
      </c>
      <c r="BJ21" s="56">
        <f>('PIB avant 1995'!I33/'PIB avant 1995'!E33)^(1/4)*100-100</f>
        <v>4.8626021926513374</v>
      </c>
      <c r="BK21" s="57">
        <f>('PIB avant 1995'!AD33/'PIB avant 1995'!I33)^(1/21)*100-100</f>
        <v>3.4318495762088332</v>
      </c>
      <c r="BL21" s="57">
        <f t="shared" si="0"/>
        <v>2.0094952120445413</v>
      </c>
      <c r="BM21" s="58">
        <f t="shared" si="1"/>
        <v>1.9394698529089993</v>
      </c>
      <c r="BO21" s="15" t="s">
        <v>85</v>
      </c>
      <c r="BP21" s="3">
        <f t="shared" si="2"/>
        <v>1.0236838224513036</v>
      </c>
    </row>
    <row r="22" spans="2:68" ht="14.1" customHeight="1">
      <c r="B22" t="s">
        <v>87</v>
      </c>
      <c r="C22" t="s">
        <v>88</v>
      </c>
      <c r="D22" t="s">
        <v>36</v>
      </c>
      <c r="E22">
        <v>818848</v>
      </c>
      <c r="F22" t="s">
        <v>36</v>
      </c>
      <c r="G22">
        <v>868925</v>
      </c>
      <c r="H22" t="s">
        <v>36</v>
      </c>
      <c r="I22">
        <v>924962</v>
      </c>
      <c r="J22" t="s">
        <v>36</v>
      </c>
      <c r="K22">
        <v>967885</v>
      </c>
      <c r="L22" t="s">
        <v>36</v>
      </c>
      <c r="M22">
        <v>1012939</v>
      </c>
      <c r="N22" t="s">
        <v>36</v>
      </c>
      <c r="O22">
        <v>1059139</v>
      </c>
      <c r="P22" t="s">
        <v>36</v>
      </c>
      <c r="Q22">
        <v>1072469</v>
      </c>
      <c r="R22" t="s">
        <v>36</v>
      </c>
      <c r="S22">
        <v>1094303</v>
      </c>
      <c r="T22" t="s">
        <v>36</v>
      </c>
      <c r="U22">
        <v>1132586</v>
      </c>
      <c r="V22" t="s">
        <v>36</v>
      </c>
      <c r="W22">
        <v>1189021</v>
      </c>
      <c r="X22" t="s">
        <v>36</v>
      </c>
      <c r="Y22">
        <v>1230718</v>
      </c>
      <c r="Z22" t="s">
        <v>36</v>
      </c>
      <c r="AA22">
        <v>1306175</v>
      </c>
      <c r="AB22" t="s">
        <v>36</v>
      </c>
      <c r="AC22">
        <v>1398411</v>
      </c>
      <c r="AD22" t="s">
        <v>36</v>
      </c>
      <c r="AE22">
        <v>1457144</v>
      </c>
      <c r="AF22" t="s">
        <v>36</v>
      </c>
      <c r="AG22">
        <v>1498413</v>
      </c>
      <c r="AH22" t="s">
        <v>36</v>
      </c>
      <c r="AI22">
        <v>1542386</v>
      </c>
      <c r="AJ22" t="s">
        <v>36</v>
      </c>
      <c r="AK22">
        <v>1620156</v>
      </c>
      <c r="AL22" t="s">
        <v>36</v>
      </c>
      <c r="AM22">
        <v>1645191</v>
      </c>
      <c r="AN22" t="s">
        <v>36</v>
      </c>
      <c r="AO22">
        <v>1659283</v>
      </c>
      <c r="AP22" t="s">
        <v>36</v>
      </c>
      <c r="AQ22">
        <v>1722949</v>
      </c>
      <c r="AR22" t="s">
        <v>36</v>
      </c>
      <c r="AS22">
        <v>1798471</v>
      </c>
      <c r="AT22" t="s">
        <v>36</v>
      </c>
      <c r="AU22">
        <v>1851589</v>
      </c>
      <c r="AV22" t="s">
        <v>36</v>
      </c>
      <c r="AW22">
        <v>1946761</v>
      </c>
      <c r="AX22" t="s">
        <v>36</v>
      </c>
      <c r="AY22">
        <v>2062500</v>
      </c>
      <c r="AZ22" t="s">
        <v>36</v>
      </c>
      <c r="BA22">
        <v>2154282</v>
      </c>
      <c r="BB22" t="s">
        <v>36</v>
      </c>
      <c r="BC22">
        <v>2110763</v>
      </c>
      <c r="BD22" t="s">
        <v>36</v>
      </c>
      <c r="BE22">
        <v>2257145</v>
      </c>
      <c r="BF22" t="s">
        <v>36</v>
      </c>
      <c r="BG22">
        <v>2375879</v>
      </c>
      <c r="BI22" s="55" t="s">
        <v>87</v>
      </c>
      <c r="BJ22" s="56"/>
      <c r="BK22" s="57"/>
      <c r="BL22" s="57">
        <f t="shared" si="0"/>
        <v>4.1128022362640877</v>
      </c>
      <c r="BM22" s="58">
        <f t="shared" si="1"/>
        <v>3.3175078887675653</v>
      </c>
      <c r="BO22" s="15" t="s">
        <v>87</v>
      </c>
      <c r="BP22" s="3">
        <f t="shared" si="2"/>
        <v>1.0441066798879142</v>
      </c>
    </row>
    <row r="23" spans="2:68" ht="14.1" customHeight="1">
      <c r="B23" t="s">
        <v>89</v>
      </c>
      <c r="C23" t="s">
        <v>90</v>
      </c>
      <c r="D23" t="s">
        <v>36</v>
      </c>
      <c r="E23">
        <v>145127.33900000001</v>
      </c>
      <c r="F23" t="s">
        <v>36</v>
      </c>
      <c r="G23">
        <v>150212.96</v>
      </c>
      <c r="H23" t="s">
        <v>36</v>
      </c>
      <c r="I23">
        <v>156823.633</v>
      </c>
      <c r="J23" t="s">
        <v>36</v>
      </c>
      <c r="K23">
        <v>164363.65599999999</v>
      </c>
      <c r="L23" t="s">
        <v>36</v>
      </c>
      <c r="M23">
        <v>170784.649</v>
      </c>
      <c r="N23" t="s">
        <v>36</v>
      </c>
      <c r="O23">
        <v>177302.095</v>
      </c>
      <c r="P23" t="s">
        <v>36</v>
      </c>
      <c r="Q23">
        <v>180748.26699999999</v>
      </c>
      <c r="R23" t="s">
        <v>36</v>
      </c>
      <c r="S23">
        <v>182141.69899999999</v>
      </c>
      <c r="T23" t="s">
        <v>36</v>
      </c>
      <c r="U23">
        <v>180446.83199999999</v>
      </c>
      <c r="V23" t="s">
        <v>36</v>
      </c>
      <c r="W23">
        <v>183674.549</v>
      </c>
      <c r="X23" t="s">
        <v>36</v>
      </c>
      <c r="Y23">
        <v>185110.60500000001</v>
      </c>
      <c r="Z23" t="s">
        <v>36</v>
      </c>
      <c r="AA23">
        <v>188118.715</v>
      </c>
      <c r="AB23" t="s">
        <v>36</v>
      </c>
      <c r="AC23">
        <v>192834.06099999999</v>
      </c>
      <c r="AD23" t="s">
        <v>36</v>
      </c>
      <c r="AE23">
        <v>193449.68</v>
      </c>
      <c r="AF23" t="s">
        <v>36</v>
      </c>
      <c r="AG23">
        <v>187410.027</v>
      </c>
      <c r="AH23" t="s">
        <v>36</v>
      </c>
      <c r="AI23">
        <v>190666.511</v>
      </c>
      <c r="AJ23" t="s">
        <v>36</v>
      </c>
      <c r="AK23">
        <v>187432.49299999999</v>
      </c>
      <c r="AL23" t="s">
        <v>36</v>
      </c>
      <c r="AM23">
        <v>179827.80600000001</v>
      </c>
      <c r="AN23" t="s">
        <v>36</v>
      </c>
      <c r="AO23">
        <v>178168.63500000001</v>
      </c>
      <c r="AP23" t="s">
        <v>36</v>
      </c>
      <c r="AQ23">
        <v>179580.06899999999</v>
      </c>
      <c r="AR23" t="s">
        <v>36</v>
      </c>
      <c r="AS23">
        <v>182798.22700000001</v>
      </c>
      <c r="AT23" t="s">
        <v>36</v>
      </c>
      <c r="AU23">
        <v>186489.81099999999</v>
      </c>
      <c r="AV23" t="s">
        <v>36</v>
      </c>
      <c r="AW23">
        <v>193028.78700000001</v>
      </c>
      <c r="AX23" t="s">
        <v>36</v>
      </c>
      <c r="AY23">
        <v>198528.80600000001</v>
      </c>
      <c r="AZ23" t="s">
        <v>36</v>
      </c>
      <c r="BA23">
        <v>203854.85800000001</v>
      </c>
      <c r="BB23" t="s">
        <v>36</v>
      </c>
      <c r="BC23">
        <v>186933.85200000001</v>
      </c>
      <c r="BD23" t="s">
        <v>36</v>
      </c>
      <c r="BE23">
        <v>197659.06400000001</v>
      </c>
      <c r="BF23" t="s">
        <v>44</v>
      </c>
      <c r="BG23">
        <v>211154.258</v>
      </c>
      <c r="BI23" s="51" t="s">
        <v>89</v>
      </c>
      <c r="BJ23" s="52">
        <f>('PIB avant 1995'!I35/'PIB avant 1995'!E35)^(1/4)*100-100</f>
        <v>6.6851351817997653</v>
      </c>
      <c r="BK23" s="53">
        <f>('PIB avant 1995'!AD35/'PIB avant 1995'!I35)^(1/21)*100-100</f>
        <v>2.9412137237861344</v>
      </c>
      <c r="BL23" s="53">
        <f t="shared" si="0"/>
        <v>1.4258897914614721</v>
      </c>
      <c r="BM23" s="54">
        <f t="shared" si="1"/>
        <v>1.1795925178881532</v>
      </c>
      <c r="BO23" t="s">
        <v>89</v>
      </c>
      <c r="BP23" s="3">
        <f t="shared" si="2"/>
        <v>1.0184311752694457</v>
      </c>
    </row>
    <row r="24" spans="2:68" ht="14.1" customHeight="1">
      <c r="B24" t="s">
        <v>91</v>
      </c>
      <c r="C24" t="s">
        <v>42</v>
      </c>
      <c r="D24" t="s">
        <v>36</v>
      </c>
      <c r="E24">
        <v>36449.141000000003</v>
      </c>
      <c r="F24" t="s">
        <v>36</v>
      </c>
      <c r="G24">
        <v>38862.036999999997</v>
      </c>
      <c r="H24" t="s">
        <v>36</v>
      </c>
      <c r="I24">
        <v>41164.938000000002</v>
      </c>
      <c r="J24" t="s">
        <v>36</v>
      </c>
      <c r="K24">
        <v>42842.860999999997</v>
      </c>
      <c r="L24" t="s">
        <v>36</v>
      </c>
      <c r="M24">
        <v>42797.483999999997</v>
      </c>
      <c r="N24" t="s">
        <v>36</v>
      </c>
      <c r="O24">
        <v>43296.728000000003</v>
      </c>
      <c r="P24" t="s">
        <v>36</v>
      </c>
      <c r="Q24">
        <v>44705.51</v>
      </c>
      <c r="R24" t="s">
        <v>36</v>
      </c>
      <c r="S24">
        <v>46721.48</v>
      </c>
      <c r="T24" t="s">
        <v>36</v>
      </c>
      <c r="U24">
        <v>49290.733</v>
      </c>
      <c r="V24" t="s">
        <v>36</v>
      </c>
      <c r="W24">
        <v>51892.732000000004</v>
      </c>
      <c r="X24" t="s">
        <v>36</v>
      </c>
      <c r="Y24">
        <v>55329.826999999997</v>
      </c>
      <c r="Z24" t="s">
        <v>36</v>
      </c>
      <c r="AA24">
        <v>60029.087</v>
      </c>
      <c r="AB24" t="s">
        <v>36</v>
      </c>
      <c r="AC24">
        <v>66531.455000000002</v>
      </c>
      <c r="AD24" t="s">
        <v>36</v>
      </c>
      <c r="AE24">
        <v>70240.508000000002</v>
      </c>
      <c r="AF24" t="s">
        <v>36</v>
      </c>
      <c r="AG24">
        <v>66408.513999999996</v>
      </c>
      <c r="AH24" t="s">
        <v>36</v>
      </c>
      <c r="AI24">
        <v>70868.929999999993</v>
      </c>
      <c r="AJ24" t="s">
        <v>36</v>
      </c>
      <c r="AK24">
        <v>72762.16</v>
      </c>
      <c r="AL24" t="s">
        <v>36</v>
      </c>
      <c r="AM24">
        <v>73721.748999999996</v>
      </c>
      <c r="AN24" t="s">
        <v>36</v>
      </c>
      <c r="AO24">
        <v>74188.216</v>
      </c>
      <c r="AP24" t="s">
        <v>36</v>
      </c>
      <c r="AQ24">
        <v>76189.213000000003</v>
      </c>
      <c r="AR24" t="s">
        <v>36</v>
      </c>
      <c r="AS24">
        <v>80126.047999999995</v>
      </c>
      <c r="AT24" t="s">
        <v>36</v>
      </c>
      <c r="AU24">
        <v>81683.659</v>
      </c>
      <c r="AV24" t="s">
        <v>36</v>
      </c>
      <c r="AW24">
        <v>84083.581000000006</v>
      </c>
      <c r="AX24" t="s">
        <v>36</v>
      </c>
      <c r="AY24">
        <v>87472.476999999999</v>
      </c>
      <c r="AZ24" t="s">
        <v>36</v>
      </c>
      <c r="BA24">
        <v>89669.134999999995</v>
      </c>
      <c r="BB24" t="s">
        <v>36</v>
      </c>
      <c r="BC24">
        <v>86678.221999999994</v>
      </c>
      <c r="BD24" t="s">
        <v>36</v>
      </c>
      <c r="BE24">
        <v>90829.369000000006</v>
      </c>
      <c r="BF24" t="s">
        <v>36</v>
      </c>
      <c r="BG24">
        <v>92419.29</v>
      </c>
      <c r="BI24" s="47" t="s">
        <v>91</v>
      </c>
      <c r="BJ24" s="48"/>
      <c r="BK24" s="49"/>
      <c r="BL24" s="49">
        <f t="shared" si="0"/>
        <v>3.8221026398415319</v>
      </c>
      <c r="BM24" s="50">
        <f t="shared" si="1"/>
        <v>1.0120571602332262</v>
      </c>
      <c r="BO24" t="s">
        <v>91</v>
      </c>
      <c r="BP24" s="3">
        <f t="shared" si="2"/>
        <v>1.0437818660953251</v>
      </c>
    </row>
    <row r="25" spans="2:68" ht="14.1" customHeight="1">
      <c r="B25" t="s">
        <v>92</v>
      </c>
      <c r="C25" t="s">
        <v>93</v>
      </c>
      <c r="D25" t="s">
        <v>36</v>
      </c>
      <c r="E25">
        <v>22749.885999999999</v>
      </c>
      <c r="F25" t="s">
        <v>36</v>
      </c>
      <c r="G25">
        <v>23478.565999999999</v>
      </c>
      <c r="H25" t="s">
        <v>36</v>
      </c>
      <c r="I25">
        <v>24664.185000000001</v>
      </c>
      <c r="J25" t="s">
        <v>36</v>
      </c>
      <c r="K25">
        <v>25473.013999999999</v>
      </c>
      <c r="L25" t="s">
        <v>36</v>
      </c>
      <c r="M25">
        <v>26831.404999999999</v>
      </c>
      <c r="N25" t="s">
        <v>36</v>
      </c>
      <c r="O25">
        <v>27816.754000000001</v>
      </c>
      <c r="P25" t="s">
        <v>36</v>
      </c>
      <c r="Q25">
        <v>28711.495999999999</v>
      </c>
      <c r="R25" t="s">
        <v>36</v>
      </c>
      <c r="S25">
        <v>29718.007000000001</v>
      </c>
      <c r="T25" t="s">
        <v>36</v>
      </c>
      <c r="U25">
        <v>30597.737000000001</v>
      </c>
      <c r="V25" t="s">
        <v>36</v>
      </c>
      <c r="W25">
        <v>31931.550999999999</v>
      </c>
      <c r="X25" t="s">
        <v>36</v>
      </c>
      <c r="Y25">
        <v>33144.302000000003</v>
      </c>
      <c r="Z25" t="s">
        <v>36</v>
      </c>
      <c r="AA25">
        <v>35048.904999999999</v>
      </c>
      <c r="AB25" t="s">
        <v>36</v>
      </c>
      <c r="AC25">
        <v>37495.375999999997</v>
      </c>
      <c r="AD25" t="s">
        <v>36</v>
      </c>
      <c r="AE25">
        <v>38811.404000000002</v>
      </c>
      <c r="AF25" t="s">
        <v>36</v>
      </c>
      <c r="AG25">
        <v>35881.749000000003</v>
      </c>
      <c r="AH25" t="s">
        <v>36</v>
      </c>
      <c r="AI25">
        <v>36363.909</v>
      </c>
      <c r="AJ25" t="s">
        <v>36</v>
      </c>
      <c r="AK25">
        <v>36677.122000000003</v>
      </c>
      <c r="AL25" t="s">
        <v>36</v>
      </c>
      <c r="AM25">
        <v>35709.052000000003</v>
      </c>
      <c r="AN25" t="s">
        <v>36</v>
      </c>
      <c r="AO25">
        <v>35341.504999999997</v>
      </c>
      <c r="AP25" t="s">
        <v>36</v>
      </c>
      <c r="AQ25">
        <v>36319.813000000002</v>
      </c>
      <c r="AR25" t="s">
        <v>36</v>
      </c>
      <c r="AS25">
        <v>37122.510999999999</v>
      </c>
      <c r="AT25" t="s">
        <v>36</v>
      </c>
      <c r="AU25">
        <v>38307.406999999999</v>
      </c>
      <c r="AV25" t="s">
        <v>36</v>
      </c>
      <c r="AW25">
        <v>40152.053999999996</v>
      </c>
      <c r="AX25" t="s">
        <v>36</v>
      </c>
      <c r="AY25">
        <v>41940.572999999997</v>
      </c>
      <c r="AZ25" t="s">
        <v>36</v>
      </c>
      <c r="BA25">
        <v>43418.004999999997</v>
      </c>
      <c r="BB25" t="s">
        <v>36</v>
      </c>
      <c r="BC25">
        <v>41576.699000000001</v>
      </c>
      <c r="BD25" t="s">
        <v>36</v>
      </c>
      <c r="BE25">
        <v>44997.837</v>
      </c>
      <c r="BF25" t="s">
        <v>36</v>
      </c>
      <c r="BG25">
        <v>46105.135999999999</v>
      </c>
      <c r="BI25" s="51" t="s">
        <v>92</v>
      </c>
      <c r="BJ25" s="52"/>
      <c r="BK25" s="53"/>
      <c r="BL25" s="53">
        <f t="shared" si="0"/>
        <v>2.7295636238713712</v>
      </c>
      <c r="BM25" s="54">
        <f t="shared" si="1"/>
        <v>2.0218390096784731</v>
      </c>
      <c r="BO25" t="s">
        <v>92</v>
      </c>
      <c r="BP25" s="3">
        <f t="shared" si="2"/>
        <v>1.0330832325689305</v>
      </c>
    </row>
    <row r="26" spans="2:68" ht="14.1" customHeight="1">
      <c r="B26" t="s">
        <v>94</v>
      </c>
      <c r="C26" t="s">
        <v>42</v>
      </c>
      <c r="D26" t="s">
        <v>36</v>
      </c>
      <c r="E26">
        <v>716127</v>
      </c>
      <c r="F26" t="s">
        <v>36</v>
      </c>
      <c r="G26">
        <v>735180</v>
      </c>
      <c r="H26" t="s">
        <v>36</v>
      </c>
      <c r="I26">
        <v>762400</v>
      </c>
      <c r="J26" t="s">
        <v>36</v>
      </c>
      <c r="K26">
        <v>795893</v>
      </c>
      <c r="L26" t="s">
        <v>36</v>
      </c>
      <c r="M26">
        <v>831633</v>
      </c>
      <c r="N26" t="s">
        <v>36</v>
      </c>
      <c r="O26">
        <v>875260</v>
      </c>
      <c r="P26" t="s">
        <v>36</v>
      </c>
      <c r="Q26">
        <v>909684</v>
      </c>
      <c r="R26" t="s">
        <v>36</v>
      </c>
      <c r="S26">
        <v>934527</v>
      </c>
      <c r="T26" t="s">
        <v>36</v>
      </c>
      <c r="U26">
        <v>962394</v>
      </c>
      <c r="V26" t="s">
        <v>36</v>
      </c>
      <c r="W26">
        <v>992447</v>
      </c>
      <c r="X26" t="s">
        <v>36</v>
      </c>
      <c r="Y26">
        <v>1028692</v>
      </c>
      <c r="Z26" t="s">
        <v>36</v>
      </c>
      <c r="AA26">
        <v>1070896</v>
      </c>
      <c r="AB26" t="s">
        <v>36</v>
      </c>
      <c r="AC26">
        <v>1109499</v>
      </c>
      <c r="AD26" t="s">
        <v>36</v>
      </c>
      <c r="AE26">
        <v>1119341</v>
      </c>
      <c r="AF26" t="s">
        <v>36</v>
      </c>
      <c r="AG26">
        <v>1077219</v>
      </c>
      <c r="AH26" t="s">
        <v>36</v>
      </c>
      <c r="AI26">
        <v>1078974</v>
      </c>
      <c r="AJ26" t="s">
        <v>36</v>
      </c>
      <c r="AK26">
        <v>1070187</v>
      </c>
      <c r="AL26" t="s">
        <v>36</v>
      </c>
      <c r="AM26">
        <v>1038521</v>
      </c>
      <c r="AN26" t="s">
        <v>36</v>
      </c>
      <c r="AO26">
        <v>1023947</v>
      </c>
      <c r="AP26" t="s">
        <v>36</v>
      </c>
      <c r="AQ26">
        <v>1038239</v>
      </c>
      <c r="AR26" t="s">
        <v>36</v>
      </c>
      <c r="AS26">
        <v>1078092</v>
      </c>
      <c r="AT26" t="s">
        <v>36</v>
      </c>
      <c r="AU26">
        <v>1110842</v>
      </c>
      <c r="AV26" t="s">
        <v>36</v>
      </c>
      <c r="AW26">
        <v>1143898</v>
      </c>
      <c r="AX26" t="s">
        <v>36</v>
      </c>
      <c r="AY26">
        <v>1170030</v>
      </c>
      <c r="AZ26" t="s">
        <v>36</v>
      </c>
      <c r="BA26">
        <v>1193243</v>
      </c>
      <c r="BB26" t="s">
        <v>36</v>
      </c>
      <c r="BC26">
        <v>1059990</v>
      </c>
      <c r="BD26" t="s">
        <v>44</v>
      </c>
      <c r="BE26">
        <v>1127863</v>
      </c>
      <c r="BF26" t="s">
        <v>44</v>
      </c>
      <c r="BG26">
        <v>1192948</v>
      </c>
      <c r="BI26" s="47" t="s">
        <v>94</v>
      </c>
      <c r="BJ26" s="48">
        <f>('PIB avant 1995'!I38/'PIB avant 1995'!E38)^(1/4)*100-100</f>
        <v>6.5415479992338277</v>
      </c>
      <c r="BK26" s="49">
        <f>('PIB avant 1995'!AD38/'PIB avant 1995'!I38)^(1/21)*100-100</f>
        <v>2.2470622889117635</v>
      </c>
      <c r="BL26" s="49">
        <f t="shared" si="0"/>
        <v>2.150175857296972</v>
      </c>
      <c r="BM26" s="50">
        <f t="shared" si="1"/>
        <v>-8.2415264909485586E-3</v>
      </c>
      <c r="BO26" t="s">
        <v>94</v>
      </c>
      <c r="BP26" s="3">
        <f t="shared" si="2"/>
        <v>1.029592292102983</v>
      </c>
    </row>
    <row r="27" spans="2:68" ht="14.1" customHeight="1">
      <c r="B27" t="s">
        <v>95</v>
      </c>
      <c r="C27" t="s">
        <v>96</v>
      </c>
      <c r="D27" t="s">
        <v>36</v>
      </c>
      <c r="E27">
        <v>2579685</v>
      </c>
      <c r="F27" t="s">
        <v>36</v>
      </c>
      <c r="G27">
        <v>2620430</v>
      </c>
      <c r="H27" t="s">
        <v>36</v>
      </c>
      <c r="I27">
        <v>2700891</v>
      </c>
      <c r="J27" t="s">
        <v>36</v>
      </c>
      <c r="K27">
        <v>2817349</v>
      </c>
      <c r="L27" t="s">
        <v>36</v>
      </c>
      <c r="M27">
        <v>2937007</v>
      </c>
      <c r="N27" t="s">
        <v>36</v>
      </c>
      <c r="O27">
        <v>3076995</v>
      </c>
      <c r="P27" t="s">
        <v>36</v>
      </c>
      <c r="Q27">
        <v>3121596</v>
      </c>
      <c r="R27" t="s">
        <v>36</v>
      </c>
      <c r="S27">
        <v>3190175</v>
      </c>
      <c r="T27" t="s">
        <v>36</v>
      </c>
      <c r="U27">
        <v>3263862</v>
      </c>
      <c r="V27" t="s">
        <v>36</v>
      </c>
      <c r="W27">
        <v>3405411</v>
      </c>
      <c r="X27" t="s">
        <v>36</v>
      </c>
      <c r="Y27">
        <v>3502765</v>
      </c>
      <c r="Z27" t="s">
        <v>36</v>
      </c>
      <c r="AA27">
        <v>3666091</v>
      </c>
      <c r="AB27" t="s">
        <v>36</v>
      </c>
      <c r="AC27">
        <v>3792176</v>
      </c>
      <c r="AD27" t="s">
        <v>36</v>
      </c>
      <c r="AE27">
        <v>3775090</v>
      </c>
      <c r="AF27" t="s">
        <v>36</v>
      </c>
      <c r="AG27">
        <v>3611259</v>
      </c>
      <c r="AH27" t="s">
        <v>36</v>
      </c>
      <c r="AI27">
        <v>3826205</v>
      </c>
      <c r="AJ27" t="s">
        <v>36</v>
      </c>
      <c r="AK27">
        <v>3948465</v>
      </c>
      <c r="AL27" t="s">
        <v>36</v>
      </c>
      <c r="AM27">
        <v>3925236</v>
      </c>
      <c r="AN27" t="s">
        <v>36</v>
      </c>
      <c r="AO27">
        <v>3971859</v>
      </c>
      <c r="AP27" t="s">
        <v>36</v>
      </c>
      <c r="AQ27">
        <v>4077423</v>
      </c>
      <c r="AR27" t="s">
        <v>36</v>
      </c>
      <c r="AS27">
        <v>4260470</v>
      </c>
      <c r="AT27" t="s">
        <v>36</v>
      </c>
      <c r="AU27">
        <v>4348687</v>
      </c>
      <c r="AV27" t="s">
        <v>36</v>
      </c>
      <c r="AW27">
        <v>4460358</v>
      </c>
      <c r="AX27" t="s">
        <v>36</v>
      </c>
      <c r="AY27">
        <v>4547336</v>
      </c>
      <c r="AZ27" t="s">
        <v>36</v>
      </c>
      <c r="BA27">
        <v>4637655</v>
      </c>
      <c r="BB27" t="s">
        <v>36</v>
      </c>
      <c r="BC27">
        <v>4537008</v>
      </c>
      <c r="BD27" t="s">
        <v>36</v>
      </c>
      <c r="BE27">
        <v>4815899</v>
      </c>
      <c r="BF27" t="s">
        <v>36</v>
      </c>
      <c r="BG27">
        <v>4952277</v>
      </c>
      <c r="BI27" s="55" t="s">
        <v>95</v>
      </c>
      <c r="BJ27" s="56">
        <f>('PIB avant 1995'!I39/'PIB avant 1995'!E39)^(1/4)*100-100</f>
        <v>2.5937034370058285</v>
      </c>
      <c r="BK27" s="57">
        <f>('PIB avant 1995'!AD39/'PIB avant 1995'!I39)^(1/21)*100-100</f>
        <v>1.640672611836294</v>
      </c>
      <c r="BL27" s="57">
        <f t="shared" si="0"/>
        <v>2.4740317116553001</v>
      </c>
      <c r="BM27" s="58">
        <f t="shared" si="1"/>
        <v>2.2120652488262067</v>
      </c>
      <c r="BO27" s="15" t="s">
        <v>95</v>
      </c>
      <c r="BP27" s="3">
        <f t="shared" si="2"/>
        <v>1.0243187911099321</v>
      </c>
    </row>
    <row r="28" spans="2:68" ht="14.1" customHeight="1">
      <c r="B28" t="s">
        <v>97</v>
      </c>
      <c r="C28" t="s">
        <v>98</v>
      </c>
      <c r="D28" t="s">
        <v>36</v>
      </c>
      <c r="E28">
        <v>455775.315</v>
      </c>
      <c r="F28" t="s">
        <v>36</v>
      </c>
      <c r="G28">
        <v>457923.29300000001</v>
      </c>
      <c r="H28" t="s">
        <v>36</v>
      </c>
      <c r="I28">
        <v>468278.42800000001</v>
      </c>
      <c r="J28" t="s">
        <v>36</v>
      </c>
      <c r="K28">
        <v>482467.12</v>
      </c>
      <c r="L28" t="s">
        <v>36</v>
      </c>
      <c r="M28">
        <v>490489.10700000002</v>
      </c>
      <c r="N28" t="s">
        <v>36</v>
      </c>
      <c r="O28">
        <v>509906.196</v>
      </c>
      <c r="P28" t="s">
        <v>36</v>
      </c>
      <c r="Q28">
        <v>517940.59399999998</v>
      </c>
      <c r="R28" t="s">
        <v>36</v>
      </c>
      <c r="S28">
        <v>517561.37300000002</v>
      </c>
      <c r="T28" t="s">
        <v>36</v>
      </c>
      <c r="U28">
        <v>517393.69099999999</v>
      </c>
      <c r="V28" t="s">
        <v>36</v>
      </c>
      <c r="W28">
        <v>531372.16399999999</v>
      </c>
      <c r="X28" t="s">
        <v>36</v>
      </c>
      <c r="Y28">
        <v>545983.299</v>
      </c>
      <c r="Z28" t="s">
        <v>36</v>
      </c>
      <c r="AA28">
        <v>568224.63</v>
      </c>
      <c r="AB28" t="s">
        <v>36</v>
      </c>
      <c r="AC28">
        <v>590478.44200000004</v>
      </c>
      <c r="AD28" t="s">
        <v>36</v>
      </c>
      <c r="AE28">
        <v>607058.98</v>
      </c>
      <c r="AF28" t="s">
        <v>36</v>
      </c>
      <c r="AG28">
        <v>593112.56099999999</v>
      </c>
      <c r="AH28" t="s">
        <v>36</v>
      </c>
      <c r="AI28">
        <v>612349.55799999996</v>
      </c>
      <c r="AJ28" t="s">
        <v>36</v>
      </c>
      <c r="AK28">
        <v>623452.11800000002</v>
      </c>
      <c r="AL28" t="s">
        <v>36</v>
      </c>
      <c r="AM28">
        <v>630804.201</v>
      </c>
      <c r="AN28" t="s">
        <v>36</v>
      </c>
      <c r="AO28">
        <v>642109.12100000004</v>
      </c>
      <c r="AP28" t="s">
        <v>36</v>
      </c>
      <c r="AQ28">
        <v>657197.92299999995</v>
      </c>
      <c r="AR28" t="s">
        <v>36</v>
      </c>
      <c r="AS28">
        <v>668006.38199999998</v>
      </c>
      <c r="AT28" t="s">
        <v>36</v>
      </c>
      <c r="AU28">
        <v>681825.36100000003</v>
      </c>
      <c r="AV28" t="s">
        <v>36</v>
      </c>
      <c r="AW28">
        <v>691117.27399999998</v>
      </c>
      <c r="AX28" t="s">
        <v>36</v>
      </c>
      <c r="AY28">
        <v>710886.30900000001</v>
      </c>
      <c r="AZ28" t="s">
        <v>36</v>
      </c>
      <c r="BA28">
        <v>719004.505</v>
      </c>
      <c r="BB28" t="s">
        <v>36</v>
      </c>
      <c r="BC28">
        <v>703605.31799999997</v>
      </c>
      <c r="BD28" t="s">
        <v>44</v>
      </c>
      <c r="BE28">
        <v>741542.929</v>
      </c>
      <c r="BF28" t="s">
        <v>44</v>
      </c>
      <c r="BG28">
        <v>760588.18500000006</v>
      </c>
      <c r="BI28" s="63" t="s">
        <v>97</v>
      </c>
      <c r="BJ28" s="64">
        <f>('PIB avant 1995'!I40/'PIB avant 1995'!E40)^(1/4)*100-100</f>
        <v>2.9408364788137646</v>
      </c>
      <c r="BK28" s="65">
        <f>('PIB avant 1995'!AD40/'PIB avant 1995'!I40)^(1/21)*100-100</f>
        <v>1.1213070371669289</v>
      </c>
      <c r="BL28" s="65">
        <f t="shared" si="0"/>
        <v>1.9176028930194349</v>
      </c>
      <c r="BM28" s="66">
        <f t="shared" si="1"/>
        <v>1.891820323290716</v>
      </c>
      <c r="BO28" t="s">
        <v>97</v>
      </c>
      <c r="BP28" s="3">
        <f t="shared" si="2"/>
        <v>1.018991242459454</v>
      </c>
    </row>
    <row r="29" spans="2:68" ht="14.1" customHeight="1">
      <c r="B29" t="s">
        <v>101</v>
      </c>
      <c r="C29" t="s">
        <v>102</v>
      </c>
      <c r="D29" t="s">
        <v>36</v>
      </c>
      <c r="E29">
        <v>1355023</v>
      </c>
      <c r="F29" t="s">
        <v>36</v>
      </c>
      <c r="G29">
        <v>1390010</v>
      </c>
      <c r="H29" t="s">
        <v>36</v>
      </c>
      <c r="I29">
        <v>1458467</v>
      </c>
      <c r="J29" t="s">
        <v>36</v>
      </c>
      <c r="K29">
        <v>1508263</v>
      </c>
      <c r="L29" t="s">
        <v>36</v>
      </c>
      <c r="M29">
        <v>1554509</v>
      </c>
      <c r="N29" t="s">
        <v>36</v>
      </c>
      <c r="O29">
        <v>1621644</v>
      </c>
      <c r="P29" t="s">
        <v>36</v>
      </c>
      <c r="Q29">
        <v>1663462</v>
      </c>
      <c r="R29" t="s">
        <v>36</v>
      </c>
      <c r="S29">
        <v>1693271</v>
      </c>
      <c r="T29" t="s">
        <v>36</v>
      </c>
      <c r="U29">
        <v>1746551</v>
      </c>
      <c r="V29" t="s">
        <v>36</v>
      </c>
      <c r="W29">
        <v>1788931</v>
      </c>
      <c r="X29" t="s">
        <v>36</v>
      </c>
      <c r="Y29">
        <v>1837927</v>
      </c>
      <c r="Z29" t="s">
        <v>36</v>
      </c>
      <c r="AA29">
        <v>1881785</v>
      </c>
      <c r="AB29" t="s">
        <v>36</v>
      </c>
      <c r="AC29">
        <v>1931094</v>
      </c>
      <c r="AD29" t="s">
        <v>36</v>
      </c>
      <c r="AE29">
        <v>1926735</v>
      </c>
      <c r="AF29" t="s">
        <v>36</v>
      </c>
      <c r="AG29">
        <v>1837817</v>
      </c>
      <c r="AH29" t="s">
        <v>36</v>
      </c>
      <c r="AI29">
        <v>1878960</v>
      </c>
      <c r="AJ29" t="s">
        <v>36</v>
      </c>
      <c r="AK29">
        <v>1900476</v>
      </c>
      <c r="AL29" t="s">
        <v>36</v>
      </c>
      <c r="AM29">
        <v>1929229</v>
      </c>
      <c r="AN29" t="s">
        <v>36</v>
      </c>
      <c r="AO29">
        <v>1963807</v>
      </c>
      <c r="AP29" t="s">
        <v>36</v>
      </c>
      <c r="AQ29">
        <v>2026566</v>
      </c>
      <c r="AR29" t="s">
        <v>36</v>
      </c>
      <c r="AS29">
        <v>2071561</v>
      </c>
      <c r="AT29" t="s">
        <v>36</v>
      </c>
      <c r="AU29">
        <v>2111357</v>
      </c>
      <c r="AV29" t="s">
        <v>36</v>
      </c>
      <c r="AW29">
        <v>2167415</v>
      </c>
      <c r="AX29" t="s">
        <v>36</v>
      </c>
      <c r="AY29">
        <v>2197841</v>
      </c>
      <c r="AZ29" t="s">
        <v>36</v>
      </c>
      <c r="BA29">
        <v>2233921</v>
      </c>
      <c r="BB29" t="s">
        <v>36</v>
      </c>
      <c r="BC29">
        <v>2002489</v>
      </c>
      <c r="BD29" t="s">
        <v>36</v>
      </c>
      <c r="BE29">
        <v>2176203</v>
      </c>
      <c r="BF29" t="s">
        <v>36</v>
      </c>
      <c r="BG29">
        <v>2270793</v>
      </c>
      <c r="BI29" s="47" t="s">
        <v>101</v>
      </c>
      <c r="BJ29" s="48">
        <f>('PIB avant 1995'!I42/'PIB avant 1995'!E42)^(1/4)*100-100</f>
        <v>2.9114975849354323</v>
      </c>
      <c r="BK29" s="49">
        <f>('PIB avant 1995'!AD42/'PIB avant 1995'!I42)^(1/21)*100-100</f>
        <v>2.2348090315077513</v>
      </c>
      <c r="BL29" s="49">
        <f t="shared" si="0"/>
        <v>2.1049305650825403</v>
      </c>
      <c r="BM29" s="50">
        <f t="shared" si="1"/>
        <v>0.54718402140241551</v>
      </c>
      <c r="BO29" t="s">
        <v>101</v>
      </c>
      <c r="BP29" s="3">
        <f t="shared" si="2"/>
        <v>1.0220072373137918</v>
      </c>
    </row>
    <row r="30" spans="2:68" ht="14.1" customHeight="1">
      <c r="B30" t="s">
        <v>103</v>
      </c>
      <c r="C30" t="s">
        <v>104</v>
      </c>
      <c r="D30" t="s">
        <v>36</v>
      </c>
      <c r="E30">
        <v>10636979</v>
      </c>
      <c r="F30" t="s">
        <v>36</v>
      </c>
      <c r="G30">
        <v>11038266</v>
      </c>
      <c r="H30" t="s">
        <v>36</v>
      </c>
      <c r="I30">
        <v>11529157</v>
      </c>
      <c r="J30" t="s">
        <v>36</v>
      </c>
      <c r="K30">
        <v>12045824</v>
      </c>
      <c r="L30" t="s">
        <v>36</v>
      </c>
      <c r="M30">
        <v>12623361</v>
      </c>
      <c r="N30" t="s">
        <v>36</v>
      </c>
      <c r="O30">
        <v>13138035</v>
      </c>
      <c r="P30" t="s">
        <v>36</v>
      </c>
      <c r="Q30">
        <v>13263417</v>
      </c>
      <c r="R30" t="s">
        <v>36</v>
      </c>
      <c r="S30">
        <v>13488357</v>
      </c>
      <c r="T30" t="s">
        <v>36</v>
      </c>
      <c r="U30">
        <v>13865519</v>
      </c>
      <c r="V30" t="s">
        <v>36</v>
      </c>
      <c r="W30">
        <v>14399696</v>
      </c>
      <c r="X30" t="s">
        <v>36</v>
      </c>
      <c r="Y30">
        <v>14901269</v>
      </c>
      <c r="Z30" t="s">
        <v>36</v>
      </c>
      <c r="AA30">
        <v>15315943</v>
      </c>
      <c r="AB30" t="s">
        <v>36</v>
      </c>
      <c r="AC30">
        <v>15623871</v>
      </c>
      <c r="AD30" t="s">
        <v>36</v>
      </c>
      <c r="AE30">
        <v>15642962</v>
      </c>
      <c r="AF30" t="s">
        <v>36</v>
      </c>
      <c r="AG30">
        <v>15236262</v>
      </c>
      <c r="AH30" t="s">
        <v>36</v>
      </c>
      <c r="AI30">
        <v>15648991</v>
      </c>
      <c r="AJ30" t="s">
        <v>36</v>
      </c>
      <c r="AK30">
        <v>15891534</v>
      </c>
      <c r="AL30" t="s">
        <v>36</v>
      </c>
      <c r="AM30">
        <v>16253970</v>
      </c>
      <c r="AN30" t="s">
        <v>36</v>
      </c>
      <c r="AO30">
        <v>16553348</v>
      </c>
      <c r="AP30" t="s">
        <v>36</v>
      </c>
      <c r="AQ30">
        <v>16932051</v>
      </c>
      <c r="AR30" t="s">
        <v>36</v>
      </c>
      <c r="AS30">
        <v>17390295</v>
      </c>
      <c r="AT30" t="s">
        <v>36</v>
      </c>
      <c r="AU30">
        <v>17680274</v>
      </c>
      <c r="AV30" t="s">
        <v>36</v>
      </c>
      <c r="AW30">
        <v>18076651</v>
      </c>
      <c r="AX30" t="s">
        <v>36</v>
      </c>
      <c r="AY30">
        <v>18609078</v>
      </c>
      <c r="AZ30" t="s">
        <v>36</v>
      </c>
      <c r="BA30">
        <v>19036048</v>
      </c>
      <c r="BB30" t="s">
        <v>36</v>
      </c>
      <c r="BC30">
        <v>18509172</v>
      </c>
      <c r="BD30" t="s">
        <v>36</v>
      </c>
      <c r="BE30">
        <v>19609632</v>
      </c>
      <c r="BF30" t="s">
        <v>40</v>
      </c>
      <c r="BG30">
        <v>20013900</v>
      </c>
      <c r="BI30" s="55" t="s">
        <v>103</v>
      </c>
      <c r="BJ30" s="56">
        <f>('PIB avant 1995'!I43/'PIB avant 1995'!E43)^(1/4)*100-100</f>
        <v>3.384944210422077</v>
      </c>
      <c r="BK30" s="57">
        <f>('PIB avant 1995'!AD43/'PIB avant 1995'!I43)^(1/21)*100-100</f>
        <v>3.0498527705408236</v>
      </c>
      <c r="BL30" s="57">
        <f t="shared" si="0"/>
        <v>2.4546334104766743</v>
      </c>
      <c r="BM30" s="58">
        <f t="shared" si="1"/>
        <v>1.6837712008269818</v>
      </c>
      <c r="BO30" s="15" t="s">
        <v>103</v>
      </c>
      <c r="BP30" s="3">
        <f t="shared" si="2"/>
        <v>1.0259995071592714</v>
      </c>
    </row>
    <row r="31" spans="2:68" ht="14.1" customHeight="1">
      <c r="B31" t="s">
        <v>105</v>
      </c>
      <c r="C31" t="s">
        <v>106</v>
      </c>
      <c r="D31" t="s">
        <v>36</v>
      </c>
      <c r="E31">
        <v>11405110</v>
      </c>
      <c r="F31" t="s">
        <v>36</v>
      </c>
      <c r="G31">
        <v>12536810</v>
      </c>
      <c r="H31" t="s">
        <v>36</v>
      </c>
      <c r="I31">
        <v>13694780</v>
      </c>
      <c r="J31" t="s">
        <v>36</v>
      </c>
      <c r="K31">
        <v>14769290</v>
      </c>
      <c r="L31" t="s">
        <v>36</v>
      </c>
      <c r="M31">
        <v>15900860</v>
      </c>
      <c r="N31" t="s">
        <v>36</v>
      </c>
      <c r="O31">
        <v>17250840</v>
      </c>
      <c r="P31" t="s">
        <v>36</v>
      </c>
      <c r="Q31">
        <v>18688830</v>
      </c>
      <c r="R31" t="s">
        <v>36</v>
      </c>
      <c r="S31">
        <v>20395800</v>
      </c>
      <c r="T31" t="s">
        <v>36</v>
      </c>
      <c r="U31">
        <v>22443140</v>
      </c>
      <c r="V31" t="s">
        <v>36</v>
      </c>
      <c r="W31">
        <v>24712960</v>
      </c>
      <c r="X31" t="s">
        <v>36</v>
      </c>
      <c r="Y31">
        <v>27528900</v>
      </c>
      <c r="Z31" t="s">
        <v>36</v>
      </c>
      <c r="AA31">
        <v>31030850</v>
      </c>
      <c r="AB31" t="s">
        <v>36</v>
      </c>
      <c r="AC31">
        <v>35446800</v>
      </c>
      <c r="AD31" t="s">
        <v>36</v>
      </c>
      <c r="AE31">
        <v>38867650</v>
      </c>
      <c r="AF31" t="s">
        <v>36</v>
      </c>
      <c r="AG31">
        <v>42520720</v>
      </c>
      <c r="AH31" t="s">
        <v>36</v>
      </c>
      <c r="AI31">
        <v>47043160</v>
      </c>
      <c r="AJ31" t="s">
        <v>36</v>
      </c>
      <c r="AK31">
        <v>51536170</v>
      </c>
      <c r="AL31" t="s">
        <v>36</v>
      </c>
      <c r="AM31">
        <v>55588830</v>
      </c>
      <c r="AN31" t="s">
        <v>36</v>
      </c>
      <c r="AO31">
        <v>59905940</v>
      </c>
      <c r="AP31" t="s">
        <v>36</v>
      </c>
      <c r="AQ31">
        <v>64354420</v>
      </c>
      <c r="AR31" t="s">
        <v>36</v>
      </c>
      <c r="AS31">
        <v>68885820</v>
      </c>
      <c r="AT31" t="s">
        <v>36</v>
      </c>
      <c r="AU31">
        <v>73603650</v>
      </c>
      <c r="AV31" t="s">
        <v>36</v>
      </c>
      <c r="AW31">
        <v>78717040</v>
      </c>
      <c r="AX31" t="s">
        <v>36</v>
      </c>
      <c r="AY31">
        <v>84030260</v>
      </c>
      <c r="AZ31" t="s">
        <v>36</v>
      </c>
      <c r="BA31">
        <v>89164610</v>
      </c>
      <c r="BB31" t="s">
        <v>36</v>
      </c>
      <c r="BC31">
        <v>91023560</v>
      </c>
      <c r="BD31" t="s">
        <v>36</v>
      </c>
      <c r="BE31" t="s">
        <v>107</v>
      </c>
      <c r="BF31" t="s">
        <v>36</v>
      </c>
      <c r="BG31" t="s">
        <v>107</v>
      </c>
      <c r="BI31" s="71" t="s">
        <v>178</v>
      </c>
      <c r="BJ31" s="72">
        <f>('PIB avant 1995'!I84/'PIB avant 1995'!E84)^(1/4)*100-100</f>
        <v>4.1272493366006984</v>
      </c>
      <c r="BK31" s="73">
        <f>('PIB avant 1995'!AD84/'PIB avant 1995'!I84)^(1/21)*100-100</f>
        <v>2.9227822990919492</v>
      </c>
      <c r="BL31" s="73">
        <f>(BA32/E32)^(1/24)*100-100</f>
        <v>2.1934819077385868</v>
      </c>
      <c r="BM31" s="74">
        <f>(BG32/BA32)^(1/3)*100-100</f>
        <v>1.4443462114533787</v>
      </c>
      <c r="BO31" t="s">
        <v>105</v>
      </c>
      <c r="BP31" s="3">
        <f t="shared" si="2"/>
        <v>1.0985542520301577</v>
      </c>
    </row>
    <row r="32" spans="2:68" ht="14.1" customHeight="1">
      <c r="B32" s="1" t="s">
        <v>124</v>
      </c>
      <c r="E32">
        <f>'pib volume chainés'!E91</f>
        <v>34794151.652999997</v>
      </c>
      <c r="F32" t="str">
        <f>'pib volume chainés'!F91</f>
        <v>(E)</v>
      </c>
      <c r="G32">
        <f>'pib volume chainés'!G91</f>
        <v>35926725.751000002</v>
      </c>
      <c r="H32" t="str">
        <f>'pib volume chainés'!H91</f>
        <v>(E)</v>
      </c>
      <c r="I32">
        <f>'pib volume chainés'!I91</f>
        <v>37261507.375</v>
      </c>
      <c r="J32" t="str">
        <f>'pib volume chainés'!J91</f>
        <v>(E)</v>
      </c>
      <c r="K32">
        <f>'pib volume chainés'!K91</f>
        <v>38341952.787</v>
      </c>
      <c r="L32" t="str">
        <f>'pib volume chainés'!L91</f>
        <v>(E)</v>
      </c>
      <c r="M32">
        <f>'pib volume chainés'!M91</f>
        <v>39597167.681999996</v>
      </c>
      <c r="N32" t="str">
        <f>'pib volume chainés'!N91</f>
        <v>(E)</v>
      </c>
      <c r="O32">
        <f>'pib volume chainés'!O91</f>
        <v>41226010.395999998</v>
      </c>
      <c r="P32" t="str">
        <f>'pib volume chainés'!P91</f>
        <v>(E)</v>
      </c>
      <c r="Q32">
        <f>'pib volume chainés'!Q91</f>
        <v>41803742.398000002</v>
      </c>
      <c r="R32" t="str">
        <f>'pib volume chainés'!R91</f>
        <v>(E)</v>
      </c>
      <c r="S32">
        <f>'pib volume chainés'!S91</f>
        <v>42475712.446999997</v>
      </c>
      <c r="T32" t="str">
        <f>'pib volume chainés'!T91</f>
        <v>(E)</v>
      </c>
      <c r="U32">
        <f>'pib volume chainés'!U91</f>
        <v>43373068.056999996</v>
      </c>
      <c r="V32" t="str">
        <f>'pib volume chainés'!V91</f>
        <v>(E)</v>
      </c>
      <c r="W32">
        <f>'pib volume chainés'!W91</f>
        <v>44820917.784999996</v>
      </c>
      <c r="X32" t="str">
        <f>'pib volume chainés'!X91</f>
        <v>(B)</v>
      </c>
      <c r="Y32">
        <f>'pib volume chainés'!Y91</f>
        <v>46113624.329999998</v>
      </c>
      <c r="Z32" t="str">
        <f>'pib volume chainés'!Z91</f>
        <v>(B)</v>
      </c>
      <c r="AA32">
        <f>'pib volume chainés'!AA91</f>
        <v>47575683.923</v>
      </c>
      <c r="AB32" t="str">
        <f>'pib volume chainés'!AB91</f>
        <v>(B)</v>
      </c>
      <c r="AC32">
        <f>'pib volume chainés'!AC91</f>
        <v>48869358.660999998</v>
      </c>
      <c r="AD32" t="str">
        <f>'pib volume chainés'!AD91</f>
        <v>(B)</v>
      </c>
      <c r="AE32">
        <f>'pib volume chainés'!AE91</f>
        <v>49080558.770999998</v>
      </c>
      <c r="AF32" t="str">
        <f>'pib volume chainés'!AF91</f>
        <v>(B)</v>
      </c>
      <c r="AG32">
        <f>'pib volume chainés'!AG91</f>
        <v>47406951.633000001</v>
      </c>
      <c r="AH32" t="str">
        <f>'pib volume chainés'!AH91</f>
        <v>(B)</v>
      </c>
      <c r="AI32">
        <f>'pib volume chainés'!AI91</f>
        <v>48876664.693999998</v>
      </c>
      <c r="AJ32" t="str">
        <f>'pib volume chainés'!AJ91</f>
        <v/>
      </c>
      <c r="AK32">
        <f>'pib volume chainés'!AK91</f>
        <v>49909381.298</v>
      </c>
      <c r="AL32" t="str">
        <f>'pib volume chainés'!AL91</f>
        <v/>
      </c>
      <c r="AM32">
        <f>'pib volume chainés'!AM91</f>
        <v>50596679.403999999</v>
      </c>
      <c r="AN32" t="str">
        <f>'pib volume chainés'!AN91</f>
        <v/>
      </c>
      <c r="AO32">
        <f>'pib volume chainés'!AO91</f>
        <v>51400712.783</v>
      </c>
      <c r="AP32" t="str">
        <f>'pib volume chainés'!AP91</f>
        <v/>
      </c>
      <c r="AQ32">
        <f>'pib volume chainés'!AQ91</f>
        <v>52497838.609999999</v>
      </c>
      <c r="AR32" t="str">
        <f>'pib volume chainés'!AR91</f>
        <v/>
      </c>
      <c r="AS32">
        <f>'pib volume chainés'!AS91</f>
        <v>53828914.884000003</v>
      </c>
      <c r="AT32" t="str">
        <f>'pib volume chainés'!AT91</f>
        <v/>
      </c>
      <c r="AU32">
        <f>'pib volume chainés'!AU91</f>
        <v>54831186.664999999</v>
      </c>
      <c r="AV32" t="str">
        <f>'pib volume chainés'!AV91</f>
        <v/>
      </c>
      <c r="AW32">
        <f>'pib volume chainés'!AW91</f>
        <v>56290353.005999997</v>
      </c>
      <c r="AX32" t="str">
        <f>'pib volume chainés'!AX91</f>
        <v/>
      </c>
      <c r="AY32">
        <f>'pib volume chainés'!AY91</f>
        <v>57616143.817000002</v>
      </c>
      <c r="AZ32" t="str">
        <f>'pib volume chainés'!AZ91</f>
        <v>(P)</v>
      </c>
      <c r="BA32">
        <f>'pib volume chainés'!BA91</f>
        <v>58568347.358999997</v>
      </c>
      <c r="BB32" t="str">
        <f>'pib volume chainés'!BB91</f>
        <v>(P)</v>
      </c>
      <c r="BC32">
        <f>'pib volume chainés'!BC91</f>
        <v>56098843.438000001</v>
      </c>
      <c r="BD32" t="str">
        <f>'pib volume chainés'!BD91</f>
        <v>(E)</v>
      </c>
      <c r="BE32">
        <f>'pib volume chainés'!BE91</f>
        <v>59403434.847000003</v>
      </c>
      <c r="BF32" t="str">
        <f>'pib volume chainés'!BF91</f>
        <v>(E)</v>
      </c>
      <c r="BG32">
        <f>'pib volume chainés'!BG91</f>
        <v>61142967.410999998</v>
      </c>
      <c r="BI32" s="67" t="s">
        <v>121</v>
      </c>
      <c r="BJ32" s="68">
        <f>('PIB avant 1995'!I44/'PIB avant 1995'!E44)^(1/4)*100-100</f>
        <v>5.2285848967507604</v>
      </c>
      <c r="BK32" s="69">
        <f>('PIB avant 1995'!AD44/'PIB avant 1995'!I44)^(1/21)*100-100</f>
        <v>9.2908078084051198</v>
      </c>
      <c r="BL32" s="69">
        <f>(BA31/E31)^(1/24)*100-100</f>
        <v>8.9462308570469133</v>
      </c>
      <c r="BM32" s="70"/>
    </row>
    <row r="33" spans="58:66" ht="14.1" customHeight="1">
      <c r="BI33" s="51" t="s">
        <v>190</v>
      </c>
      <c r="BJ33" s="52">
        <f>('pib volume chainés'!G93/'pib volume chainés'!C93)^(1/4)*100-100</f>
        <v>1.3833540570022507</v>
      </c>
      <c r="BK33" s="53">
        <f>('pib volume chainés'!AB93/'pib volume chainés'!G93)^(1/21)*100-100</f>
        <v>5.0242916311499926</v>
      </c>
      <c r="BL33" s="53">
        <f>('pib volume chainés'!AZ93/'pib volume chainés'!AB93)^(1/24)*100-100</f>
        <v>6.8558594992642838</v>
      </c>
      <c r="BM33" s="54"/>
    </row>
    <row r="34" spans="58:66" ht="14.1" customHeight="1">
      <c r="BI34" s="51" t="s">
        <v>188</v>
      </c>
      <c r="BJ34" s="52">
        <f>('pib volume chainés'!G94/'pib volume chainés'!C94)^(1/4)*100-100</f>
        <v>4.1418198622424285</v>
      </c>
      <c r="BK34" s="53">
        <f>('pib volume chainés'!AB94/'pib volume chainés'!G94)^(1/21)*100-100</f>
        <v>1.7361475980120389</v>
      </c>
      <c r="BL34" s="53">
        <f>('pib volume chainés'!AZ94/'pib volume chainés'!AB94)^(1/24)*100-100</f>
        <v>2.6212428433677815</v>
      </c>
      <c r="BM34" s="54"/>
    </row>
    <row r="35" spans="58:66" ht="14.1" customHeight="1">
      <c r="BI35" s="47" t="s">
        <v>187</v>
      </c>
      <c r="BJ35" s="48"/>
      <c r="BK35" s="49"/>
      <c r="BL35" s="49">
        <f>('pib volume chainés'!AZ95/'pib volume chainés'!AB95)^(1/24)*100-100</f>
        <v>2.119444675559933</v>
      </c>
      <c r="BM35" s="50">
        <f>('pib volume chainés'!BC94/'pib volume chainés'!AZ94)^(1/3)*100-100</f>
        <v>0.11327663523852038</v>
      </c>
    </row>
    <row r="36" spans="58:66" ht="14.1" customHeight="1">
      <c r="BF36" s="1"/>
      <c r="BI36" s="34" t="s">
        <v>189</v>
      </c>
      <c r="BJ36" s="35"/>
      <c r="BK36" s="36">
        <f>('pib volume chainés'!AB96/'pib volume chainés'!S96)^(1/9)*100-100</f>
        <v>3.5627685912971572</v>
      </c>
      <c r="BL36" s="36">
        <f>('pib volume chainés'!AZ96/'pib volume chainés'!AB96)^(1/24)*100-100</f>
        <v>1.6371032013206417</v>
      </c>
      <c r="BM36" s="37"/>
    </row>
    <row r="37" spans="58:66" ht="14.25">
      <c r="BI37" s="77" t="s">
        <v>185</v>
      </c>
    </row>
    <row r="38" spans="58:66" ht="14.25">
      <c r="BI38" s="77" t="s">
        <v>122</v>
      </c>
    </row>
    <row r="39" spans="58:66" s="28" customFormat="1">
      <c r="BH39" s="16"/>
      <c r="BL39" s="3"/>
      <c r="BM39" s="3"/>
      <c r="BN39" s="16"/>
    </row>
    <row r="40" spans="58:66" ht="15.75">
      <c r="BJ40" s="39" t="s">
        <v>183</v>
      </c>
      <c r="BK40" s="40" t="s">
        <v>176</v>
      </c>
      <c r="BL40" s="41" t="s">
        <v>117</v>
      </c>
      <c r="BM40" s="42" t="s">
        <v>184</v>
      </c>
    </row>
    <row r="41" spans="58:66">
      <c r="BI41" t="str">
        <f>BI6</f>
        <v>Australia</v>
      </c>
      <c r="BJ41" s="9">
        <f t="shared" ref="BJ41:BM41" si="3">BJ6</f>
        <v>2.9871884820367001</v>
      </c>
      <c r="BK41" s="9">
        <f t="shared" si="3"/>
        <v>3.0317241852575165</v>
      </c>
      <c r="BL41" s="9">
        <f t="shared" si="3"/>
        <v>2.9813238444896797</v>
      </c>
      <c r="BM41" s="9">
        <f t="shared" si="3"/>
        <v>3.1588454078879948</v>
      </c>
    </row>
    <row r="42" spans="58:66">
      <c r="BI42" t="str">
        <f>BI11</f>
        <v>Denmark</v>
      </c>
      <c r="BJ42" s="9">
        <f t="shared" ref="BJ42:BM42" si="4">BJ11</f>
        <v>2.4540125808371016</v>
      </c>
      <c r="BK42" s="9">
        <f t="shared" si="4"/>
        <v>2.1086771688060963</v>
      </c>
      <c r="BL42" s="9">
        <f t="shared" si="4"/>
        <v>1.6107638220015872</v>
      </c>
      <c r="BM42" s="9">
        <f t="shared" si="4"/>
        <v>2.3132186892136559</v>
      </c>
    </row>
    <row r="43" spans="58:66">
      <c r="BI43" t="str">
        <f>BI13</f>
        <v>France</v>
      </c>
      <c r="BJ43" s="9">
        <f t="shared" ref="BJ43:BM44" si="5">BJ13</f>
        <v>5.1153379711141582</v>
      </c>
      <c r="BK43" s="9">
        <f t="shared" si="5"/>
        <v>2.2422923274787223</v>
      </c>
      <c r="BL43" s="9">
        <f t="shared" si="5"/>
        <v>1.6397023724286157</v>
      </c>
      <c r="BM43" s="9">
        <f t="shared" si="5"/>
        <v>0.27432062239208221</v>
      </c>
    </row>
    <row r="44" spans="58:66">
      <c r="BI44" s="28" t="str">
        <f>BI14</f>
        <v>Germany</v>
      </c>
      <c r="BJ44" s="9">
        <f t="shared" si="5"/>
        <v>3.2641626919927944</v>
      </c>
      <c r="BK44" s="9">
        <f t="shared" si="5"/>
        <v>2.3363679437878631</v>
      </c>
      <c r="BL44" s="9">
        <f t="shared" si="5"/>
        <v>1.389187826842047</v>
      </c>
      <c r="BM44" s="9">
        <f t="shared" si="5"/>
        <v>0.3348862820095917</v>
      </c>
    </row>
    <row r="45" spans="58:66">
      <c r="BI45" t="str">
        <f>BI15</f>
        <v>Italy</v>
      </c>
      <c r="BJ45" s="9">
        <f t="shared" ref="BJ45:BM45" si="6">BJ15</f>
        <v>4.514807677713236</v>
      </c>
      <c r="BK45" s="9">
        <f t="shared" si="6"/>
        <v>2.4018904137856225</v>
      </c>
      <c r="BL45" s="9">
        <f t="shared" si="6"/>
        <v>0.59513526989323395</v>
      </c>
      <c r="BM45" s="9">
        <f t="shared" si="6"/>
        <v>0.74957997048706204</v>
      </c>
    </row>
    <row r="46" spans="58:66">
      <c r="BI46" s="28" t="str">
        <f t="shared" ref="BI46:BM47" si="7">BI16</f>
        <v>Japan</v>
      </c>
      <c r="BJ46" s="9">
        <f t="shared" si="7"/>
        <v>4.9075432752091217</v>
      </c>
      <c r="BK46" s="9">
        <f t="shared" si="7"/>
        <v>3.6927818965636163</v>
      </c>
      <c r="BL46" s="9">
        <f t="shared" si="7"/>
        <v>0.78245496641471846</v>
      </c>
      <c r="BM46" s="9">
        <f t="shared" si="7"/>
        <v>-0.40902928340696576</v>
      </c>
    </row>
    <row r="47" spans="58:66">
      <c r="BI47" s="28" t="str">
        <f t="shared" si="7"/>
        <v>Korea</v>
      </c>
      <c r="BJ47" s="9">
        <f t="shared" si="7"/>
        <v>10.507615296318136</v>
      </c>
      <c r="BK47" s="9">
        <f t="shared" si="7"/>
        <v>9.2098477908277232</v>
      </c>
      <c r="BL47" s="9">
        <f t="shared" si="7"/>
        <v>4.2395336169593918</v>
      </c>
      <c r="BM47" s="9">
        <f t="shared" si="7"/>
        <v>2.047968352939904</v>
      </c>
    </row>
    <row r="48" spans="58:66">
      <c r="BI48" t="str">
        <f>BI19</f>
        <v>Netherlands</v>
      </c>
      <c r="BJ48" s="9">
        <f t="shared" ref="BJ48:BM48" si="8">BJ19</f>
        <v>4.212892404582405</v>
      </c>
      <c r="BK48" s="9">
        <f t="shared" si="8"/>
        <v>2.2920886267331184</v>
      </c>
      <c r="BL48" s="9">
        <f t="shared" si="8"/>
        <v>2.0120875675202683</v>
      </c>
      <c r="BM48" s="9">
        <f t="shared" si="8"/>
        <v>2.1160634185626321</v>
      </c>
    </row>
    <row r="49" spans="61:65">
      <c r="BI49" t="str">
        <f>BI27</f>
        <v>Sweden</v>
      </c>
      <c r="BJ49" s="9">
        <f t="shared" ref="BJ49:BM49" si="9">BJ27</f>
        <v>2.5937034370058285</v>
      </c>
      <c r="BK49" s="9">
        <f t="shared" si="9"/>
        <v>1.640672611836294</v>
      </c>
      <c r="BL49" s="9">
        <f t="shared" si="9"/>
        <v>2.4740317116553001</v>
      </c>
      <c r="BM49" s="9">
        <f t="shared" si="9"/>
        <v>2.2120652488262067</v>
      </c>
    </row>
    <row r="50" spans="61:65">
      <c r="BI50" t="str">
        <f>BI29</f>
        <v>United Kingdom</v>
      </c>
      <c r="BJ50" s="9">
        <f t="shared" ref="BJ50:BM50" si="10">BJ29</f>
        <v>2.9114975849354323</v>
      </c>
      <c r="BK50" s="9">
        <f t="shared" si="10"/>
        <v>2.2348090315077513</v>
      </c>
      <c r="BL50" s="9">
        <f t="shared" si="10"/>
        <v>2.1049305650825403</v>
      </c>
      <c r="BM50" s="9">
        <f t="shared" si="10"/>
        <v>0.54718402140241551</v>
      </c>
    </row>
    <row r="51" spans="61:65">
      <c r="BI51" s="28" t="str">
        <f t="shared" ref="BI51:BM52" si="11">BI30</f>
        <v>United States</v>
      </c>
      <c r="BJ51" s="9">
        <f t="shared" si="11"/>
        <v>3.384944210422077</v>
      </c>
      <c r="BK51" s="9">
        <f t="shared" si="11"/>
        <v>3.0498527705408236</v>
      </c>
      <c r="BL51" s="9">
        <f t="shared" si="11"/>
        <v>2.4546334104766743</v>
      </c>
      <c r="BM51" s="9">
        <f t="shared" si="11"/>
        <v>1.6837712008269818</v>
      </c>
    </row>
    <row r="52" spans="61:65">
      <c r="BI52" s="75" t="str">
        <f t="shared" si="11"/>
        <v>Total pays OCDE</v>
      </c>
      <c r="BJ52" s="9">
        <f t="shared" si="11"/>
        <v>4.1272493366006984</v>
      </c>
      <c r="BK52" s="9">
        <f t="shared" si="11"/>
        <v>2.9227822990919492</v>
      </c>
      <c r="BL52" s="9">
        <f t="shared" si="11"/>
        <v>2.1934819077385868</v>
      </c>
      <c r="BM52" s="9">
        <f t="shared" si="11"/>
        <v>1.4443462114533787</v>
      </c>
    </row>
    <row r="53" spans="61:65">
      <c r="BI53" s="28" t="str">
        <f t="shared" ref="BI53:BL54" si="12">BI32</f>
        <v>China</v>
      </c>
      <c r="BJ53" s="9">
        <f t="shared" si="12"/>
        <v>5.2285848967507604</v>
      </c>
      <c r="BK53" s="9">
        <f t="shared" si="12"/>
        <v>9.2908078084051198</v>
      </c>
      <c r="BL53" s="9">
        <f t="shared" si="12"/>
        <v>8.9462308570469133</v>
      </c>
      <c r="BM53" s="28"/>
    </row>
    <row r="54" spans="61:65">
      <c r="BI54" s="28" t="str">
        <f t="shared" si="12"/>
        <v>India</v>
      </c>
      <c r="BJ54" s="9">
        <f t="shared" si="12"/>
        <v>1.3833540570022507</v>
      </c>
      <c r="BK54" s="9">
        <f t="shared" si="12"/>
        <v>5.0242916311499926</v>
      </c>
      <c r="BL54" s="9">
        <f t="shared" si="12"/>
        <v>6.8558594992642838</v>
      </c>
      <c r="BM54" s="28"/>
    </row>
    <row r="55" spans="61:65">
      <c r="BI55" s="1" t="s">
        <v>191</v>
      </c>
      <c r="BJ55" s="9">
        <f>BJ34</f>
        <v>4.1418198622424285</v>
      </c>
      <c r="BK55" s="9">
        <f>BK34</f>
        <v>1.7361475980120389</v>
      </c>
      <c r="BL55" s="9">
        <f>BL34</f>
        <v>2.6212428433677815</v>
      </c>
      <c r="BM55" s="28"/>
    </row>
    <row r="71" spans="67:67" ht="15">
      <c r="BO71" s="76" t="s">
        <v>122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X13"/>
  <sheetViews>
    <sheetView topLeftCell="A8" workbookViewId="0">
      <selection activeCell="BX12" sqref="B12:BX13"/>
    </sheetView>
  </sheetViews>
  <sheetFormatPr baseColWidth="10" defaultRowHeight="12.75"/>
  <cols>
    <col min="5" max="5" width="12.28515625" bestFit="1" customWidth="1"/>
  </cols>
  <sheetData>
    <row r="1" spans="1:76">
      <c r="A1" s="11" t="s">
        <v>125</v>
      </c>
    </row>
    <row r="2" spans="1:76">
      <c r="A2" s="11" t="s">
        <v>36</v>
      </c>
    </row>
    <row r="3" spans="1:76">
      <c r="A3" s="12" t="s">
        <v>126</v>
      </c>
    </row>
    <row r="5" spans="1:76">
      <c r="C5" s="13" t="s">
        <v>127</v>
      </c>
      <c r="D5" s="13" t="s">
        <v>128</v>
      </c>
      <c r="E5" s="13" t="s">
        <v>129</v>
      </c>
      <c r="F5" s="13" t="s">
        <v>130</v>
      </c>
      <c r="G5" s="13" t="s">
        <v>131</v>
      </c>
      <c r="H5" s="13" t="s">
        <v>132</v>
      </c>
      <c r="I5" s="13" t="s">
        <v>133</v>
      </c>
      <c r="J5" s="13" t="s">
        <v>134</v>
      </c>
      <c r="K5" s="13" t="s">
        <v>135</v>
      </c>
      <c r="L5" s="13" t="s">
        <v>136</v>
      </c>
      <c r="M5" s="13" t="s">
        <v>137</v>
      </c>
      <c r="N5" s="13" t="s">
        <v>138</v>
      </c>
      <c r="O5" s="13" t="s">
        <v>139</v>
      </c>
      <c r="P5" s="13" t="s">
        <v>140</v>
      </c>
      <c r="Q5" s="13" t="s">
        <v>141</v>
      </c>
      <c r="R5" s="13" t="s">
        <v>142</v>
      </c>
      <c r="S5" s="13" t="s">
        <v>143</v>
      </c>
      <c r="T5" s="13" t="s">
        <v>144</v>
      </c>
      <c r="U5" s="13" t="s">
        <v>145</v>
      </c>
      <c r="V5" s="13" t="s">
        <v>146</v>
      </c>
      <c r="W5" s="13" t="s">
        <v>147</v>
      </c>
      <c r="X5" s="13" t="s">
        <v>148</v>
      </c>
      <c r="Y5" s="13" t="s">
        <v>149</v>
      </c>
      <c r="Z5" s="13" t="s">
        <v>150</v>
      </c>
      <c r="AA5" s="13" t="s">
        <v>151</v>
      </c>
      <c r="AB5" s="13" t="s">
        <v>152</v>
      </c>
      <c r="AC5" s="13" t="s">
        <v>153</v>
      </c>
      <c r="AD5" s="13" t="s">
        <v>154</v>
      </c>
      <c r="AE5" s="13" t="s">
        <v>155</v>
      </c>
      <c r="AF5" s="13" t="s">
        <v>156</v>
      </c>
      <c r="AG5" s="13" t="s">
        <v>157</v>
      </c>
      <c r="AH5" s="13" t="s">
        <v>158</v>
      </c>
      <c r="AI5" s="13" t="s">
        <v>159</v>
      </c>
      <c r="AJ5" s="13" t="s">
        <v>160</v>
      </c>
      <c r="AK5" s="13" t="s">
        <v>161</v>
      </c>
      <c r="AL5" s="13" t="s">
        <v>162</v>
      </c>
      <c r="AM5" s="13" t="s">
        <v>163</v>
      </c>
      <c r="AN5" s="13" t="s">
        <v>164</v>
      </c>
      <c r="AO5" s="13" t="s">
        <v>165</v>
      </c>
      <c r="AP5" s="13" t="s">
        <v>166</v>
      </c>
      <c r="AQ5" s="13" t="s">
        <v>167</v>
      </c>
      <c r="AR5" s="13" t="s">
        <v>168</v>
      </c>
      <c r="AS5" s="13" t="s">
        <v>169</v>
      </c>
      <c r="AT5" s="13" t="s">
        <v>170</v>
      </c>
      <c r="AU5" s="13" t="s">
        <v>171</v>
      </c>
      <c r="AV5" s="13" t="s">
        <v>172</v>
      </c>
      <c r="AW5" s="13" t="s">
        <v>5</v>
      </c>
      <c r="AX5" s="13" t="s">
        <v>6</v>
      </c>
      <c r="AY5" s="13" t="s">
        <v>7</v>
      </c>
      <c r="AZ5" s="13" t="s">
        <v>8</v>
      </c>
      <c r="BA5" s="13" t="s">
        <v>9</v>
      </c>
      <c r="BB5" s="13" t="s">
        <v>10</v>
      </c>
      <c r="BC5" s="13" t="s">
        <v>11</v>
      </c>
      <c r="BD5" s="13" t="s">
        <v>12</v>
      </c>
      <c r="BE5" s="13" t="s">
        <v>13</v>
      </c>
      <c r="BF5" s="13" t="s">
        <v>14</v>
      </c>
      <c r="BG5" s="13" t="s">
        <v>15</v>
      </c>
      <c r="BH5" s="13" t="s">
        <v>16</v>
      </c>
      <c r="BI5" s="13" t="s">
        <v>17</v>
      </c>
      <c r="BJ5" s="13" t="s">
        <v>18</v>
      </c>
      <c r="BK5" s="13" t="s">
        <v>19</v>
      </c>
      <c r="BL5" s="13" t="s">
        <v>20</v>
      </c>
      <c r="BM5" s="13" t="s">
        <v>21</v>
      </c>
      <c r="BN5" s="13" t="s">
        <v>22</v>
      </c>
      <c r="BO5" s="13" t="s">
        <v>23</v>
      </c>
      <c r="BP5" s="13" t="s">
        <v>24</v>
      </c>
      <c r="BQ5" s="13" t="s">
        <v>25</v>
      </c>
      <c r="BR5" s="13" t="s">
        <v>26</v>
      </c>
      <c r="BS5" s="13" t="s">
        <v>27</v>
      </c>
      <c r="BT5" s="13" t="s">
        <v>28</v>
      </c>
      <c r="BU5" s="13" t="s">
        <v>29</v>
      </c>
      <c r="BV5" s="13" t="s">
        <v>30</v>
      </c>
      <c r="BW5" s="13" t="s">
        <v>31</v>
      </c>
      <c r="BX5" s="13" t="s">
        <v>32</v>
      </c>
    </row>
    <row r="6" spans="1:76" ht="409.6" hidden="1" customHeight="1">
      <c r="B6" t="s">
        <v>36</v>
      </c>
    </row>
    <row r="7" spans="1:76" ht="25.5">
      <c r="A7" s="13" t="s">
        <v>173</v>
      </c>
      <c r="B7" s="13" t="s">
        <v>174</v>
      </c>
      <c r="C7" s="14">
        <v>270.221</v>
      </c>
      <c r="D7" s="14">
        <v>293.36700000000002</v>
      </c>
      <c r="E7" s="14">
        <v>310.358</v>
      </c>
      <c r="F7" s="14">
        <v>320.02199999999999</v>
      </c>
      <c r="G7" s="14">
        <v>331.08300000000003</v>
      </c>
      <c r="H7" s="14">
        <v>349.55200000000002</v>
      </c>
      <c r="I7" s="14">
        <v>368.12</v>
      </c>
      <c r="J7" s="14">
        <v>386.48099999999999</v>
      </c>
      <c r="K7" s="14">
        <v>407.80200000000002</v>
      </c>
      <c r="L7" s="14">
        <v>418.79500000000002</v>
      </c>
      <c r="M7" s="14">
        <v>429.983</v>
      </c>
      <c r="N7" s="14">
        <v>464.34699999999998</v>
      </c>
      <c r="O7" s="14">
        <v>487.47199999999998</v>
      </c>
      <c r="P7" s="14">
        <v>520.83199999999999</v>
      </c>
      <c r="Q7" s="14">
        <v>553.29899999999998</v>
      </c>
      <c r="R7" s="14">
        <v>590.10500000000002</v>
      </c>
      <c r="S7" s="14">
        <v>618.79300000000001</v>
      </c>
      <c r="T7" s="14">
        <v>651.29100000000005</v>
      </c>
      <c r="U7" s="14">
        <v>683.34199999999998</v>
      </c>
      <c r="V7" s="14">
        <v>714.03300000000002</v>
      </c>
      <c r="W7" s="14">
        <v>764.79700000000003</v>
      </c>
      <c r="X7" s="14">
        <v>811.51599999999996</v>
      </c>
      <c r="Y7" s="14">
        <v>854.66300000000001</v>
      </c>
      <c r="Z7" s="14">
        <v>893.22</v>
      </c>
      <c r="AA7" s="14">
        <v>949.89</v>
      </c>
      <c r="AB7" s="14">
        <v>990.74400000000003</v>
      </c>
      <c r="AC7" s="14">
        <v>981.23400000000004</v>
      </c>
      <c r="AD7" s="14">
        <v>1023.984</v>
      </c>
      <c r="AE7" s="14">
        <v>1059.4580000000001</v>
      </c>
      <c r="AF7" s="14">
        <v>1101.6089999999999</v>
      </c>
      <c r="AG7" s="14">
        <v>1140.7159999999999</v>
      </c>
      <c r="AH7" s="14">
        <v>1158.7249999999999</v>
      </c>
      <c r="AI7" s="14">
        <v>1171.1120000000001</v>
      </c>
      <c r="AJ7" s="14">
        <v>1200.453</v>
      </c>
      <c r="AK7" s="14">
        <v>1215.3489999999999</v>
      </c>
      <c r="AL7" s="14">
        <v>1233.7460000000001</v>
      </c>
      <c r="AM7" s="14">
        <v>1253.7670000000001</v>
      </c>
      <c r="AN7" s="14">
        <v>1283.0709999999999</v>
      </c>
      <c r="AO7" s="14">
        <v>1315.942</v>
      </c>
      <c r="AP7" s="14">
        <v>1378.3589999999999</v>
      </c>
      <c r="AQ7" s="14">
        <v>1438.2329999999999</v>
      </c>
      <c r="AR7" s="14">
        <v>1480.2860000000001</v>
      </c>
      <c r="AS7" s="14">
        <v>1495.8019999999999</v>
      </c>
      <c r="AT7" s="14">
        <v>1519.7249999999999</v>
      </c>
      <c r="AU7" s="14">
        <v>1510.171</v>
      </c>
      <c r="AV7" s="14">
        <v>1545.787</v>
      </c>
      <c r="AW7" s="14">
        <v>1578.3510000000001</v>
      </c>
      <c r="AX7" s="14">
        <v>1600.653</v>
      </c>
      <c r="AY7" s="14">
        <v>1638.049</v>
      </c>
      <c r="AZ7" s="14">
        <v>1696.8330000000001</v>
      </c>
      <c r="BA7" s="14">
        <v>1754.8879999999999</v>
      </c>
      <c r="BB7" s="14">
        <v>1823.7439999999999</v>
      </c>
      <c r="BC7" s="14">
        <v>1859.922</v>
      </c>
      <c r="BD7" s="14">
        <v>1881.0419999999999</v>
      </c>
      <c r="BE7" s="14">
        <v>1896.5260000000001</v>
      </c>
      <c r="BF7" s="14">
        <v>1950.193</v>
      </c>
      <c r="BG7" s="14">
        <v>1982.6289999999999</v>
      </c>
      <c r="BH7" s="14">
        <v>2031.19</v>
      </c>
      <c r="BI7" s="14">
        <v>2080.4409999999998</v>
      </c>
      <c r="BJ7" s="14">
        <v>2085.7449999999999</v>
      </c>
      <c r="BK7" s="14">
        <v>2025.8150000000001</v>
      </c>
      <c r="BL7" s="14">
        <v>2065.3069999999998</v>
      </c>
      <c r="BM7" s="14">
        <v>2110.5929999999998</v>
      </c>
      <c r="BN7" s="14">
        <v>2117.2020000000002</v>
      </c>
      <c r="BO7" s="14">
        <v>2129.404</v>
      </c>
      <c r="BP7" s="14">
        <v>2149.7649999999999</v>
      </c>
      <c r="BQ7" s="14">
        <v>2173.69</v>
      </c>
      <c r="BR7" s="14">
        <v>2197.502</v>
      </c>
      <c r="BS7" s="14">
        <v>2247.8560000000002</v>
      </c>
      <c r="BT7" s="14">
        <v>2289.7800000000002</v>
      </c>
      <c r="BU7" s="14">
        <v>2331.98</v>
      </c>
      <c r="BV7" s="14">
        <v>2156.1379999999999</v>
      </c>
      <c r="BW7" s="14">
        <v>2294.89</v>
      </c>
      <c r="BX7" s="14">
        <v>2351.2240000000002</v>
      </c>
    </row>
    <row r="9" spans="1:76">
      <c r="C9" t="s">
        <v>175</v>
      </c>
      <c r="D9" t="s">
        <v>176</v>
      </c>
      <c r="E9" s="3" t="s">
        <v>117</v>
      </c>
      <c r="F9" s="4" t="s">
        <v>118</v>
      </c>
    </row>
    <row r="10" spans="1:76">
      <c r="C10" s="6">
        <f>(AB7/C7)^(1/25)*100-100</f>
        <v>5.3342710571971708</v>
      </c>
      <c r="D10" s="6">
        <f>(AW7/AB7)^(1/21)*100-100</f>
        <v>2.2422923274787223</v>
      </c>
      <c r="E10" s="6">
        <f>(BU7/AW7)^(1/24)*100-100</f>
        <v>1.6397023724286157</v>
      </c>
      <c r="F10" s="6">
        <f>(BX7/BU7)^(1/4)*100-100</f>
        <v>0.20566999874091607</v>
      </c>
    </row>
    <row r="12" spans="1:76" s="28" customFormat="1">
      <c r="C12" s="78" t="s">
        <v>127</v>
      </c>
      <c r="D12" s="78" t="s">
        <v>128</v>
      </c>
      <c r="E12" s="78" t="s">
        <v>129</v>
      </c>
      <c r="F12" s="78" t="s">
        <v>130</v>
      </c>
      <c r="G12" s="78" t="s">
        <v>131</v>
      </c>
      <c r="H12" s="78" t="s">
        <v>132</v>
      </c>
      <c r="I12" s="78" t="s">
        <v>133</v>
      </c>
      <c r="J12" s="78" t="s">
        <v>134</v>
      </c>
      <c r="K12" s="78" t="s">
        <v>135</v>
      </c>
      <c r="L12" s="78" t="s">
        <v>136</v>
      </c>
      <c r="M12" s="78" t="s">
        <v>137</v>
      </c>
      <c r="N12" s="78" t="s">
        <v>138</v>
      </c>
      <c r="O12" s="78" t="s">
        <v>139</v>
      </c>
      <c r="P12" s="78" t="s">
        <v>140</v>
      </c>
      <c r="Q12" s="78" t="s">
        <v>141</v>
      </c>
      <c r="R12" s="78" t="s">
        <v>142</v>
      </c>
      <c r="S12" s="78" t="s">
        <v>143</v>
      </c>
      <c r="T12" s="78" t="s">
        <v>144</v>
      </c>
      <c r="U12" s="78" t="s">
        <v>145</v>
      </c>
      <c r="V12" s="78" t="s">
        <v>146</v>
      </c>
      <c r="W12" s="78" t="s">
        <v>147</v>
      </c>
      <c r="X12" s="78" t="s">
        <v>148</v>
      </c>
      <c r="Y12" s="78" t="s">
        <v>149</v>
      </c>
      <c r="Z12" s="78" t="s">
        <v>150</v>
      </c>
      <c r="AA12" s="78" t="s">
        <v>151</v>
      </c>
      <c r="AB12" s="78" t="s">
        <v>152</v>
      </c>
      <c r="AC12" s="78" t="s">
        <v>153</v>
      </c>
      <c r="AD12" s="78" t="s">
        <v>154</v>
      </c>
      <c r="AE12" s="78" t="s">
        <v>155</v>
      </c>
      <c r="AF12" s="78" t="s">
        <v>156</v>
      </c>
      <c r="AG12" s="78" t="s">
        <v>157</v>
      </c>
      <c r="AH12" s="78" t="s">
        <v>158</v>
      </c>
      <c r="AI12" s="78" t="s">
        <v>159</v>
      </c>
      <c r="AJ12" s="78" t="s">
        <v>160</v>
      </c>
      <c r="AK12" s="78" t="s">
        <v>161</v>
      </c>
      <c r="AL12" s="78" t="s">
        <v>162</v>
      </c>
      <c r="AM12" s="78" t="s">
        <v>163</v>
      </c>
      <c r="AN12" s="78" t="s">
        <v>164</v>
      </c>
      <c r="AO12" s="78" t="s">
        <v>165</v>
      </c>
      <c r="AP12" s="78" t="s">
        <v>166</v>
      </c>
      <c r="AQ12" s="78" t="s">
        <v>167</v>
      </c>
      <c r="AR12" s="78" t="s">
        <v>168</v>
      </c>
      <c r="AS12" s="78" t="s">
        <v>169</v>
      </c>
      <c r="AT12" s="78" t="s">
        <v>170</v>
      </c>
      <c r="AU12" s="78" t="s">
        <v>171</v>
      </c>
      <c r="AV12" s="78" t="s">
        <v>172</v>
      </c>
      <c r="AW12" s="78" t="s">
        <v>5</v>
      </c>
      <c r="AX12" s="78" t="s">
        <v>6</v>
      </c>
      <c r="AY12" s="78" t="s">
        <v>7</v>
      </c>
      <c r="AZ12" s="78" t="s">
        <v>8</v>
      </c>
      <c r="BA12" s="78" t="s">
        <v>9</v>
      </c>
      <c r="BB12" s="78" t="s">
        <v>10</v>
      </c>
      <c r="BC12" s="78" t="s">
        <v>11</v>
      </c>
      <c r="BD12" s="78" t="s">
        <v>12</v>
      </c>
      <c r="BE12" s="78" t="s">
        <v>13</v>
      </c>
      <c r="BF12" s="78" t="s">
        <v>14</v>
      </c>
      <c r="BG12" s="78" t="s">
        <v>15</v>
      </c>
      <c r="BH12" s="78" t="s">
        <v>16</v>
      </c>
      <c r="BI12" s="78" t="s">
        <v>17</v>
      </c>
      <c r="BJ12" s="78" t="s">
        <v>18</v>
      </c>
      <c r="BK12" s="78" t="s">
        <v>19</v>
      </c>
      <c r="BL12" s="78" t="s">
        <v>20</v>
      </c>
      <c r="BM12" s="78" t="s">
        <v>21</v>
      </c>
      <c r="BN12" s="78" t="s">
        <v>22</v>
      </c>
      <c r="BO12" s="78" t="s">
        <v>23</v>
      </c>
      <c r="BP12" s="78" t="s">
        <v>24</v>
      </c>
      <c r="BQ12" s="78" t="s">
        <v>25</v>
      </c>
      <c r="BR12" s="78" t="s">
        <v>26</v>
      </c>
      <c r="BS12" s="78" t="s">
        <v>27</v>
      </c>
      <c r="BT12" s="78" t="s">
        <v>28</v>
      </c>
      <c r="BU12" s="78" t="s">
        <v>29</v>
      </c>
      <c r="BV12" s="78" t="s">
        <v>30</v>
      </c>
      <c r="BW12" s="78" t="s">
        <v>31</v>
      </c>
      <c r="BX12" s="78" t="s">
        <v>32</v>
      </c>
    </row>
    <row r="13" spans="1:76">
      <c r="B13" s="1" t="s">
        <v>192</v>
      </c>
      <c r="C13" s="9">
        <f>C7*100/$C7</f>
        <v>100</v>
      </c>
      <c r="D13" s="9">
        <f t="shared" ref="D13:BO13" si="0">D7*100/$C7</f>
        <v>108.56558150550846</v>
      </c>
      <c r="E13" s="9">
        <f t="shared" si="0"/>
        <v>114.85339777441428</v>
      </c>
      <c r="F13" s="9">
        <f t="shared" si="0"/>
        <v>118.42972973973156</v>
      </c>
      <c r="G13" s="9">
        <f t="shared" si="0"/>
        <v>122.52304595127693</v>
      </c>
      <c r="H13" s="9">
        <f t="shared" si="0"/>
        <v>129.35782193093803</v>
      </c>
      <c r="I13" s="9">
        <f t="shared" si="0"/>
        <v>136.22923458946565</v>
      </c>
      <c r="J13" s="9">
        <f t="shared" si="0"/>
        <v>143.02404328309049</v>
      </c>
      <c r="K13" s="9">
        <f t="shared" si="0"/>
        <v>150.91425166807912</v>
      </c>
      <c r="L13" s="9">
        <f t="shared" si="0"/>
        <v>154.98240329212015</v>
      </c>
      <c r="M13" s="9">
        <f t="shared" si="0"/>
        <v>159.12271807150444</v>
      </c>
      <c r="N13" s="9">
        <f t="shared" si="0"/>
        <v>171.83971638029612</v>
      </c>
      <c r="O13" s="9">
        <f t="shared" si="0"/>
        <v>180.3975264690753</v>
      </c>
      <c r="P13" s="9">
        <f t="shared" si="0"/>
        <v>192.74297704471525</v>
      </c>
      <c r="Q13" s="9">
        <f t="shared" si="0"/>
        <v>204.75795737562956</v>
      </c>
      <c r="R13" s="9">
        <f t="shared" si="0"/>
        <v>218.37866042979635</v>
      </c>
      <c r="S13" s="9">
        <f t="shared" si="0"/>
        <v>228.99515581690542</v>
      </c>
      <c r="T13" s="9">
        <f t="shared" si="0"/>
        <v>241.02160823918203</v>
      </c>
      <c r="U13" s="9">
        <f t="shared" si="0"/>
        <v>252.88264050536412</v>
      </c>
      <c r="V13" s="9">
        <f t="shared" si="0"/>
        <v>264.24038102146022</v>
      </c>
      <c r="W13" s="9">
        <f t="shared" si="0"/>
        <v>283.02648572834829</v>
      </c>
      <c r="X13" s="9">
        <f t="shared" si="0"/>
        <v>300.31566754619365</v>
      </c>
      <c r="Y13" s="9">
        <f t="shared" si="0"/>
        <v>316.2829683851366</v>
      </c>
      <c r="Z13" s="9">
        <f t="shared" si="0"/>
        <v>330.55165956753916</v>
      </c>
      <c r="AA13" s="9">
        <f t="shared" si="0"/>
        <v>351.52338271266854</v>
      </c>
      <c r="AB13" s="9">
        <f t="shared" si="0"/>
        <v>366.64211885826791</v>
      </c>
      <c r="AC13" s="9">
        <f t="shared" si="0"/>
        <v>363.12277728229861</v>
      </c>
      <c r="AD13" s="9">
        <f t="shared" si="0"/>
        <v>378.943161338312</v>
      </c>
      <c r="AE13" s="9">
        <f t="shared" si="0"/>
        <v>392.07093453136508</v>
      </c>
      <c r="AF13" s="9">
        <f t="shared" si="0"/>
        <v>407.66964817686261</v>
      </c>
      <c r="AG13" s="9">
        <f t="shared" si="0"/>
        <v>422.14187646407936</v>
      </c>
      <c r="AH13" s="9">
        <f t="shared" si="0"/>
        <v>428.8064214106231</v>
      </c>
      <c r="AI13" s="9">
        <f t="shared" si="0"/>
        <v>433.39044707850246</v>
      </c>
      <c r="AJ13" s="9">
        <f t="shared" si="0"/>
        <v>444.24859651914545</v>
      </c>
      <c r="AK13" s="9">
        <f t="shared" si="0"/>
        <v>449.76112145244076</v>
      </c>
      <c r="AL13" s="9">
        <f t="shared" si="0"/>
        <v>456.56925257474438</v>
      </c>
      <c r="AM13" s="9">
        <f t="shared" si="0"/>
        <v>463.97837325744484</v>
      </c>
      <c r="AN13" s="9">
        <f t="shared" si="0"/>
        <v>474.82283020194575</v>
      </c>
      <c r="AO13" s="9">
        <f t="shared" si="0"/>
        <v>486.98731778803278</v>
      </c>
      <c r="AP13" s="9">
        <f t="shared" si="0"/>
        <v>510.08581864473894</v>
      </c>
      <c r="AQ13" s="9">
        <f t="shared" si="0"/>
        <v>532.24323794227678</v>
      </c>
      <c r="AR13" s="9">
        <f t="shared" si="0"/>
        <v>547.80568497637125</v>
      </c>
      <c r="AS13" s="9">
        <f t="shared" si="0"/>
        <v>553.54765173691158</v>
      </c>
      <c r="AT13" s="9">
        <f t="shared" si="0"/>
        <v>562.40077566140303</v>
      </c>
      <c r="AU13" s="9">
        <f t="shared" si="0"/>
        <v>558.86515111704864</v>
      </c>
      <c r="AV13" s="9">
        <f t="shared" si="0"/>
        <v>572.04547388989022</v>
      </c>
      <c r="AW13" s="9">
        <f t="shared" si="0"/>
        <v>584.09635076474444</v>
      </c>
      <c r="AX13" s="9">
        <f t="shared" si="0"/>
        <v>592.34959533122878</v>
      </c>
      <c r="AY13" s="9">
        <f t="shared" si="0"/>
        <v>606.18863818874183</v>
      </c>
      <c r="AZ13" s="9">
        <f t="shared" si="0"/>
        <v>627.94268395128438</v>
      </c>
      <c r="BA13" s="9">
        <f t="shared" si="0"/>
        <v>649.42695053308216</v>
      </c>
      <c r="BB13" s="9">
        <f t="shared" si="0"/>
        <v>674.90831578596772</v>
      </c>
      <c r="BC13" s="9">
        <f t="shared" si="0"/>
        <v>688.29661647318312</v>
      </c>
      <c r="BD13" s="9">
        <f t="shared" si="0"/>
        <v>696.11244129804857</v>
      </c>
      <c r="BE13" s="9">
        <f t="shared" si="0"/>
        <v>701.84256589976349</v>
      </c>
      <c r="BF13" s="9">
        <f t="shared" si="0"/>
        <v>721.70297645260723</v>
      </c>
      <c r="BG13" s="9">
        <f t="shared" si="0"/>
        <v>733.70648469215939</v>
      </c>
      <c r="BH13" s="9">
        <f t="shared" si="0"/>
        <v>751.6773307774007</v>
      </c>
      <c r="BI13" s="9">
        <f t="shared" si="0"/>
        <v>769.90352341231801</v>
      </c>
      <c r="BJ13" s="9">
        <f t="shared" si="0"/>
        <v>771.86636123765356</v>
      </c>
      <c r="BK13" s="9">
        <f t="shared" si="0"/>
        <v>749.68821816217098</v>
      </c>
      <c r="BL13" s="9">
        <f t="shared" si="0"/>
        <v>764.30292242275755</v>
      </c>
      <c r="BM13" s="9">
        <f t="shared" si="0"/>
        <v>781.06179756569622</v>
      </c>
      <c r="BN13" s="9">
        <f t="shared" si="0"/>
        <v>783.5075734306364</v>
      </c>
      <c r="BO13" s="9">
        <f t="shared" si="0"/>
        <v>788.02313661780545</v>
      </c>
      <c r="BP13" s="9">
        <f t="shared" ref="BP13:BX13" si="1">BP7*100/$C7</f>
        <v>795.5580802380274</v>
      </c>
      <c r="BQ13" s="9">
        <f t="shared" si="1"/>
        <v>804.41194429744542</v>
      </c>
      <c r="BR13" s="9">
        <f t="shared" si="1"/>
        <v>813.22399073351062</v>
      </c>
      <c r="BS13" s="9">
        <f t="shared" si="1"/>
        <v>831.85836778044654</v>
      </c>
      <c r="BT13" s="9">
        <f t="shared" si="1"/>
        <v>847.37307611177528</v>
      </c>
      <c r="BU13" s="9">
        <f t="shared" si="1"/>
        <v>862.98992306297441</v>
      </c>
      <c r="BV13" s="9">
        <f t="shared" si="1"/>
        <v>797.91652018162904</v>
      </c>
      <c r="BW13" s="9">
        <f t="shared" si="1"/>
        <v>849.26412084923084</v>
      </c>
      <c r="BX13" s="9">
        <f t="shared" si="1"/>
        <v>870.11150132669195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PIB avant 1995</vt:lpstr>
      <vt:lpstr>pib volume chainés</vt:lpstr>
      <vt:lpstr>pib volume chainés (2)</vt:lpstr>
      <vt:lpstr>pib volume chainés (3)</vt:lpstr>
      <vt:lpstr>PIB France</vt:lpstr>
    </vt:vector>
  </TitlesOfParts>
  <Company>OECD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pc</cp:lastModifiedBy>
  <dcterms:created xsi:type="dcterms:W3CDTF">2023-10-23T15:55:19Z</dcterms:created>
  <dcterms:modified xsi:type="dcterms:W3CDTF">2023-10-25T20:00:19Z</dcterms:modified>
</cp:coreProperties>
</file>