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firstSheet="7" activeTab="7"/>
  </bookViews>
  <sheets>
    <sheet name="Sommaire" sheetId="1" r:id="rId1"/>
    <sheet name="Structure" sheetId="2" r:id="rId2"/>
    <sheet name="FBCF" sheetId="3" r:id="rId3"/>
    <sheet name="REM salariés" sheetId="4" r:id="rId4"/>
    <sheet name="Revenus distribués versés SNF" sheetId="5" r:id="rId5"/>
    <sheet name="EBE" sheetId="6" r:id="rId6"/>
    <sheet name="Revenus distribués reçus SNF" sheetId="7" r:id="rId7"/>
    <sheet name="Revenus distribués reçus ménage" sheetId="8" r:id="rId8"/>
    <sheet name="revenus distribués reçus snf+mé" sheetId="9" r:id="rId9"/>
    <sheet name="soldes Revenus distribués SNF" sheetId="11" r:id="rId10"/>
  </sheets>
  <calcPr calcId="124519"/>
</workbook>
</file>

<file path=xl/calcChain.xml><?xml version="1.0" encoding="utf-8"?>
<calcChain xmlns="http://schemas.openxmlformats.org/spreadsheetml/2006/main">
  <c r="E24" i="11"/>
  <c r="F24"/>
  <c r="F36" s="1"/>
  <c r="G24"/>
  <c r="D24"/>
  <c r="D36" s="1"/>
  <c r="E24" i="9"/>
  <c r="F24"/>
  <c r="G24"/>
  <c r="D24"/>
  <c r="D36" s="1"/>
  <c r="D25" i="11"/>
  <c r="E37" s="1"/>
  <c r="E25"/>
  <c r="F25"/>
  <c r="G25"/>
  <c r="D26"/>
  <c r="E26"/>
  <c r="F26"/>
  <c r="G26"/>
  <c r="D27"/>
  <c r="D39" s="1"/>
  <c r="E27"/>
  <c r="F27"/>
  <c r="G27"/>
  <c r="D28"/>
  <c r="D40" s="1"/>
  <c r="E28"/>
  <c r="F28"/>
  <c r="G28"/>
  <c r="D29"/>
  <c r="D41" s="1"/>
  <c r="E29"/>
  <c r="D30"/>
  <c r="E30"/>
  <c r="E42" s="1"/>
  <c r="F30"/>
  <c r="G30"/>
  <c r="D31"/>
  <c r="D43" s="1"/>
  <c r="E31"/>
  <c r="F31"/>
  <c r="G31"/>
  <c r="D32"/>
  <c r="E32"/>
  <c r="F32"/>
  <c r="G32"/>
  <c r="D33"/>
  <c r="D45" s="1"/>
  <c r="E33"/>
  <c r="F33"/>
  <c r="G33"/>
  <c r="C26"/>
  <c r="C27"/>
  <c r="C28"/>
  <c r="C40" s="1"/>
  <c r="C29"/>
  <c r="C30"/>
  <c r="C42" s="1"/>
  <c r="C31"/>
  <c r="C32"/>
  <c r="C33"/>
  <c r="C25"/>
  <c r="C45"/>
  <c r="G43"/>
  <c r="G39"/>
  <c r="D37"/>
  <c r="D25" i="9"/>
  <c r="D37" s="1"/>
  <c r="E25"/>
  <c r="E37" s="1"/>
  <c r="F25"/>
  <c r="G25"/>
  <c r="G37" s="1"/>
  <c r="D26"/>
  <c r="D38" s="1"/>
  <c r="E26"/>
  <c r="F26"/>
  <c r="G26"/>
  <c r="D27"/>
  <c r="E27"/>
  <c r="F27"/>
  <c r="G27"/>
  <c r="G39" s="1"/>
  <c r="D28"/>
  <c r="D40" s="1"/>
  <c r="E28"/>
  <c r="F28"/>
  <c r="G28"/>
  <c r="G40" s="1"/>
  <c r="D29"/>
  <c r="E29"/>
  <c r="F29"/>
  <c r="G29"/>
  <c r="J29" s="1"/>
  <c r="D30"/>
  <c r="D42" s="1"/>
  <c r="E30"/>
  <c r="F30"/>
  <c r="G30"/>
  <c r="G42" s="1"/>
  <c r="D31"/>
  <c r="E31"/>
  <c r="F31"/>
  <c r="G31"/>
  <c r="G43" s="1"/>
  <c r="D32"/>
  <c r="E32"/>
  <c r="F32"/>
  <c r="G32"/>
  <c r="D33"/>
  <c r="C45" s="1"/>
  <c r="E33"/>
  <c r="F33"/>
  <c r="C26"/>
  <c r="C38" s="1"/>
  <c r="C27"/>
  <c r="C39" s="1"/>
  <c r="C28"/>
  <c r="C40" s="1"/>
  <c r="C29"/>
  <c r="C30"/>
  <c r="C42" s="1"/>
  <c r="C31"/>
  <c r="C43" s="1"/>
  <c r="C32"/>
  <c r="C33"/>
  <c r="C25"/>
  <c r="F45"/>
  <c r="D45"/>
  <c r="D44"/>
  <c r="C44"/>
  <c r="D43"/>
  <c r="F41"/>
  <c r="F40"/>
  <c r="D39"/>
  <c r="F36"/>
  <c r="J29" i="7"/>
  <c r="D38" i="8"/>
  <c r="F33"/>
  <c r="F45" s="1"/>
  <c r="E33"/>
  <c r="E45" s="1"/>
  <c r="D33"/>
  <c r="D45" s="1"/>
  <c r="C33"/>
  <c r="C45" s="1"/>
  <c r="G32"/>
  <c r="G44" s="1"/>
  <c r="F32"/>
  <c r="F44" s="1"/>
  <c r="E32"/>
  <c r="E44" s="1"/>
  <c r="D32"/>
  <c r="D44" s="1"/>
  <c r="C32"/>
  <c r="C44" s="1"/>
  <c r="G31"/>
  <c r="G43" s="1"/>
  <c r="F31"/>
  <c r="F43" s="1"/>
  <c r="E31"/>
  <c r="E43" s="1"/>
  <c r="D31"/>
  <c r="D43" s="1"/>
  <c r="C31"/>
  <c r="C43" s="1"/>
  <c r="G30"/>
  <c r="G42" s="1"/>
  <c r="F30"/>
  <c r="F42" s="1"/>
  <c r="E30"/>
  <c r="E42" s="1"/>
  <c r="D30"/>
  <c r="D42" s="1"/>
  <c r="C30"/>
  <c r="C42" s="1"/>
  <c r="G41"/>
  <c r="F29"/>
  <c r="F41" s="1"/>
  <c r="E29"/>
  <c r="E41" s="1"/>
  <c r="D29"/>
  <c r="D41" s="1"/>
  <c r="C29"/>
  <c r="C41" s="1"/>
  <c r="G28"/>
  <c r="G40" s="1"/>
  <c r="F28"/>
  <c r="F40" s="1"/>
  <c r="E28"/>
  <c r="E40" s="1"/>
  <c r="D28"/>
  <c r="D40" s="1"/>
  <c r="C28"/>
  <c r="C40" s="1"/>
  <c r="G27"/>
  <c r="G39" s="1"/>
  <c r="F27"/>
  <c r="F39" s="1"/>
  <c r="E27"/>
  <c r="E39" s="1"/>
  <c r="D27"/>
  <c r="D39" s="1"/>
  <c r="C27"/>
  <c r="C39" s="1"/>
  <c r="G26"/>
  <c r="G38" s="1"/>
  <c r="F26"/>
  <c r="F38" s="1"/>
  <c r="E26"/>
  <c r="E38" s="1"/>
  <c r="D26"/>
  <c r="C26"/>
  <c r="C38" s="1"/>
  <c r="G25"/>
  <c r="G37" s="1"/>
  <c r="F25"/>
  <c r="F37" s="1"/>
  <c r="E25"/>
  <c r="E37" s="1"/>
  <c r="D25"/>
  <c r="D37" s="1"/>
  <c r="C25"/>
  <c r="C37" s="1"/>
  <c r="G24"/>
  <c r="G36" s="1"/>
  <c r="F24"/>
  <c r="F36" s="1"/>
  <c r="E24"/>
  <c r="E36" s="1"/>
  <c r="D24"/>
  <c r="D36" s="1"/>
  <c r="F36" i="7"/>
  <c r="F33"/>
  <c r="F45" s="1"/>
  <c r="E33"/>
  <c r="E45" s="1"/>
  <c r="D33"/>
  <c r="C33"/>
  <c r="C45" s="1"/>
  <c r="G32"/>
  <c r="G44" s="1"/>
  <c r="F32"/>
  <c r="F44" s="1"/>
  <c r="E32"/>
  <c r="E44" s="1"/>
  <c r="D32"/>
  <c r="D44" s="1"/>
  <c r="C32"/>
  <c r="C44" s="1"/>
  <c r="G31"/>
  <c r="G43" s="1"/>
  <c r="F31"/>
  <c r="F43" s="1"/>
  <c r="E31"/>
  <c r="E43" s="1"/>
  <c r="D31"/>
  <c r="D43" s="1"/>
  <c r="C31"/>
  <c r="C43" s="1"/>
  <c r="G30"/>
  <c r="G42" s="1"/>
  <c r="F30"/>
  <c r="F42" s="1"/>
  <c r="E30"/>
  <c r="E42" s="1"/>
  <c r="D30"/>
  <c r="D42" s="1"/>
  <c r="C30"/>
  <c r="C42" s="1"/>
  <c r="G41"/>
  <c r="F29"/>
  <c r="F41" s="1"/>
  <c r="E29"/>
  <c r="E41" s="1"/>
  <c r="D29"/>
  <c r="D41" s="1"/>
  <c r="C29"/>
  <c r="C41" s="1"/>
  <c r="G28"/>
  <c r="G40" s="1"/>
  <c r="F28"/>
  <c r="F40" s="1"/>
  <c r="E28"/>
  <c r="E40" s="1"/>
  <c r="D28"/>
  <c r="D40" s="1"/>
  <c r="C28"/>
  <c r="C40" s="1"/>
  <c r="G27"/>
  <c r="G39" s="1"/>
  <c r="F27"/>
  <c r="F39" s="1"/>
  <c r="E27"/>
  <c r="E39" s="1"/>
  <c r="D27"/>
  <c r="D39" s="1"/>
  <c r="C27"/>
  <c r="C39" s="1"/>
  <c r="G26"/>
  <c r="G38" s="1"/>
  <c r="F26"/>
  <c r="F38" s="1"/>
  <c r="E26"/>
  <c r="E38" s="1"/>
  <c r="D26"/>
  <c r="D38" s="1"/>
  <c r="C26"/>
  <c r="C38" s="1"/>
  <c r="G25"/>
  <c r="G37" s="1"/>
  <c r="F25"/>
  <c r="F37" s="1"/>
  <c r="E25"/>
  <c r="E37" s="1"/>
  <c r="D25"/>
  <c r="D37" s="1"/>
  <c r="C25"/>
  <c r="C37" s="1"/>
  <c r="G24"/>
  <c r="G36" s="1"/>
  <c r="F24"/>
  <c r="E24"/>
  <c r="E36" s="1"/>
  <c r="D24"/>
  <c r="D36" s="1"/>
  <c r="I41" i="4"/>
  <c r="F32" i="6"/>
  <c r="F44" s="1"/>
  <c r="E32"/>
  <c r="E44" s="1"/>
  <c r="D32"/>
  <c r="C32"/>
  <c r="C44" s="1"/>
  <c r="G31"/>
  <c r="G43" s="1"/>
  <c r="F31"/>
  <c r="F43" s="1"/>
  <c r="E31"/>
  <c r="E43" s="1"/>
  <c r="D31"/>
  <c r="D43" s="1"/>
  <c r="C31"/>
  <c r="C43" s="1"/>
  <c r="G30"/>
  <c r="G42" s="1"/>
  <c r="F30"/>
  <c r="F42" s="1"/>
  <c r="E30"/>
  <c r="E42" s="1"/>
  <c r="D30"/>
  <c r="D42" s="1"/>
  <c r="C30"/>
  <c r="C42" s="1"/>
  <c r="G29"/>
  <c r="G41" s="1"/>
  <c r="F29"/>
  <c r="F41" s="1"/>
  <c r="E29"/>
  <c r="E41" s="1"/>
  <c r="D29"/>
  <c r="D41" s="1"/>
  <c r="C29"/>
  <c r="C41" s="1"/>
  <c r="G40"/>
  <c r="I40" s="1"/>
  <c r="F28"/>
  <c r="F40" s="1"/>
  <c r="E28"/>
  <c r="E40" s="1"/>
  <c r="D28"/>
  <c r="D40" s="1"/>
  <c r="C28"/>
  <c r="C40" s="1"/>
  <c r="G27"/>
  <c r="G39" s="1"/>
  <c r="F27"/>
  <c r="F39" s="1"/>
  <c r="E27"/>
  <c r="E39" s="1"/>
  <c r="D27"/>
  <c r="D39" s="1"/>
  <c r="C27"/>
  <c r="C39" s="1"/>
  <c r="G26"/>
  <c r="G38" s="1"/>
  <c r="F26"/>
  <c r="F38" s="1"/>
  <c r="E26"/>
  <c r="E38" s="1"/>
  <c r="D26"/>
  <c r="D38" s="1"/>
  <c r="C26"/>
  <c r="C38" s="1"/>
  <c r="G25"/>
  <c r="G37" s="1"/>
  <c r="F25"/>
  <c r="F37" s="1"/>
  <c r="E25"/>
  <c r="E37" s="1"/>
  <c r="D25"/>
  <c r="D37" s="1"/>
  <c r="C25"/>
  <c r="C37" s="1"/>
  <c r="G24"/>
  <c r="G36" s="1"/>
  <c r="F24"/>
  <c r="F36" s="1"/>
  <c r="E24"/>
  <c r="E36" s="1"/>
  <c r="D24"/>
  <c r="D36" s="1"/>
  <c r="C24"/>
  <c r="C36" s="1"/>
  <c r="G23"/>
  <c r="G35" s="1"/>
  <c r="F23"/>
  <c r="F35" s="1"/>
  <c r="E23"/>
  <c r="E35" s="1"/>
  <c r="D23"/>
  <c r="D35" s="1"/>
  <c r="F33" i="4"/>
  <c r="F45" s="1"/>
  <c r="E33"/>
  <c r="E45" s="1"/>
  <c r="D33"/>
  <c r="C33"/>
  <c r="C45" s="1"/>
  <c r="G32"/>
  <c r="G44" s="1"/>
  <c r="F32"/>
  <c r="F44" s="1"/>
  <c r="E32"/>
  <c r="E44" s="1"/>
  <c r="D32"/>
  <c r="D44" s="1"/>
  <c r="C32"/>
  <c r="C44" s="1"/>
  <c r="G31"/>
  <c r="G43" s="1"/>
  <c r="F31"/>
  <c r="F43" s="1"/>
  <c r="E31"/>
  <c r="E43" s="1"/>
  <c r="D31"/>
  <c r="D43" s="1"/>
  <c r="C31"/>
  <c r="C43" s="1"/>
  <c r="G30"/>
  <c r="G42" s="1"/>
  <c r="F30"/>
  <c r="F42" s="1"/>
  <c r="E30"/>
  <c r="E42" s="1"/>
  <c r="D30"/>
  <c r="D42" s="1"/>
  <c r="C30"/>
  <c r="C42" s="1"/>
  <c r="G29"/>
  <c r="G41" s="1"/>
  <c r="F29"/>
  <c r="F41" s="1"/>
  <c r="E29"/>
  <c r="E41" s="1"/>
  <c r="D29"/>
  <c r="D41" s="1"/>
  <c r="C29"/>
  <c r="C41" s="1"/>
  <c r="G28"/>
  <c r="G40" s="1"/>
  <c r="F28"/>
  <c r="F40" s="1"/>
  <c r="E28"/>
  <c r="E40" s="1"/>
  <c r="D28"/>
  <c r="D40" s="1"/>
  <c r="C28"/>
  <c r="C40" s="1"/>
  <c r="G27"/>
  <c r="G39" s="1"/>
  <c r="F27"/>
  <c r="F39" s="1"/>
  <c r="E27"/>
  <c r="E39" s="1"/>
  <c r="D27"/>
  <c r="D39" s="1"/>
  <c r="C27"/>
  <c r="C39" s="1"/>
  <c r="G26"/>
  <c r="G38" s="1"/>
  <c r="F26"/>
  <c r="F38" s="1"/>
  <c r="E26"/>
  <c r="E38" s="1"/>
  <c r="D26"/>
  <c r="D38" s="1"/>
  <c r="C26"/>
  <c r="C38" s="1"/>
  <c r="G25"/>
  <c r="G37" s="1"/>
  <c r="F25"/>
  <c r="F37" s="1"/>
  <c r="E25"/>
  <c r="E37" s="1"/>
  <c r="D25"/>
  <c r="D37" s="1"/>
  <c r="C25"/>
  <c r="C37" s="1"/>
  <c r="G24"/>
  <c r="G36" s="1"/>
  <c r="F24"/>
  <c r="F36" s="1"/>
  <c r="E24"/>
  <c r="E36" s="1"/>
  <c r="D24"/>
  <c r="D36" s="1"/>
  <c r="F33" i="3"/>
  <c r="F45" s="1"/>
  <c r="E33"/>
  <c r="E45" s="1"/>
  <c r="D33"/>
  <c r="C33"/>
  <c r="C45" s="1"/>
  <c r="G32"/>
  <c r="G44" s="1"/>
  <c r="F32"/>
  <c r="F44" s="1"/>
  <c r="E32"/>
  <c r="E44" s="1"/>
  <c r="D32"/>
  <c r="D44" s="1"/>
  <c r="C32"/>
  <c r="C44" s="1"/>
  <c r="G31"/>
  <c r="G43" s="1"/>
  <c r="F31"/>
  <c r="F43" s="1"/>
  <c r="E31"/>
  <c r="E43" s="1"/>
  <c r="D31"/>
  <c r="D43" s="1"/>
  <c r="C31"/>
  <c r="C43" s="1"/>
  <c r="G30"/>
  <c r="G42" s="1"/>
  <c r="F30"/>
  <c r="F42" s="1"/>
  <c r="E30"/>
  <c r="E42" s="1"/>
  <c r="D30"/>
  <c r="D42" s="1"/>
  <c r="C30"/>
  <c r="C42" s="1"/>
  <c r="G29"/>
  <c r="G41" s="1"/>
  <c r="F29"/>
  <c r="F41" s="1"/>
  <c r="E29"/>
  <c r="E41" s="1"/>
  <c r="D29"/>
  <c r="D41" s="1"/>
  <c r="C29"/>
  <c r="C41" s="1"/>
  <c r="G28"/>
  <c r="G40" s="1"/>
  <c r="F28"/>
  <c r="F40" s="1"/>
  <c r="E28"/>
  <c r="E40" s="1"/>
  <c r="D28"/>
  <c r="D40" s="1"/>
  <c r="C28"/>
  <c r="C40" s="1"/>
  <c r="G27"/>
  <c r="G39" s="1"/>
  <c r="F27"/>
  <c r="F39" s="1"/>
  <c r="E27"/>
  <c r="E39" s="1"/>
  <c r="D27"/>
  <c r="D39" s="1"/>
  <c r="C27"/>
  <c r="C39" s="1"/>
  <c r="G26"/>
  <c r="G38" s="1"/>
  <c r="F26"/>
  <c r="F38" s="1"/>
  <c r="E26"/>
  <c r="E38" s="1"/>
  <c r="D26"/>
  <c r="D38" s="1"/>
  <c r="C26"/>
  <c r="C38" s="1"/>
  <c r="G25"/>
  <c r="G37" s="1"/>
  <c r="F25"/>
  <c r="F37" s="1"/>
  <c r="E25"/>
  <c r="E37" s="1"/>
  <c r="D25"/>
  <c r="D37" s="1"/>
  <c r="C25"/>
  <c r="C37" s="1"/>
  <c r="G24"/>
  <c r="G36" s="1"/>
  <c r="F24"/>
  <c r="F36" s="1"/>
  <c r="E24"/>
  <c r="E36" s="1"/>
  <c r="D24"/>
  <c r="D36" s="1"/>
  <c r="J39" i="5"/>
  <c r="J36"/>
  <c r="F39"/>
  <c r="F43"/>
  <c r="F24"/>
  <c r="F25"/>
  <c r="F26"/>
  <c r="F27"/>
  <c r="F28"/>
  <c r="F29"/>
  <c r="F29" i="11" s="1"/>
  <c r="F30" i="5"/>
  <c r="F31"/>
  <c r="F32"/>
  <c r="F33"/>
  <c r="D24"/>
  <c r="D36" s="1"/>
  <c r="E24"/>
  <c r="E36" s="1"/>
  <c r="G24"/>
  <c r="D25"/>
  <c r="D37" s="1"/>
  <c r="E25"/>
  <c r="G25"/>
  <c r="D26"/>
  <c r="D38" s="1"/>
  <c r="E26"/>
  <c r="G26"/>
  <c r="G38" s="1"/>
  <c r="D27"/>
  <c r="D39" s="1"/>
  <c r="E27"/>
  <c r="G27"/>
  <c r="G39" s="1"/>
  <c r="D28"/>
  <c r="D40" s="1"/>
  <c r="E28"/>
  <c r="E40" s="1"/>
  <c r="G28"/>
  <c r="D29"/>
  <c r="D41" s="1"/>
  <c r="E29"/>
  <c r="E41" s="1"/>
  <c r="G29"/>
  <c r="G29" i="11" s="1"/>
  <c r="D30" i="5"/>
  <c r="D42" s="1"/>
  <c r="E30"/>
  <c r="G30"/>
  <c r="G42" s="1"/>
  <c r="D31"/>
  <c r="D43" s="1"/>
  <c r="E31"/>
  <c r="G31"/>
  <c r="G43" s="1"/>
  <c r="D32"/>
  <c r="D44" s="1"/>
  <c r="E32"/>
  <c r="G32"/>
  <c r="D33"/>
  <c r="D45" s="1"/>
  <c r="E33"/>
  <c r="E45" s="1"/>
  <c r="C25"/>
  <c r="C26"/>
  <c r="C38" s="1"/>
  <c r="C27"/>
  <c r="C39" s="1"/>
  <c r="C28"/>
  <c r="C40" s="1"/>
  <c r="C29"/>
  <c r="C30"/>
  <c r="C42" s="1"/>
  <c r="C31"/>
  <c r="C43" s="1"/>
  <c r="C32"/>
  <c r="C44" s="1"/>
  <c r="C33"/>
  <c r="G44" i="9" l="1"/>
  <c r="C41"/>
  <c r="E45"/>
  <c r="E43"/>
  <c r="E42"/>
  <c r="G37" i="11"/>
  <c r="C37"/>
  <c r="G42"/>
  <c r="G38" i="9"/>
  <c r="D41"/>
  <c r="F44"/>
  <c r="F43"/>
  <c r="C37"/>
  <c r="C44" i="11"/>
  <c r="F41"/>
  <c r="F40"/>
  <c r="E44" i="9"/>
  <c r="E41"/>
  <c r="E40"/>
  <c r="E39"/>
  <c r="E38"/>
  <c r="C41" i="11"/>
  <c r="D42"/>
  <c r="E43"/>
  <c r="G44"/>
  <c r="G45"/>
  <c r="C43"/>
  <c r="C39"/>
  <c r="E45"/>
  <c r="E44"/>
  <c r="E41"/>
  <c r="E40"/>
  <c r="E39"/>
  <c r="F42" i="9"/>
  <c r="F39"/>
  <c r="F38"/>
  <c r="F37"/>
  <c r="G40" i="11"/>
  <c r="D44"/>
  <c r="F45"/>
  <c r="F44"/>
  <c r="F43"/>
  <c r="F42"/>
  <c r="F39"/>
  <c r="F37"/>
  <c r="G41" i="9"/>
  <c r="G41" i="11"/>
  <c r="E36"/>
  <c r="G36"/>
  <c r="E36" i="9"/>
  <c r="G36"/>
  <c r="G45" i="8"/>
  <c r="D45" i="7"/>
  <c r="D44" i="6"/>
  <c r="D45" i="4"/>
  <c r="D45" i="3"/>
  <c r="F45" i="5"/>
  <c r="F41"/>
  <c r="F37"/>
  <c r="E37"/>
  <c r="E44"/>
  <c r="C45"/>
  <c r="C41"/>
  <c r="C37"/>
  <c r="G44"/>
  <c r="E43"/>
  <c r="G40"/>
  <c r="E39"/>
  <c r="G36"/>
  <c r="F44"/>
  <c r="F40"/>
  <c r="F36"/>
  <c r="E42"/>
  <c r="E38"/>
  <c r="F42"/>
  <c r="F38"/>
  <c r="G41"/>
  <c r="J41" s="1"/>
  <c r="G37"/>
</calcChain>
</file>

<file path=xl/sharedStrings.xml><?xml version="1.0" encoding="utf-8"?>
<sst xmlns="http://schemas.openxmlformats.org/spreadsheetml/2006/main" count="612" uniqueCount="67">
  <si>
    <t>Opérations non financières - données annuelles [NASA_10_NF_TR__custom_6930689]</t>
  </si>
  <si>
    <t>Ouvrir la page produit</t>
  </si>
  <si>
    <t>Ouvrir dans le Data Browser</t>
  </si>
  <si>
    <t>Description:</t>
  </si>
  <si>
    <t>-</t>
  </si>
  <si>
    <t>Dernière mise à jour des données:</t>
  </si>
  <si>
    <t>13/07/2023 23:00</t>
  </si>
  <si>
    <t>Dernière modification de la structure de données:</t>
  </si>
  <si>
    <t>04/07/2023 11:00</t>
  </si>
  <si>
    <t>Source(s) institutionnelle(s)</t>
  </si>
  <si>
    <t>Eurostat</t>
  </si>
  <si>
    <t>Contenus</t>
  </si>
  <si>
    <t>Fréquence (relative au temps)</t>
  </si>
  <si>
    <t>Unité de mesure</t>
  </si>
  <si>
    <t>Direction du flux</t>
  </si>
  <si>
    <t>Indicateur des comptes nationaux (SEC 2010)</t>
  </si>
  <si>
    <t>Secteur</t>
  </si>
  <si>
    <t>Feuille 1</t>
  </si>
  <si>
    <t>Annuel</t>
  </si>
  <si>
    <t>Prix courants, millions d'euros</t>
  </si>
  <si>
    <t>Payé</t>
  </si>
  <si>
    <t>Formation brute de capital fixe</t>
  </si>
  <si>
    <t>Sociétés non financières</t>
  </si>
  <si>
    <t>Feuille 2</t>
  </si>
  <si>
    <t>Rémunération des salariés</t>
  </si>
  <si>
    <t>Feuille 3</t>
  </si>
  <si>
    <t>Revenus distribués des sociétés</t>
  </si>
  <si>
    <t>Feuille 4</t>
  </si>
  <si>
    <t>Excédent d'exploitation et revenu mixte, brut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</si>
  <si>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</si>
  <si>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</si>
  <si>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</si>
  <si>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</si>
  <si>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</si>
  <si>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</si>
  <si>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Belgique</t>
  </si>
  <si>
    <t>Danemark</t>
  </si>
  <si>
    <t>Allemagne</t>
  </si>
  <si>
    <t>Espagne</t>
  </si>
  <si>
    <t>France</t>
  </si>
  <si>
    <t>Italie</t>
  </si>
  <si>
    <t>Pays-Bas</t>
  </si>
  <si>
    <t>Suède</t>
  </si>
  <si>
    <t>Royaume-Uni</t>
  </si>
  <si>
    <t>Temps</t>
  </si>
  <si>
    <t>1995</t>
  </si>
  <si>
    <t>2000</t>
  </si>
  <si>
    <t>2010</t>
  </si>
  <si>
    <t>2021</t>
  </si>
  <si>
    <t>Données extraites le18/07/2023 18:20:52 depuis [ESTAT]</t>
  </si>
  <si>
    <t xml:space="preserve">Dataset: </t>
  </si>
  <si>
    <t>Dernière mise à jour:</t>
  </si>
  <si>
    <t>TIME</t>
  </si>
  <si>
    <t>:</t>
  </si>
  <si>
    <t>Données extraites le18/07/2023 18:22:20 depuis [ESTAT]</t>
  </si>
  <si>
    <t>Opérations non financières - données annuelles [NASA_10_NF_TR__custom_6930698]</t>
  </si>
  <si>
    <t>Reçu</t>
  </si>
  <si>
    <t>Données extraites le18/07/2023 18:26:27 depuis [ESTAT]</t>
  </si>
  <si>
    <t>Opérations non financières - données annuelles [NASA_10_NF_TR__custom_6930756]</t>
  </si>
  <si>
    <t>Ménages ; institutions sans but lucratif au service des ménages</t>
  </si>
  <si>
    <t>2019</t>
  </si>
  <si>
    <t>UE - 27 pays</t>
  </si>
  <si>
    <t>Source Eurostat</t>
  </si>
  <si>
    <t>en évolution</t>
  </si>
  <si>
    <t>en niveau</t>
  </si>
  <si>
    <t>Sociétés non financières +ménages</t>
  </si>
  <si>
    <t>Payé - Reçu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</si>
</sst>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b/>
      <sz val="14"/>
      <color rgb="FFFF000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4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9" fillId="5" borderId="0" xfId="0" applyFont="1" applyFill="1"/>
    <xf numFmtId="0" fontId="6" fillId="5" borderId="4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3" fontId="7" fillId="5" borderId="9" xfId="0" applyNumberFormat="1" applyFont="1" applyFill="1" applyBorder="1" applyAlignment="1">
      <alignment horizontal="right" vertical="center" shrinkToFit="1"/>
    </xf>
    <xf numFmtId="3" fontId="7" fillId="5" borderId="10" xfId="0" applyNumberFormat="1" applyFont="1" applyFill="1" applyBorder="1" applyAlignment="1">
      <alignment horizontal="right" vertical="center" shrinkToFit="1"/>
    </xf>
    <xf numFmtId="3" fontId="8" fillId="5" borderId="0" xfId="0" applyNumberFormat="1" applyFont="1" applyFill="1" applyBorder="1" applyAlignment="1">
      <alignment horizontal="right" vertical="center" shrinkToFit="1"/>
    </xf>
    <xf numFmtId="3" fontId="8" fillId="5" borderId="12" xfId="0" applyNumberFormat="1" applyFont="1" applyFill="1" applyBorder="1" applyAlignment="1">
      <alignment horizontal="right" vertical="center" shrinkToFit="1"/>
    </xf>
    <xf numFmtId="3" fontId="10" fillId="6" borderId="0" xfId="0" applyNumberFormat="1" applyFont="1" applyFill="1" applyBorder="1" applyAlignment="1">
      <alignment horizontal="right" vertical="center" shrinkToFit="1"/>
    </xf>
    <xf numFmtId="3" fontId="10" fillId="6" borderId="12" xfId="0" applyNumberFormat="1" applyFont="1" applyFill="1" applyBorder="1" applyAlignment="1">
      <alignment horizontal="right" vertical="center" shrinkToFit="1"/>
    </xf>
    <xf numFmtId="3" fontId="8" fillId="5" borderId="1" xfId="0" applyNumberFormat="1" applyFont="1" applyFill="1" applyBorder="1" applyAlignment="1">
      <alignment horizontal="right" vertical="center" shrinkToFit="1"/>
    </xf>
    <xf numFmtId="3" fontId="8" fillId="5" borderId="14" xfId="0" applyNumberFormat="1" applyFont="1" applyFill="1" applyBorder="1" applyAlignment="1">
      <alignment horizontal="right" vertical="center" shrinkToFit="1"/>
    </xf>
    <xf numFmtId="0" fontId="8" fillId="5" borderId="2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left" vertical="center"/>
    </xf>
    <xf numFmtId="0" fontId="8" fillId="5" borderId="16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3" fontId="11" fillId="5" borderId="8" xfId="0" applyNumberFormat="1" applyFont="1" applyFill="1" applyBorder="1" applyAlignment="1">
      <alignment horizontal="right" vertical="center" shrinkToFit="1"/>
    </xf>
    <xf numFmtId="3" fontId="11" fillId="5" borderId="9" xfId="0" applyNumberFormat="1" applyFont="1" applyFill="1" applyBorder="1" applyAlignment="1">
      <alignment horizontal="right" vertical="center" shrinkToFit="1"/>
    </xf>
    <xf numFmtId="3" fontId="11" fillId="5" borderId="10" xfId="0" applyNumberFormat="1" applyFont="1" applyFill="1" applyBorder="1" applyAlignment="1">
      <alignment horizontal="right" vertical="center" shrinkToFit="1"/>
    </xf>
    <xf numFmtId="3" fontId="12" fillId="5" borderId="11" xfId="0" applyNumberFormat="1" applyFont="1" applyFill="1" applyBorder="1" applyAlignment="1">
      <alignment horizontal="right" vertical="center" shrinkToFit="1"/>
    </xf>
    <xf numFmtId="3" fontId="12" fillId="5" borderId="0" xfId="0" applyNumberFormat="1" applyFont="1" applyFill="1" applyBorder="1" applyAlignment="1">
      <alignment horizontal="right" vertical="center" shrinkToFit="1"/>
    </xf>
    <xf numFmtId="3" fontId="12" fillId="5" borderId="12" xfId="0" applyNumberFormat="1" applyFont="1" applyFill="1" applyBorder="1" applyAlignment="1">
      <alignment horizontal="right" vertical="center" shrinkToFit="1"/>
    </xf>
    <xf numFmtId="3" fontId="13" fillId="6" borderId="11" xfId="0" applyNumberFormat="1" applyFont="1" applyFill="1" applyBorder="1" applyAlignment="1">
      <alignment horizontal="right" vertical="center" shrinkToFit="1"/>
    </xf>
    <xf numFmtId="3" fontId="13" fillId="6" borderId="0" xfId="0" applyNumberFormat="1" applyFont="1" applyFill="1" applyBorder="1" applyAlignment="1">
      <alignment horizontal="right" vertical="center" shrinkToFit="1"/>
    </xf>
    <xf numFmtId="3" fontId="13" fillId="6" borderId="12" xfId="0" applyNumberFormat="1" applyFont="1" applyFill="1" applyBorder="1" applyAlignment="1">
      <alignment horizontal="right" vertical="center" shrinkToFit="1"/>
    </xf>
    <xf numFmtId="3" fontId="12" fillId="5" borderId="13" xfId="0" applyNumberFormat="1" applyFont="1" applyFill="1" applyBorder="1" applyAlignment="1">
      <alignment horizontal="right" vertical="center" shrinkToFit="1"/>
    </xf>
    <xf numFmtId="3" fontId="12" fillId="5" borderId="1" xfId="0" applyNumberFormat="1" applyFont="1" applyFill="1" applyBorder="1" applyAlignment="1">
      <alignment horizontal="right" vertical="center" shrinkToFit="1"/>
    </xf>
    <xf numFmtId="3" fontId="12" fillId="5" borderId="14" xfId="0" applyNumberFormat="1" applyFont="1" applyFill="1" applyBorder="1" applyAlignment="1">
      <alignment horizontal="right" vertical="center" shrinkToFi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0" fillId="0" borderId="0" xfId="0"/>
    <xf numFmtId="3" fontId="7" fillId="5" borderId="8" xfId="0" applyNumberFormat="1" applyFont="1" applyFill="1" applyBorder="1" applyAlignment="1">
      <alignment horizontal="right" vertical="center" shrinkToFit="1"/>
    </xf>
    <xf numFmtId="3" fontId="8" fillId="5" borderId="11" xfId="0" applyNumberFormat="1" applyFont="1" applyFill="1" applyBorder="1" applyAlignment="1">
      <alignment horizontal="right" vertical="center" shrinkToFit="1"/>
    </xf>
    <xf numFmtId="3" fontId="8" fillId="5" borderId="13" xfId="0" applyNumberFormat="1" applyFont="1" applyFill="1" applyBorder="1" applyAlignment="1">
      <alignment horizontal="right" vertical="center" shrinkToFit="1"/>
    </xf>
    <xf numFmtId="3" fontId="10" fillId="6" borderId="11" xfId="0" applyNumberFormat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45606</xdr:colOff>
      <xdr:row>3</xdr:row>
      <xdr:rowOff>57150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SA_10_NF_TR__custom_6930689/default/table" TargetMode="External"/><Relationship Id="rId1" Type="http://schemas.openxmlformats.org/officeDocument/2006/relationships/hyperlink" Target="https://ec.europa.eu/eurostat/databrowser/product/page/NASA_10_NF_TR__custom_693068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O19"/>
  <sheetViews>
    <sheetView showGridLines="0" workbookViewId="0"/>
  </sheetViews>
  <sheetFormatPr baseColWidth="10" defaultColWidth="9.140625" defaultRowHeight="15"/>
  <cols>
    <col min="1" max="1" width="19.85546875" customWidth="1"/>
    <col min="2" max="2" width="10.85546875" customWidth="1"/>
    <col min="3" max="3" width="32.5703125" customWidth="1"/>
    <col min="4" max="4" width="23.42578125" customWidth="1"/>
    <col min="5" max="5" width="18.42578125" customWidth="1"/>
    <col min="6" max="6" width="48.42578125" customWidth="1"/>
    <col min="7" max="7" width="19.140625" customWidth="1"/>
  </cols>
  <sheetData>
    <row r="6" spans="1:15">
      <c r="A6" s="9" t="s">
        <v>0</v>
      </c>
    </row>
    <row r="7" spans="1:15">
      <c r="A7" s="12" t="s">
        <v>1</v>
      </c>
      <c r="B7" s="12" t="s">
        <v>2</v>
      </c>
    </row>
    <row r="8" spans="1:15" ht="42.75" customHeight="1">
      <c r="A8" s="10" t="s">
        <v>3</v>
      </c>
      <c r="B8" s="56" t="s">
        <v>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10" spans="1:15">
      <c r="A10" s="2" t="s">
        <v>5</v>
      </c>
      <c r="D10" s="2" t="s">
        <v>6</v>
      </c>
    </row>
    <row r="11" spans="1:15">
      <c r="A11" s="2" t="s">
        <v>7</v>
      </c>
      <c r="D11" s="2" t="s">
        <v>8</v>
      </c>
    </row>
    <row r="13" spans="1:15">
      <c r="B13" s="1" t="s">
        <v>9</v>
      </c>
    </row>
    <row r="14" spans="1:15">
      <c r="C14" s="2" t="s">
        <v>10</v>
      </c>
    </row>
    <row r="15" spans="1:1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16</v>
      </c>
    </row>
    <row r="16" spans="1:15">
      <c r="B16" s="13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>
      <c r="B17" s="12" t="s">
        <v>23</v>
      </c>
      <c r="C17" s="11" t="s">
        <v>18</v>
      </c>
      <c r="D17" s="11" t="s">
        <v>19</v>
      </c>
      <c r="E17" s="11" t="s">
        <v>20</v>
      </c>
      <c r="F17" s="11" t="s">
        <v>24</v>
      </c>
      <c r="G17" s="11" t="s">
        <v>22</v>
      </c>
    </row>
    <row r="18" spans="2:7">
      <c r="B18" s="13" t="s">
        <v>25</v>
      </c>
      <c r="C18" s="2" t="s">
        <v>18</v>
      </c>
      <c r="D18" s="2" t="s">
        <v>19</v>
      </c>
      <c r="E18" s="2" t="s">
        <v>20</v>
      </c>
      <c r="F18" s="2" t="s">
        <v>26</v>
      </c>
      <c r="G18" s="2" t="s">
        <v>22</v>
      </c>
    </row>
    <row r="19" spans="2:7">
      <c r="B19" s="12" t="s">
        <v>27</v>
      </c>
      <c r="C19" s="11" t="s">
        <v>18</v>
      </c>
      <c r="D19" s="11" t="s">
        <v>19</v>
      </c>
      <c r="E19" s="11" t="s">
        <v>20</v>
      </c>
      <c r="F19" s="11" t="s">
        <v>28</v>
      </c>
      <c r="G19" s="11" t="s">
        <v>22</v>
      </c>
    </row>
  </sheetData>
  <mergeCells count="1">
    <mergeCell ref="B8:O8"/>
  </mergeCells>
  <hyperlinks>
    <hyperlink ref="A7" r:id="rId1"/>
    <hyperlink ref="B7" r:id="rId2"/>
    <hyperlink ref="B16" location="'Feuille 1'!A1" display="Feuille 1"/>
    <hyperlink ref="B17" location="'Feuille 2'!A1" display="Feuille 2"/>
    <hyperlink ref="B18" location="'Feuille 3'!A1" display="Feuille 3"/>
    <hyperlink ref="B19" location="'Feuille 4'!A1" display="Feuille 4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G46"/>
  <sheetViews>
    <sheetView topLeftCell="A14" workbookViewId="0">
      <selection activeCell="J36" sqref="J36"/>
    </sheetView>
  </sheetViews>
  <sheetFormatPr baseColWidth="10" defaultColWidth="9.140625" defaultRowHeight="11.45" customHeight="1"/>
  <cols>
    <col min="1" max="1" width="9.140625" style="50"/>
    <col min="2" max="2" width="29.85546875" style="50" customWidth="1"/>
    <col min="3" max="7" width="12.7109375" style="50" customWidth="1"/>
    <col min="8" max="16384" width="9.140625" style="50"/>
  </cols>
  <sheetData>
    <row r="1" spans="2:7" ht="15">
      <c r="B1" s="3" t="s">
        <v>57</v>
      </c>
    </row>
    <row r="2" spans="2:7" ht="15">
      <c r="B2" s="3" t="s">
        <v>50</v>
      </c>
      <c r="C2" s="1" t="s">
        <v>58</v>
      </c>
    </row>
    <row r="3" spans="2:7" ht="15">
      <c r="B3" s="3" t="s">
        <v>51</v>
      </c>
      <c r="C3" s="3" t="s">
        <v>6</v>
      </c>
    </row>
    <row r="4" spans="2:7" ht="15"/>
    <row r="5" spans="2:7" ht="15">
      <c r="B5" s="1" t="s">
        <v>12</v>
      </c>
      <c r="D5" s="3" t="s">
        <v>18</v>
      </c>
    </row>
    <row r="6" spans="2:7" ht="15">
      <c r="B6" s="1" t="s">
        <v>13</v>
      </c>
      <c r="D6" s="3" t="s">
        <v>19</v>
      </c>
    </row>
    <row r="7" spans="2:7" ht="15">
      <c r="B7" s="1" t="s">
        <v>14</v>
      </c>
      <c r="D7" s="55" t="s">
        <v>66</v>
      </c>
    </row>
    <row r="8" spans="2:7" ht="15">
      <c r="B8" s="1" t="s">
        <v>15</v>
      </c>
      <c r="D8" s="3" t="s">
        <v>26</v>
      </c>
    </row>
    <row r="9" spans="2:7" ht="15">
      <c r="B9" s="1" t="s">
        <v>16</v>
      </c>
      <c r="D9" s="3" t="s">
        <v>59</v>
      </c>
    </row>
    <row r="10" spans="2:7" ht="15"/>
    <row r="11" spans="2:7" ht="1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>
      <c r="B12" s="6" t="s">
        <v>34</v>
      </c>
      <c r="C12" s="7" t="s">
        <v>53</v>
      </c>
      <c r="D12" s="7">
        <v>373561</v>
      </c>
      <c r="E12" s="7">
        <v>497147</v>
      </c>
      <c r="F12" s="7">
        <v>591674</v>
      </c>
      <c r="G12" s="7">
        <v>543720</v>
      </c>
    </row>
    <row r="13" spans="2:7" ht="15">
      <c r="B13" s="6" t="s">
        <v>35</v>
      </c>
      <c r="C13" s="8">
        <v>6546</v>
      </c>
      <c r="D13" s="8">
        <v>9472</v>
      </c>
      <c r="E13" s="8">
        <v>12172</v>
      </c>
      <c r="F13" s="8">
        <v>17046</v>
      </c>
      <c r="G13" s="8">
        <v>17783</v>
      </c>
    </row>
    <row r="14" spans="2:7" ht="15">
      <c r="B14" s="6" t="s">
        <v>36</v>
      </c>
      <c r="C14" s="7">
        <v>935</v>
      </c>
      <c r="D14" s="7">
        <v>1166</v>
      </c>
      <c r="E14" s="7">
        <v>1889</v>
      </c>
      <c r="F14" s="7">
        <v>5897</v>
      </c>
      <c r="G14" s="7">
        <v>4979</v>
      </c>
    </row>
    <row r="15" spans="2:7" ht="15">
      <c r="B15" s="6" t="s">
        <v>37</v>
      </c>
      <c r="C15" s="8">
        <v>142186</v>
      </c>
      <c r="D15" s="8">
        <v>159294</v>
      </c>
      <c r="E15" s="8">
        <v>227892</v>
      </c>
      <c r="F15" s="8">
        <v>263766</v>
      </c>
      <c r="G15" s="8">
        <v>235101</v>
      </c>
    </row>
    <row r="16" spans="2:7" ht="15">
      <c r="B16" s="6" t="s">
        <v>38</v>
      </c>
      <c r="C16" s="7">
        <v>3799</v>
      </c>
      <c r="D16" s="7">
        <v>6084</v>
      </c>
      <c r="E16" s="7">
        <v>15257</v>
      </c>
      <c r="F16" s="7">
        <v>28014</v>
      </c>
      <c r="G16" s="7">
        <v>21638</v>
      </c>
    </row>
    <row r="17" spans="2:7" ht="15">
      <c r="B17" s="6" t="s">
        <v>39</v>
      </c>
      <c r="C17" s="8">
        <v>10805</v>
      </c>
      <c r="D17" s="8">
        <v>14137</v>
      </c>
      <c r="E17" s="8">
        <v>37218</v>
      </c>
      <c r="F17" s="8">
        <v>42129</v>
      </c>
      <c r="G17" s="8">
        <v>44600</v>
      </c>
    </row>
    <row r="18" spans="2:7" ht="15">
      <c r="B18" s="6" t="s">
        <v>40</v>
      </c>
      <c r="C18" s="7">
        <v>90110</v>
      </c>
      <c r="D18" s="7">
        <v>127663</v>
      </c>
      <c r="E18" s="7">
        <v>130051</v>
      </c>
      <c r="F18" s="7">
        <v>127414</v>
      </c>
      <c r="G18" s="7">
        <v>109725</v>
      </c>
    </row>
    <row r="19" spans="2:7" ht="15">
      <c r="B19" s="6" t="s">
        <v>41</v>
      </c>
      <c r="C19" s="8">
        <v>4806</v>
      </c>
      <c r="D19" s="8">
        <v>7696</v>
      </c>
      <c r="E19" s="8">
        <v>13087</v>
      </c>
      <c r="F19" s="8">
        <v>21678</v>
      </c>
      <c r="G19" s="8">
        <v>20842</v>
      </c>
    </row>
    <row r="20" spans="2:7" ht="15">
      <c r="B20" s="6" t="s">
        <v>42</v>
      </c>
      <c r="C20" s="7">
        <v>2404</v>
      </c>
      <c r="D20" s="7">
        <v>3092</v>
      </c>
      <c r="E20" s="7">
        <v>7512</v>
      </c>
      <c r="F20" s="7">
        <v>14293</v>
      </c>
      <c r="G20" s="7">
        <v>17886</v>
      </c>
    </row>
    <row r="21" spans="2:7" ht="15">
      <c r="B21" s="6" t="s">
        <v>43</v>
      </c>
      <c r="C21" s="8">
        <v>41035</v>
      </c>
      <c r="D21" s="8">
        <v>65241</v>
      </c>
      <c r="E21" s="8">
        <v>77899</v>
      </c>
      <c r="F21" s="8">
        <v>145098</v>
      </c>
      <c r="G21" s="8" t="s">
        <v>53</v>
      </c>
    </row>
    <row r="23" spans="2:7" ht="18" customHeight="1">
      <c r="B23" s="30" t="s">
        <v>64</v>
      </c>
      <c r="C23" s="18" t="s">
        <v>45</v>
      </c>
      <c r="D23" s="19" t="s">
        <v>46</v>
      </c>
      <c r="E23" s="19" t="s">
        <v>47</v>
      </c>
      <c r="F23" s="19" t="s">
        <v>60</v>
      </c>
      <c r="G23" s="20" t="s">
        <v>48</v>
      </c>
    </row>
    <row r="24" spans="2:7" ht="18" customHeight="1">
      <c r="B24" s="31" t="s">
        <v>61</v>
      </c>
      <c r="C24" s="21"/>
      <c r="D24" s="23">
        <f>'Revenus distribués versés SNF'!D24-'Revenus distribués reçus SNF'!D24</f>
        <v>412.99599999999998</v>
      </c>
      <c r="E24" s="23">
        <f>'Revenus distribués versés SNF'!E24-'Revenus distribués reçus SNF'!E24</f>
        <v>569.33899999999994</v>
      </c>
      <c r="F24" s="23">
        <f>'Revenus distribués versés SNF'!F24-'Revenus distribués reçus SNF'!F24</f>
        <v>669.66399999999999</v>
      </c>
      <c r="G24" s="23">
        <f>'Revenus distribués versés SNF'!G24-'Revenus distribués reçus SNF'!G24</f>
        <v>655.00400000000002</v>
      </c>
    </row>
    <row r="25" spans="2:7" ht="18" customHeight="1">
      <c r="B25" s="32" t="s">
        <v>35</v>
      </c>
      <c r="C25" s="23">
        <f>'Revenus distribués versés SNF'!C25-'Revenus distribués reçus SNF'!C25</f>
        <v>8.9849999999999994</v>
      </c>
      <c r="D25" s="23">
        <f>'Revenus distribués versés SNF'!D25-'Revenus distribués reçus SNF'!D25</f>
        <v>8.7559999999999985</v>
      </c>
      <c r="E25" s="23">
        <f>'Revenus distribués versés SNF'!E25-'Revenus distribués reçus SNF'!E25</f>
        <v>18.085000000000001</v>
      </c>
      <c r="F25" s="23">
        <f>'Revenus distribués versés SNF'!F25-'Revenus distribués reçus SNF'!F25</f>
        <v>17.578000000000003</v>
      </c>
      <c r="G25" s="23">
        <f>'Revenus distribués versés SNF'!G25-'Revenus distribués reçus SNF'!G25</f>
        <v>15.137999999999998</v>
      </c>
    </row>
    <row r="26" spans="2:7" ht="18" customHeight="1">
      <c r="B26" s="32" t="s">
        <v>36</v>
      </c>
      <c r="C26" s="23">
        <f>'Revenus distribués versés SNF'!C26-'Revenus distribués reçus SNF'!C26</f>
        <v>1.3209999999999997</v>
      </c>
      <c r="D26" s="23">
        <f>'Revenus distribués versés SNF'!D26-'Revenus distribués reçus SNF'!D26</f>
        <v>9.2000000000000082E-2</v>
      </c>
      <c r="E26" s="23">
        <f>'Revenus distribués versés SNF'!E26-'Revenus distribués reçus SNF'!E26</f>
        <v>2.6290000000000004</v>
      </c>
      <c r="F26" s="23">
        <f>'Revenus distribués versés SNF'!F26-'Revenus distribués reçus SNF'!F26</f>
        <v>10.393000000000001</v>
      </c>
      <c r="G26" s="23">
        <f>'Revenus distribués versés SNF'!G26-'Revenus distribués reçus SNF'!G26</f>
        <v>9.782</v>
      </c>
    </row>
    <row r="27" spans="2:7" ht="18" customHeight="1">
      <c r="B27" s="32" t="s">
        <v>37</v>
      </c>
      <c r="C27" s="23">
        <f>'Revenus distribués versés SNF'!C27-'Revenus distribués reçus SNF'!C27</f>
        <v>150.005</v>
      </c>
      <c r="D27" s="23">
        <f>'Revenus distribués versés SNF'!D27-'Revenus distribués reçus SNF'!D27</f>
        <v>172.691</v>
      </c>
      <c r="E27" s="23">
        <f>'Revenus distribués versés SNF'!E27-'Revenus distribués reçus SNF'!E27</f>
        <v>220.00800000000001</v>
      </c>
      <c r="F27" s="23">
        <f>'Revenus distribués versés SNF'!F27-'Revenus distribués reçus SNF'!F27</f>
        <v>244.68899999999996</v>
      </c>
      <c r="G27" s="23">
        <f>'Revenus distribués versés SNF'!G27-'Revenus distribués reçus SNF'!G27</f>
        <v>219.01900000000001</v>
      </c>
    </row>
    <row r="28" spans="2:7" ht="18" customHeight="1">
      <c r="B28" s="32" t="s">
        <v>38</v>
      </c>
      <c r="C28" s="23">
        <f>'Revenus distribués versés SNF'!C28-'Revenus distribués reçus SNF'!C28</f>
        <v>7.2469999999999999</v>
      </c>
      <c r="D28" s="23">
        <f>'Revenus distribués versés SNF'!D28-'Revenus distribués reçus SNF'!D28</f>
        <v>12.840000000000002</v>
      </c>
      <c r="E28" s="23">
        <f>'Revenus distribués versés SNF'!E28-'Revenus distribués reçus SNF'!E28</f>
        <v>20.774000000000001</v>
      </c>
      <c r="F28" s="23">
        <f>'Revenus distribués versés SNF'!F28-'Revenus distribués reçus SNF'!F28</f>
        <v>35.446000000000005</v>
      </c>
      <c r="G28" s="23">
        <f>'Revenus distribués versés SNF'!G28-'Revenus distribués reçus SNF'!G28</f>
        <v>28.940999999999995</v>
      </c>
    </row>
    <row r="29" spans="2:7" ht="18" customHeight="1">
      <c r="B29" s="33" t="s">
        <v>39</v>
      </c>
      <c r="C29" s="23">
        <f>'Revenus distribués versés SNF'!C29-'Revenus distribués reçus SNF'!C29</f>
        <v>16.239000000000004</v>
      </c>
      <c r="D29" s="23">
        <f>'Revenus distribués versés SNF'!D29-'Revenus distribués reçus SNF'!D29</f>
        <v>21.763000000000005</v>
      </c>
      <c r="E29" s="23">
        <f>'Revenus distribués versés SNF'!E29-'Revenus distribués reçus SNF'!E29</f>
        <v>47.768000000000001</v>
      </c>
      <c r="F29" s="23">
        <f>'Revenus distribués versés SNF'!F29-'Revenus distribués reçus SNF'!F29</f>
        <v>37.195999999999998</v>
      </c>
      <c r="G29" s="23">
        <f>'Revenus distribués versés SNF'!G29-'Revenus distribués reçus SNF'!G29</f>
        <v>40.844999999999999</v>
      </c>
    </row>
    <row r="30" spans="2:7" ht="18" customHeight="1">
      <c r="B30" s="32" t="s">
        <v>40</v>
      </c>
      <c r="C30" s="23">
        <f>'Revenus distribués versés SNF'!C30-'Revenus distribués reçus SNF'!C30</f>
        <v>90.472999999999999</v>
      </c>
      <c r="D30" s="23">
        <f>'Revenus distribués versés SNF'!D30-'Revenus distribués reçus SNF'!D30</f>
        <v>127.428</v>
      </c>
      <c r="E30" s="23">
        <f>'Revenus distribués versés SNF'!E30-'Revenus distribués reçus SNF'!E30</f>
        <v>129.74799999999999</v>
      </c>
      <c r="F30" s="23">
        <f>'Revenus distribués versés SNF'!F30-'Revenus distribués reçus SNF'!F30</f>
        <v>131.947</v>
      </c>
      <c r="G30" s="23">
        <f>'Revenus distribués versés SNF'!G30-'Revenus distribués reçus SNF'!G30</f>
        <v>115.73699999999999</v>
      </c>
    </row>
    <row r="31" spans="2:7" ht="18" customHeight="1">
      <c r="B31" s="32" t="s">
        <v>41</v>
      </c>
      <c r="C31" s="23">
        <f>'Revenus distribués versés SNF'!C31-'Revenus distribués reçus SNF'!C31</f>
        <v>9.1260000000000012</v>
      </c>
      <c r="D31" s="23">
        <f>'Revenus distribués versés SNF'!D31-'Revenus distribués reçus SNF'!D31</f>
        <v>11.656000000000001</v>
      </c>
      <c r="E31" s="23">
        <f>'Revenus distribués versés SNF'!E31-'Revenus distribués reçus SNF'!E31</f>
        <v>15.685000000000002</v>
      </c>
      <c r="F31" s="23">
        <f>'Revenus distribués versés SNF'!F31-'Revenus distribués reçus SNF'!F31</f>
        <v>0.66100000000000136</v>
      </c>
      <c r="G31" s="23">
        <f>'Revenus distribués versés SNF'!G31-'Revenus distribués reçus SNF'!G31</f>
        <v>12.259999999999991</v>
      </c>
    </row>
    <row r="32" spans="2:7" ht="18" customHeight="1">
      <c r="B32" s="32" t="s">
        <v>42</v>
      </c>
      <c r="C32" s="23">
        <f>'Revenus distribués versés SNF'!C32-'Revenus distribués reçus SNF'!C32</f>
        <v>5.7740000000000009</v>
      </c>
      <c r="D32" s="23">
        <f>'Revenus distribués versés SNF'!D32-'Revenus distribués reçus SNF'!D32</f>
        <v>5.7779999999999987</v>
      </c>
      <c r="E32" s="23">
        <f>'Revenus distribués versés SNF'!E32-'Revenus distribués reçus SNF'!E32</f>
        <v>12.024000000000001</v>
      </c>
      <c r="F32" s="23">
        <f>'Revenus distribués versés SNF'!F32-'Revenus distribués reçus SNF'!F32</f>
        <v>26.253</v>
      </c>
      <c r="G32" s="23">
        <f>'Revenus distribués versés SNF'!G32-'Revenus distribués reçus SNF'!G32</f>
        <v>32.805</v>
      </c>
    </row>
    <row r="33" spans="2:7" ht="18" customHeight="1">
      <c r="B33" s="34" t="s">
        <v>43</v>
      </c>
      <c r="C33" s="23">
        <f>'Revenus distribués versés SNF'!C33-'Revenus distribués reçus SNF'!C33</f>
        <v>57.212000000000003</v>
      </c>
      <c r="D33" s="23">
        <f>'Revenus distribués versés SNF'!D33-'Revenus distribués reçus SNF'!D33</f>
        <v>82.947000000000003</v>
      </c>
      <c r="E33" s="23">
        <f>'Revenus distribués versés SNF'!E33-'Revenus distribués reçus SNF'!E33</f>
        <v>91.823999999999998</v>
      </c>
      <c r="F33" s="23">
        <f>'Revenus distribués versés SNF'!F33-'Revenus distribués reçus SNF'!F33</f>
        <v>118.64599999999999</v>
      </c>
      <c r="G33" s="23">
        <f>'Revenus distribués versés SNF'!G33-'Revenus distribués reçus SNF'!G33</f>
        <v>0</v>
      </c>
    </row>
    <row r="34" spans="2:7" ht="18" customHeight="1">
      <c r="B34" s="16"/>
      <c r="C34" s="16"/>
      <c r="D34" s="16"/>
      <c r="E34" s="16"/>
      <c r="F34" s="16"/>
      <c r="G34" s="16"/>
    </row>
    <row r="35" spans="2:7" ht="18" customHeight="1">
      <c r="B35" s="29" t="s">
        <v>63</v>
      </c>
      <c r="C35" s="18" t="s">
        <v>45</v>
      </c>
      <c r="D35" s="19" t="s">
        <v>46</v>
      </c>
      <c r="E35" s="19" t="s">
        <v>47</v>
      </c>
      <c r="F35" s="19" t="s">
        <v>60</v>
      </c>
      <c r="G35" s="20" t="s">
        <v>48</v>
      </c>
    </row>
    <row r="36" spans="2:7" ht="18" customHeight="1">
      <c r="B36" s="31" t="s">
        <v>61</v>
      </c>
      <c r="C36" s="35"/>
      <c r="D36" s="36">
        <f t="shared" ref="D36:G36" si="0">D24/$D24*100</f>
        <v>100</v>
      </c>
      <c r="E36" s="36">
        <f t="shared" si="0"/>
        <v>137.85581458416061</v>
      </c>
      <c r="F36" s="36">
        <f t="shared" si="0"/>
        <v>162.14781741227517</v>
      </c>
      <c r="G36" s="37">
        <f t="shared" si="0"/>
        <v>158.59814622901916</v>
      </c>
    </row>
    <row r="37" spans="2:7" ht="18" customHeight="1">
      <c r="B37" s="32" t="s">
        <v>35</v>
      </c>
      <c r="C37" s="38">
        <f t="shared" ref="C37:G45" si="1">C25/$D25*100</f>
        <v>102.61534947464597</v>
      </c>
      <c r="D37" s="39">
        <f t="shared" si="1"/>
        <v>100</v>
      </c>
      <c r="E37" s="39">
        <f t="shared" si="1"/>
        <v>206.54408405664691</v>
      </c>
      <c r="F37" s="39">
        <f t="shared" si="1"/>
        <v>200.75376884422118</v>
      </c>
      <c r="G37" s="40">
        <f t="shared" si="1"/>
        <v>172.88716308816811</v>
      </c>
    </row>
    <row r="38" spans="2:7" ht="18" customHeight="1">
      <c r="B38" s="32" t="s">
        <v>36</v>
      </c>
      <c r="C38" s="38"/>
      <c r="D38" s="39"/>
      <c r="E38" s="39"/>
      <c r="F38" s="39"/>
      <c r="G38" s="40"/>
    </row>
    <row r="39" spans="2:7" ht="18" customHeight="1">
      <c r="B39" s="32" t="s">
        <v>37</v>
      </c>
      <c r="C39" s="38">
        <f t="shared" si="1"/>
        <v>86.86324128066893</v>
      </c>
      <c r="D39" s="39">
        <f t="shared" si="1"/>
        <v>100</v>
      </c>
      <c r="E39" s="39">
        <f t="shared" si="1"/>
        <v>127.39980659096307</v>
      </c>
      <c r="F39" s="39">
        <f t="shared" si="1"/>
        <v>141.69180791124029</v>
      </c>
      <c r="G39" s="40">
        <f t="shared" si="1"/>
        <v>126.82710737675964</v>
      </c>
    </row>
    <row r="40" spans="2:7" ht="18" customHeight="1">
      <c r="B40" s="32" t="s">
        <v>38</v>
      </c>
      <c r="C40" s="38">
        <f t="shared" si="1"/>
        <v>56.44080996884734</v>
      </c>
      <c r="D40" s="39">
        <f t="shared" si="1"/>
        <v>100</v>
      </c>
      <c r="E40" s="39">
        <f t="shared" si="1"/>
        <v>161.79127725856696</v>
      </c>
      <c r="F40" s="39">
        <f t="shared" si="1"/>
        <v>276.05919003115264</v>
      </c>
      <c r="G40" s="40">
        <f t="shared" si="1"/>
        <v>225.39719626168218</v>
      </c>
    </row>
    <row r="41" spans="2:7" ht="18" customHeight="1">
      <c r="B41" s="33" t="s">
        <v>39</v>
      </c>
      <c r="C41" s="41">
        <f t="shared" si="1"/>
        <v>74.617470017920326</v>
      </c>
      <c r="D41" s="42">
        <f t="shared" si="1"/>
        <v>100</v>
      </c>
      <c r="E41" s="42">
        <f t="shared" si="1"/>
        <v>219.4917980057896</v>
      </c>
      <c r="F41" s="42">
        <f t="shared" si="1"/>
        <v>170.91393649772544</v>
      </c>
      <c r="G41" s="43">
        <f t="shared" si="1"/>
        <v>187.68092634287547</v>
      </c>
    </row>
    <row r="42" spans="2:7" ht="18" customHeight="1">
      <c r="B42" s="32" t="s">
        <v>40</v>
      </c>
      <c r="C42" s="38">
        <f t="shared" si="1"/>
        <v>70.99930941394355</v>
      </c>
      <c r="D42" s="39">
        <f t="shared" si="1"/>
        <v>100</v>
      </c>
      <c r="E42" s="39">
        <f t="shared" si="1"/>
        <v>101.82063596697743</v>
      </c>
      <c r="F42" s="39">
        <f t="shared" si="1"/>
        <v>103.54631635119441</v>
      </c>
      <c r="G42" s="40">
        <f t="shared" si="1"/>
        <v>90.825407288821921</v>
      </c>
    </row>
    <row r="43" spans="2:7" ht="18" customHeight="1">
      <c r="B43" s="32" t="s">
        <v>41</v>
      </c>
      <c r="C43" s="38">
        <f t="shared" si="1"/>
        <v>78.294440631434455</v>
      </c>
      <c r="D43" s="39">
        <f t="shared" si="1"/>
        <v>100</v>
      </c>
      <c r="E43" s="39">
        <f t="shared" si="1"/>
        <v>134.56588881262869</v>
      </c>
      <c r="F43" s="39">
        <f t="shared" si="1"/>
        <v>5.6708991077556741</v>
      </c>
      <c r="G43" s="40">
        <f t="shared" si="1"/>
        <v>105.18188057652702</v>
      </c>
    </row>
    <row r="44" spans="2:7" ht="18" customHeight="1">
      <c r="B44" s="32" t="s">
        <v>42</v>
      </c>
      <c r="C44" s="38">
        <f t="shared" si="1"/>
        <v>99.930771893388766</v>
      </c>
      <c r="D44" s="39">
        <f t="shared" si="1"/>
        <v>100</v>
      </c>
      <c r="E44" s="39">
        <f t="shared" si="1"/>
        <v>208.0996884735203</v>
      </c>
      <c r="F44" s="39">
        <f t="shared" si="1"/>
        <v>454.36137071651103</v>
      </c>
      <c r="G44" s="40">
        <f t="shared" si="1"/>
        <v>567.75700934579447</v>
      </c>
    </row>
    <row r="45" spans="2:7" ht="18" customHeight="1">
      <c r="B45" s="34" t="s">
        <v>43</v>
      </c>
      <c r="C45" s="44">
        <f t="shared" si="1"/>
        <v>68.974164225348716</v>
      </c>
      <c r="D45" s="45">
        <f t="shared" si="1"/>
        <v>100</v>
      </c>
      <c r="E45" s="45">
        <f t="shared" si="1"/>
        <v>110.70201453940467</v>
      </c>
      <c r="F45" s="45">
        <f t="shared" si="1"/>
        <v>143.03832567784244</v>
      </c>
      <c r="G45" s="46">
        <f t="shared" si="1"/>
        <v>0</v>
      </c>
    </row>
    <row r="46" spans="2:7" ht="18" customHeight="1">
      <c r="B46" s="17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showGridLines="0" workbookViewId="0"/>
  </sheetViews>
  <sheetFormatPr baseColWidth="10" defaultColWidth="9.140625" defaultRowHeight="15"/>
  <cols>
    <col min="2" max="5" width="79.7109375" customWidth="1"/>
  </cols>
  <sheetData>
    <row r="1" spans="1:3">
      <c r="A1" s="1" t="s">
        <v>29</v>
      </c>
    </row>
    <row r="2" spans="1:3">
      <c r="B2" s="14" t="s">
        <v>30</v>
      </c>
      <c r="C2" s="14" t="s">
        <v>31</v>
      </c>
    </row>
    <row r="3" spans="1:3">
      <c r="B3" s="15" t="s">
        <v>32</v>
      </c>
      <c r="C3" s="15" t="s">
        <v>32</v>
      </c>
    </row>
    <row r="4" spans="1:3">
      <c r="B4" s="2" t="s">
        <v>12</v>
      </c>
      <c r="C4" s="2" t="s">
        <v>18</v>
      </c>
    </row>
    <row r="5" spans="1:3">
      <c r="B5" s="11" t="s">
        <v>13</v>
      </c>
      <c r="C5" s="11" t="s">
        <v>19</v>
      </c>
    </row>
    <row r="6" spans="1:3">
      <c r="B6" s="2" t="s">
        <v>14</v>
      </c>
      <c r="C6" s="2" t="s">
        <v>20</v>
      </c>
    </row>
    <row r="7" spans="1:3">
      <c r="B7" s="11" t="s">
        <v>15</v>
      </c>
      <c r="C7" s="11" t="s">
        <v>21</v>
      </c>
    </row>
    <row r="8" spans="1:3">
      <c r="B8" s="2" t="s">
        <v>15</v>
      </c>
      <c r="C8" s="2" t="s">
        <v>24</v>
      </c>
    </row>
    <row r="9" spans="1:3">
      <c r="B9" s="11" t="s">
        <v>15</v>
      </c>
      <c r="C9" s="11" t="s">
        <v>26</v>
      </c>
    </row>
    <row r="10" spans="1:3">
      <c r="B10" s="2" t="s">
        <v>15</v>
      </c>
      <c r="C10" s="2" t="s">
        <v>28</v>
      </c>
    </row>
    <row r="11" spans="1:3">
      <c r="B11" s="11" t="s">
        <v>16</v>
      </c>
      <c r="C11" s="11" t="s">
        <v>22</v>
      </c>
    </row>
    <row r="12" spans="1:3">
      <c r="B12" s="2" t="s">
        <v>33</v>
      </c>
      <c r="C12" s="2" t="s">
        <v>34</v>
      </c>
    </row>
    <row r="13" spans="1:3">
      <c r="B13" s="11" t="s">
        <v>33</v>
      </c>
      <c r="C13" s="11" t="s">
        <v>35</v>
      </c>
    </row>
    <row r="14" spans="1:3">
      <c r="B14" s="2" t="s">
        <v>33</v>
      </c>
      <c r="C14" s="2" t="s">
        <v>36</v>
      </c>
    </row>
    <row r="15" spans="1:3">
      <c r="B15" s="11" t="s">
        <v>33</v>
      </c>
      <c r="C15" s="11" t="s">
        <v>37</v>
      </c>
    </row>
    <row r="16" spans="1:3">
      <c r="B16" s="2" t="s">
        <v>33</v>
      </c>
      <c r="C16" s="2" t="s">
        <v>38</v>
      </c>
    </row>
    <row r="17" spans="2:3">
      <c r="B17" s="11" t="s">
        <v>33</v>
      </c>
      <c r="C17" s="11" t="s">
        <v>39</v>
      </c>
    </row>
    <row r="18" spans="2:3">
      <c r="B18" s="2" t="s">
        <v>33</v>
      </c>
      <c r="C18" s="2" t="s">
        <v>40</v>
      </c>
    </row>
    <row r="19" spans="2:3">
      <c r="B19" s="11" t="s">
        <v>33</v>
      </c>
      <c r="C19" s="11" t="s">
        <v>41</v>
      </c>
    </row>
    <row r="20" spans="2:3">
      <c r="B20" s="2" t="s">
        <v>33</v>
      </c>
      <c r="C20" s="2" t="s">
        <v>42</v>
      </c>
    </row>
    <row r="21" spans="2:3">
      <c r="B21" s="11" t="s">
        <v>33</v>
      </c>
      <c r="C21" s="11" t="s">
        <v>43</v>
      </c>
    </row>
    <row r="22" spans="2:3">
      <c r="B22" s="2" t="s">
        <v>44</v>
      </c>
      <c r="C22" s="2" t="s">
        <v>45</v>
      </c>
    </row>
    <row r="23" spans="2:3">
      <c r="B23" s="11" t="s">
        <v>44</v>
      </c>
      <c r="C23" s="11" t="s">
        <v>46</v>
      </c>
    </row>
    <row r="24" spans="2:3">
      <c r="B24" s="2" t="s">
        <v>44</v>
      </c>
      <c r="C24" s="2" t="s">
        <v>47</v>
      </c>
    </row>
    <row r="25" spans="2:3">
      <c r="B25" s="11" t="s">
        <v>44</v>
      </c>
      <c r="C25" s="11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L46"/>
  <sheetViews>
    <sheetView topLeftCell="A20" workbookViewId="0">
      <selection activeCell="K29" sqref="K29"/>
    </sheetView>
  </sheetViews>
  <sheetFormatPr baseColWidth="10" defaultColWidth="9.140625" defaultRowHeight="11.45" customHeight="1"/>
  <cols>
    <col min="2" max="2" width="29.85546875" customWidth="1"/>
    <col min="3" max="7" width="12.7109375" customWidth="1"/>
  </cols>
  <sheetData>
    <row r="1" spans="2:7" ht="15">
      <c r="B1" s="3" t="s">
        <v>49</v>
      </c>
    </row>
    <row r="2" spans="2:7" ht="15">
      <c r="B2" s="2" t="s">
        <v>50</v>
      </c>
      <c r="C2" s="1" t="s">
        <v>0</v>
      </c>
    </row>
    <row r="3" spans="2:7" ht="15">
      <c r="B3" s="2" t="s">
        <v>51</v>
      </c>
      <c r="C3" s="2" t="s">
        <v>6</v>
      </c>
    </row>
    <row r="5" spans="2:7" ht="15">
      <c r="B5" s="1" t="s">
        <v>12</v>
      </c>
      <c r="D5" s="2" t="s">
        <v>18</v>
      </c>
    </row>
    <row r="6" spans="2:7" ht="15">
      <c r="B6" s="1" t="s">
        <v>13</v>
      </c>
      <c r="D6" s="2" t="s">
        <v>19</v>
      </c>
    </row>
    <row r="7" spans="2:7" ht="15">
      <c r="B7" s="1" t="s">
        <v>14</v>
      </c>
      <c r="D7" s="2" t="s">
        <v>20</v>
      </c>
    </row>
    <row r="8" spans="2:7" ht="15">
      <c r="B8" s="1" t="s">
        <v>15</v>
      </c>
      <c r="D8" s="2" t="s">
        <v>21</v>
      </c>
    </row>
    <row r="9" spans="2:7" ht="15">
      <c r="B9" s="1" t="s">
        <v>16</v>
      </c>
      <c r="D9" s="2" t="s">
        <v>22</v>
      </c>
    </row>
    <row r="11" spans="2:7" ht="1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>
      <c r="B12" s="6" t="s">
        <v>34</v>
      </c>
      <c r="C12" s="7" t="s">
        <v>53</v>
      </c>
      <c r="D12" s="7">
        <v>1002012</v>
      </c>
      <c r="E12" s="7">
        <v>1214061</v>
      </c>
      <c r="F12" s="7">
        <v>1921093</v>
      </c>
      <c r="G12" s="7">
        <v>1860914</v>
      </c>
    </row>
    <row r="13" spans="2:7" ht="15">
      <c r="B13" s="6" t="s">
        <v>35</v>
      </c>
      <c r="C13" s="8">
        <v>25094</v>
      </c>
      <c r="D13" s="8">
        <v>34491</v>
      </c>
      <c r="E13" s="8">
        <v>47444</v>
      </c>
      <c r="F13" s="8">
        <v>71422</v>
      </c>
      <c r="G13" s="8">
        <v>73544</v>
      </c>
    </row>
    <row r="14" spans="2:7" ht="15">
      <c r="B14" s="6" t="s">
        <v>36</v>
      </c>
      <c r="C14" s="7">
        <v>16283</v>
      </c>
      <c r="D14" s="7">
        <v>22122</v>
      </c>
      <c r="E14" s="7">
        <v>23844</v>
      </c>
      <c r="F14" s="7">
        <v>38738</v>
      </c>
      <c r="G14" s="7">
        <v>44075</v>
      </c>
    </row>
    <row r="15" spans="2:7" ht="15">
      <c r="B15" s="6" t="s">
        <v>37</v>
      </c>
      <c r="C15" s="8">
        <v>231152</v>
      </c>
      <c r="D15" s="8">
        <v>273798</v>
      </c>
      <c r="E15" s="8">
        <v>283732</v>
      </c>
      <c r="F15" s="8">
        <v>429219</v>
      </c>
      <c r="G15" s="8">
        <v>432400</v>
      </c>
    </row>
    <row r="16" spans="2:7" ht="15">
      <c r="B16" s="6" t="s">
        <v>38</v>
      </c>
      <c r="C16" s="7">
        <v>53665</v>
      </c>
      <c r="D16" s="7">
        <v>92467</v>
      </c>
      <c r="E16" s="7">
        <v>108923</v>
      </c>
      <c r="F16" s="7">
        <v>178272</v>
      </c>
      <c r="G16" s="7">
        <v>150878</v>
      </c>
    </row>
    <row r="17" spans="2:7" ht="15">
      <c r="B17" s="6" t="s">
        <v>39</v>
      </c>
      <c r="C17" s="8">
        <v>120523</v>
      </c>
      <c r="D17" s="8">
        <v>163682</v>
      </c>
      <c r="E17" s="8">
        <v>223244</v>
      </c>
      <c r="F17" s="8">
        <v>308418</v>
      </c>
      <c r="G17" s="8">
        <v>330046</v>
      </c>
    </row>
    <row r="18" spans="2:7" ht="15">
      <c r="B18" s="6" t="s">
        <v>40</v>
      </c>
      <c r="C18" s="7">
        <v>86685</v>
      </c>
      <c r="D18" s="7">
        <v>133823</v>
      </c>
      <c r="E18" s="7">
        <v>153635</v>
      </c>
      <c r="F18" s="7">
        <v>183113</v>
      </c>
      <c r="G18" s="7">
        <v>190730</v>
      </c>
    </row>
    <row r="19" spans="2:7" ht="15">
      <c r="B19" s="6" t="s">
        <v>41</v>
      </c>
      <c r="C19" s="8">
        <v>35359</v>
      </c>
      <c r="D19" s="8">
        <v>48714</v>
      </c>
      <c r="E19" s="8">
        <v>61136</v>
      </c>
      <c r="F19" s="8">
        <v>86610</v>
      </c>
      <c r="G19" s="8">
        <v>89077</v>
      </c>
    </row>
    <row r="20" spans="2:7" ht="15">
      <c r="B20" s="6" t="s">
        <v>42</v>
      </c>
      <c r="C20" s="7">
        <v>25681</v>
      </c>
      <c r="D20" s="7">
        <v>44555</v>
      </c>
      <c r="E20" s="7">
        <v>53285</v>
      </c>
      <c r="F20" s="7">
        <v>75254</v>
      </c>
      <c r="G20" s="7">
        <v>88217</v>
      </c>
    </row>
    <row r="21" spans="2:7" ht="15">
      <c r="B21" s="6" t="s">
        <v>43</v>
      </c>
      <c r="C21" s="8">
        <v>113506</v>
      </c>
      <c r="D21" s="8">
        <v>211429</v>
      </c>
      <c r="E21" s="8">
        <v>164484</v>
      </c>
      <c r="F21" s="8">
        <v>253122</v>
      </c>
      <c r="G21" s="8" t="s">
        <v>53</v>
      </c>
    </row>
    <row r="23" spans="2:7" ht="18" customHeight="1">
      <c r="B23" s="30" t="s">
        <v>64</v>
      </c>
      <c r="C23" s="47" t="s">
        <v>45</v>
      </c>
      <c r="D23" s="48" t="s">
        <v>46</v>
      </c>
      <c r="E23" s="48" t="s">
        <v>47</v>
      </c>
      <c r="F23" s="48" t="s">
        <v>60</v>
      </c>
      <c r="G23" s="49" t="s">
        <v>48</v>
      </c>
    </row>
    <row r="24" spans="2:7" ht="18" customHeight="1">
      <c r="B24" s="31" t="s">
        <v>61</v>
      </c>
      <c r="C24" s="21"/>
      <c r="D24" s="21">
        <f t="shared" ref="D24:G33" si="0">D12/1000</f>
        <v>1002.0119999999999</v>
      </c>
      <c r="E24" s="21">
        <f t="shared" si="0"/>
        <v>1214.0609999999999</v>
      </c>
      <c r="F24" s="21">
        <f t="shared" si="0"/>
        <v>1921.0930000000001</v>
      </c>
      <c r="G24" s="22">
        <f t="shared" si="0"/>
        <v>1860.914</v>
      </c>
    </row>
    <row r="25" spans="2:7" ht="18" customHeight="1">
      <c r="B25" s="32" t="s">
        <v>35</v>
      </c>
      <c r="C25" s="23">
        <f t="shared" ref="C25:G33" si="1">C13/1000</f>
        <v>25.094000000000001</v>
      </c>
      <c r="D25" s="23">
        <f t="shared" si="1"/>
        <v>34.491</v>
      </c>
      <c r="E25" s="23">
        <f t="shared" si="1"/>
        <v>47.444000000000003</v>
      </c>
      <c r="F25" s="23">
        <f t="shared" si="0"/>
        <v>71.421999999999997</v>
      </c>
      <c r="G25" s="24">
        <f t="shared" si="1"/>
        <v>73.543999999999997</v>
      </c>
    </row>
    <row r="26" spans="2:7" ht="18" customHeight="1">
      <c r="B26" s="32" t="s">
        <v>36</v>
      </c>
      <c r="C26" s="23">
        <f t="shared" si="1"/>
        <v>16.283000000000001</v>
      </c>
      <c r="D26" s="23">
        <f t="shared" si="1"/>
        <v>22.122</v>
      </c>
      <c r="E26" s="23">
        <f t="shared" si="1"/>
        <v>23.844000000000001</v>
      </c>
      <c r="F26" s="23">
        <f t="shared" si="0"/>
        <v>38.738</v>
      </c>
      <c r="G26" s="24">
        <f t="shared" si="1"/>
        <v>44.075000000000003</v>
      </c>
    </row>
    <row r="27" spans="2:7" ht="18" customHeight="1">
      <c r="B27" s="32" t="s">
        <v>37</v>
      </c>
      <c r="C27" s="23">
        <f t="shared" si="1"/>
        <v>231.15199999999999</v>
      </c>
      <c r="D27" s="23">
        <f t="shared" si="1"/>
        <v>273.798</v>
      </c>
      <c r="E27" s="23">
        <f t="shared" si="1"/>
        <v>283.73200000000003</v>
      </c>
      <c r="F27" s="23">
        <f t="shared" si="0"/>
        <v>429.21899999999999</v>
      </c>
      <c r="G27" s="24">
        <f t="shared" si="1"/>
        <v>432.4</v>
      </c>
    </row>
    <row r="28" spans="2:7" ht="18" customHeight="1">
      <c r="B28" s="32" t="s">
        <v>38</v>
      </c>
      <c r="C28" s="23">
        <f t="shared" si="1"/>
        <v>53.664999999999999</v>
      </c>
      <c r="D28" s="23">
        <f t="shared" si="1"/>
        <v>92.466999999999999</v>
      </c>
      <c r="E28" s="23">
        <f t="shared" si="1"/>
        <v>108.923</v>
      </c>
      <c r="F28" s="23">
        <f t="shared" si="0"/>
        <v>178.27199999999999</v>
      </c>
      <c r="G28" s="24">
        <f t="shared" si="1"/>
        <v>150.87799999999999</v>
      </c>
    </row>
    <row r="29" spans="2:7" ht="18" customHeight="1">
      <c r="B29" s="33" t="s">
        <v>39</v>
      </c>
      <c r="C29" s="25">
        <f t="shared" si="1"/>
        <v>120.523</v>
      </c>
      <c r="D29" s="25">
        <f t="shared" si="1"/>
        <v>163.68199999999999</v>
      </c>
      <c r="E29" s="25">
        <f t="shared" si="1"/>
        <v>223.244</v>
      </c>
      <c r="F29" s="25">
        <f t="shared" si="0"/>
        <v>308.41800000000001</v>
      </c>
      <c r="G29" s="26">
        <f t="shared" si="1"/>
        <v>330.04599999999999</v>
      </c>
    </row>
    <row r="30" spans="2:7" ht="18" customHeight="1">
      <c r="B30" s="32" t="s">
        <v>40</v>
      </c>
      <c r="C30" s="23">
        <f t="shared" si="1"/>
        <v>86.685000000000002</v>
      </c>
      <c r="D30" s="23">
        <f t="shared" si="1"/>
        <v>133.82300000000001</v>
      </c>
      <c r="E30" s="23">
        <f t="shared" si="1"/>
        <v>153.63499999999999</v>
      </c>
      <c r="F30" s="23">
        <f t="shared" si="0"/>
        <v>183.113</v>
      </c>
      <c r="G30" s="24">
        <f t="shared" si="1"/>
        <v>190.73</v>
      </c>
    </row>
    <row r="31" spans="2:7" ht="18" customHeight="1">
      <c r="B31" s="32" t="s">
        <v>41</v>
      </c>
      <c r="C31" s="23">
        <f t="shared" si="1"/>
        <v>35.359000000000002</v>
      </c>
      <c r="D31" s="23">
        <f t="shared" si="1"/>
        <v>48.713999999999999</v>
      </c>
      <c r="E31" s="23">
        <f t="shared" si="1"/>
        <v>61.136000000000003</v>
      </c>
      <c r="F31" s="23">
        <f t="shared" si="0"/>
        <v>86.61</v>
      </c>
      <c r="G31" s="24">
        <f t="shared" si="1"/>
        <v>89.076999999999998</v>
      </c>
    </row>
    <row r="32" spans="2:7" ht="18" customHeight="1">
      <c r="B32" s="32" t="s">
        <v>42</v>
      </c>
      <c r="C32" s="23">
        <f t="shared" si="1"/>
        <v>25.681000000000001</v>
      </c>
      <c r="D32" s="23">
        <f t="shared" si="1"/>
        <v>44.555</v>
      </c>
      <c r="E32" s="23">
        <f t="shared" si="1"/>
        <v>53.284999999999997</v>
      </c>
      <c r="F32" s="23">
        <f t="shared" si="0"/>
        <v>75.254000000000005</v>
      </c>
      <c r="G32" s="24">
        <f t="shared" si="1"/>
        <v>88.216999999999999</v>
      </c>
    </row>
    <row r="33" spans="2:12" ht="18" customHeight="1">
      <c r="B33" s="34" t="s">
        <v>43</v>
      </c>
      <c r="C33" s="27">
        <f t="shared" si="1"/>
        <v>113.506</v>
      </c>
      <c r="D33" s="27">
        <f t="shared" si="1"/>
        <v>211.429</v>
      </c>
      <c r="E33" s="27">
        <f t="shared" si="1"/>
        <v>164.48400000000001</v>
      </c>
      <c r="F33" s="27">
        <f t="shared" si="0"/>
        <v>253.12200000000001</v>
      </c>
      <c r="G33" s="28"/>
    </row>
    <row r="34" spans="2:12" ht="18" customHeight="1">
      <c r="B34" s="16"/>
      <c r="C34" s="16"/>
      <c r="D34" s="16"/>
      <c r="E34" s="16"/>
      <c r="F34" s="16"/>
      <c r="G34" s="16"/>
    </row>
    <row r="35" spans="2:12" ht="18" customHeight="1">
      <c r="B35" s="29" t="s">
        <v>63</v>
      </c>
      <c r="C35" s="47" t="s">
        <v>45</v>
      </c>
      <c r="D35" s="48" t="s">
        <v>46</v>
      </c>
      <c r="E35" s="48" t="s">
        <v>47</v>
      </c>
      <c r="F35" s="48" t="s">
        <v>60</v>
      </c>
      <c r="G35" s="49" t="s">
        <v>48</v>
      </c>
      <c r="L35">
        <v>1</v>
      </c>
    </row>
    <row r="36" spans="2:12" ht="18" customHeight="1">
      <c r="B36" s="31" t="s">
        <v>61</v>
      </c>
      <c r="C36" s="35"/>
      <c r="D36" s="36">
        <f t="shared" ref="D36:G36" si="2">D24/$D24*100</f>
        <v>100</v>
      </c>
      <c r="E36" s="36">
        <f t="shared" si="2"/>
        <v>121.16232140932443</v>
      </c>
      <c r="F36" s="36">
        <f t="shared" si="2"/>
        <v>191.72355221294757</v>
      </c>
      <c r="G36" s="37">
        <f t="shared" si="2"/>
        <v>185.71773591533835</v>
      </c>
    </row>
    <row r="37" spans="2:12" ht="18" customHeight="1">
      <c r="B37" s="32" t="s">
        <v>35</v>
      </c>
      <c r="C37" s="38">
        <f t="shared" ref="C37:G45" si="3">C25/$D25*100</f>
        <v>72.755211504450443</v>
      </c>
      <c r="D37" s="39">
        <f t="shared" si="3"/>
        <v>100</v>
      </c>
      <c r="E37" s="39">
        <f t="shared" si="3"/>
        <v>137.55472442086344</v>
      </c>
      <c r="F37" s="39">
        <f t="shared" si="3"/>
        <v>207.07430924009159</v>
      </c>
      <c r="G37" s="40">
        <f t="shared" si="3"/>
        <v>213.22663883331882</v>
      </c>
    </row>
    <row r="38" spans="2:12" ht="18" customHeight="1">
      <c r="B38" s="32" t="s">
        <v>36</v>
      </c>
      <c r="C38" s="38">
        <f t="shared" si="3"/>
        <v>73.605460627429707</v>
      </c>
      <c r="D38" s="39">
        <f t="shared" si="3"/>
        <v>100</v>
      </c>
      <c r="E38" s="39">
        <f t="shared" si="3"/>
        <v>107.78410631950095</v>
      </c>
      <c r="F38" s="39">
        <f t="shared" si="3"/>
        <v>175.1107494801555</v>
      </c>
      <c r="G38" s="40">
        <f t="shared" si="3"/>
        <v>199.23605460627431</v>
      </c>
    </row>
    <row r="39" spans="2:12" ht="18" customHeight="1">
      <c r="B39" s="32" t="s">
        <v>37</v>
      </c>
      <c r="C39" s="38">
        <f t="shared" si="3"/>
        <v>84.424283595935691</v>
      </c>
      <c r="D39" s="39">
        <f t="shared" si="3"/>
        <v>100</v>
      </c>
      <c r="E39" s="39">
        <f t="shared" si="3"/>
        <v>103.62822226605017</v>
      </c>
      <c r="F39" s="39">
        <f t="shared" si="3"/>
        <v>156.76484123331801</v>
      </c>
      <c r="G39" s="40">
        <f t="shared" si="3"/>
        <v>157.92664665191126</v>
      </c>
    </row>
    <row r="40" spans="2:12" ht="18" customHeight="1">
      <c r="B40" s="32" t="s">
        <v>38</v>
      </c>
      <c r="C40" s="38">
        <f t="shared" si="3"/>
        <v>58.036921280024224</v>
      </c>
      <c r="D40" s="39">
        <f t="shared" si="3"/>
        <v>100</v>
      </c>
      <c r="E40" s="39">
        <f t="shared" si="3"/>
        <v>117.79661933446528</v>
      </c>
      <c r="F40" s="39">
        <f t="shared" si="3"/>
        <v>192.79526750083812</v>
      </c>
      <c r="G40" s="40">
        <f t="shared" si="3"/>
        <v>163.16956319551838</v>
      </c>
    </row>
    <row r="41" spans="2:12" ht="18" customHeight="1">
      <c r="B41" s="33" t="s">
        <v>39</v>
      </c>
      <c r="C41" s="41">
        <f t="shared" si="3"/>
        <v>73.632409183661011</v>
      </c>
      <c r="D41" s="42">
        <f t="shared" si="3"/>
        <v>100</v>
      </c>
      <c r="E41" s="42">
        <f t="shared" si="3"/>
        <v>136.38885155362229</v>
      </c>
      <c r="F41" s="42">
        <f t="shared" si="3"/>
        <v>188.42511699514915</v>
      </c>
      <c r="G41" s="43">
        <f t="shared" si="3"/>
        <v>201.6385430285554</v>
      </c>
    </row>
    <row r="42" spans="2:12" ht="18" customHeight="1">
      <c r="B42" s="32" t="s">
        <v>40</v>
      </c>
      <c r="C42" s="38">
        <f t="shared" si="3"/>
        <v>64.775860651756417</v>
      </c>
      <c r="D42" s="39">
        <f t="shared" si="3"/>
        <v>100</v>
      </c>
      <c r="E42" s="39">
        <f t="shared" si="3"/>
        <v>114.80462999633842</v>
      </c>
      <c r="F42" s="39">
        <f t="shared" si="3"/>
        <v>136.8322336220231</v>
      </c>
      <c r="G42" s="40">
        <f t="shared" si="3"/>
        <v>142.52408031504297</v>
      </c>
    </row>
    <row r="43" spans="2:12" ht="18" customHeight="1">
      <c r="B43" s="32" t="s">
        <v>41</v>
      </c>
      <c r="C43" s="38">
        <f t="shared" si="3"/>
        <v>72.584883195795882</v>
      </c>
      <c r="D43" s="39">
        <f t="shared" si="3"/>
        <v>100</v>
      </c>
      <c r="E43" s="39">
        <f t="shared" si="3"/>
        <v>125.49985630414255</v>
      </c>
      <c r="F43" s="39">
        <f t="shared" si="3"/>
        <v>177.79283162951103</v>
      </c>
      <c r="G43" s="40">
        <f t="shared" si="3"/>
        <v>182.85708420577248</v>
      </c>
    </row>
    <row r="44" spans="2:12" ht="18" customHeight="1">
      <c r="B44" s="32" t="s">
        <v>42</v>
      </c>
      <c r="C44" s="38">
        <f t="shared" si="3"/>
        <v>57.638873302659633</v>
      </c>
      <c r="D44" s="39">
        <f t="shared" si="3"/>
        <v>100</v>
      </c>
      <c r="E44" s="39">
        <f t="shared" si="3"/>
        <v>119.59376052070473</v>
      </c>
      <c r="F44" s="39">
        <f t="shared" si="3"/>
        <v>168.90135787229269</v>
      </c>
      <c r="G44" s="40">
        <f t="shared" si="3"/>
        <v>197.99573560767593</v>
      </c>
    </row>
    <row r="45" spans="2:12" ht="18" customHeight="1">
      <c r="B45" s="34" t="s">
        <v>43</v>
      </c>
      <c r="C45" s="44">
        <f t="shared" si="3"/>
        <v>53.685161448997064</v>
      </c>
      <c r="D45" s="45">
        <f t="shared" si="3"/>
        <v>100</v>
      </c>
      <c r="E45" s="45">
        <f t="shared" si="3"/>
        <v>77.79632879122542</v>
      </c>
      <c r="F45" s="45">
        <f t="shared" si="3"/>
        <v>119.71962218995502</v>
      </c>
      <c r="G45" s="46"/>
    </row>
    <row r="46" spans="2:12" ht="18" customHeight="1">
      <c r="B46" s="1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I46"/>
  <sheetViews>
    <sheetView workbookViewId="0">
      <selection activeCell="D10" sqref="D10"/>
    </sheetView>
  </sheetViews>
  <sheetFormatPr baseColWidth="10" defaultColWidth="9.140625" defaultRowHeight="11.45" customHeight="1"/>
  <cols>
    <col min="2" max="2" width="29.85546875" customWidth="1"/>
    <col min="3" max="7" width="12.7109375" customWidth="1"/>
  </cols>
  <sheetData>
    <row r="1" spans="2:7" ht="15">
      <c r="B1" s="3" t="s">
        <v>49</v>
      </c>
    </row>
    <row r="2" spans="2:7" ht="15">
      <c r="B2" s="2" t="s">
        <v>50</v>
      </c>
      <c r="C2" s="1" t="s">
        <v>0</v>
      </c>
    </row>
    <row r="3" spans="2:7" ht="15">
      <c r="B3" s="2" t="s">
        <v>51</v>
      </c>
      <c r="C3" s="2" t="s">
        <v>6</v>
      </c>
    </row>
    <row r="5" spans="2:7" ht="15">
      <c r="B5" s="1" t="s">
        <v>12</v>
      </c>
      <c r="D5" s="2" t="s">
        <v>18</v>
      </c>
    </row>
    <row r="6" spans="2:7" ht="15">
      <c r="B6" s="1" t="s">
        <v>13</v>
      </c>
      <c r="D6" s="2" t="s">
        <v>19</v>
      </c>
    </row>
    <row r="7" spans="2:7" ht="15">
      <c r="B7" s="1" t="s">
        <v>14</v>
      </c>
      <c r="D7" s="2" t="s">
        <v>20</v>
      </c>
    </row>
    <row r="8" spans="2:7" ht="15">
      <c r="B8" s="1" t="s">
        <v>15</v>
      </c>
      <c r="D8" s="2" t="s">
        <v>24</v>
      </c>
    </row>
    <row r="9" spans="2:7" ht="15">
      <c r="B9" s="1" t="s">
        <v>16</v>
      </c>
      <c r="D9" s="55" t="s">
        <v>65</v>
      </c>
    </row>
    <row r="11" spans="2:7" ht="1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>
      <c r="B12" s="6" t="s">
        <v>34</v>
      </c>
      <c r="C12" s="7" t="s">
        <v>53</v>
      </c>
      <c r="D12" s="7">
        <v>2370248</v>
      </c>
      <c r="E12" s="7">
        <v>3285341</v>
      </c>
      <c r="F12" s="7">
        <v>4430506</v>
      </c>
      <c r="G12" s="7">
        <v>4583953</v>
      </c>
    </row>
    <row r="13" spans="2:7" ht="15">
      <c r="B13" s="6" t="s">
        <v>35</v>
      </c>
      <c r="C13" s="8">
        <v>74219</v>
      </c>
      <c r="D13" s="8">
        <v>87374</v>
      </c>
      <c r="E13" s="8">
        <v>124810</v>
      </c>
      <c r="F13" s="8">
        <v>159591</v>
      </c>
      <c r="G13" s="8">
        <v>164654</v>
      </c>
    </row>
    <row r="14" spans="2:7" ht="15">
      <c r="B14" s="6" t="s">
        <v>36</v>
      </c>
      <c r="C14" s="7">
        <v>39180</v>
      </c>
      <c r="D14" s="7">
        <v>50513</v>
      </c>
      <c r="E14" s="7">
        <v>71545</v>
      </c>
      <c r="F14" s="7">
        <v>97057</v>
      </c>
      <c r="G14" s="7">
        <v>105419</v>
      </c>
    </row>
    <row r="15" spans="2:7" ht="15">
      <c r="B15" s="6" t="s">
        <v>37</v>
      </c>
      <c r="C15" s="8">
        <v>663361</v>
      </c>
      <c r="D15" s="8">
        <v>715633</v>
      </c>
      <c r="E15" s="8">
        <v>842228</v>
      </c>
      <c r="F15" s="8">
        <v>1275879</v>
      </c>
      <c r="G15" s="8">
        <v>1305995</v>
      </c>
    </row>
    <row r="16" spans="2:7" ht="15">
      <c r="B16" s="6" t="s">
        <v>38</v>
      </c>
      <c r="C16" s="7">
        <v>142034</v>
      </c>
      <c r="D16" s="7">
        <v>205805</v>
      </c>
      <c r="E16" s="7">
        <v>334374</v>
      </c>
      <c r="F16" s="7">
        <v>378512</v>
      </c>
      <c r="G16" s="7">
        <v>374389</v>
      </c>
    </row>
    <row r="17" spans="2:7" ht="15">
      <c r="B17" s="6" t="s">
        <v>39</v>
      </c>
      <c r="C17" s="8">
        <v>389811</v>
      </c>
      <c r="D17" s="8">
        <v>473243</v>
      </c>
      <c r="E17" s="8">
        <v>661644</v>
      </c>
      <c r="F17" s="8">
        <v>813857</v>
      </c>
      <c r="G17" s="8">
        <v>836082</v>
      </c>
    </row>
    <row r="18" spans="2:7" ht="15">
      <c r="B18" s="6" t="s">
        <v>40</v>
      </c>
      <c r="C18" s="7">
        <v>203250</v>
      </c>
      <c r="D18" s="7">
        <v>275473</v>
      </c>
      <c r="E18" s="7">
        <v>389142</v>
      </c>
      <c r="F18" s="7">
        <v>468493</v>
      </c>
      <c r="G18" s="7">
        <v>475829</v>
      </c>
    </row>
    <row r="19" spans="2:7" ht="15">
      <c r="B19" s="6" t="s">
        <v>41</v>
      </c>
      <c r="C19" s="8">
        <v>122647</v>
      </c>
      <c r="D19" s="8">
        <v>162631</v>
      </c>
      <c r="E19" s="8">
        <v>220553</v>
      </c>
      <c r="F19" s="8">
        <v>285359</v>
      </c>
      <c r="G19" s="8">
        <v>306603</v>
      </c>
    </row>
    <row r="20" spans="2:7" ht="15">
      <c r="B20" s="6" t="s">
        <v>42</v>
      </c>
      <c r="C20" s="7">
        <v>56363</v>
      </c>
      <c r="D20" s="7">
        <v>83718</v>
      </c>
      <c r="E20" s="7">
        <v>112219</v>
      </c>
      <c r="F20" s="7">
        <v>152859</v>
      </c>
      <c r="G20" s="7">
        <v>170901</v>
      </c>
    </row>
    <row r="21" spans="2:7" ht="15">
      <c r="B21" s="6" t="s">
        <v>43</v>
      </c>
      <c r="C21" s="8">
        <v>317296</v>
      </c>
      <c r="D21" s="8">
        <v>618357</v>
      </c>
      <c r="E21" s="8">
        <v>624059</v>
      </c>
      <c r="F21" s="8">
        <v>876590</v>
      </c>
      <c r="G21" s="8" t="s">
        <v>53</v>
      </c>
    </row>
    <row r="23" spans="2:7" ht="18" customHeight="1">
      <c r="B23" s="30" t="s">
        <v>64</v>
      </c>
      <c r="C23" s="47" t="s">
        <v>45</v>
      </c>
      <c r="D23" s="48" t="s">
        <v>46</v>
      </c>
      <c r="E23" s="48" t="s">
        <v>47</v>
      </c>
      <c r="F23" s="48" t="s">
        <v>60</v>
      </c>
      <c r="G23" s="49" t="s">
        <v>48</v>
      </c>
    </row>
    <row r="24" spans="2:7" ht="18" customHeight="1">
      <c r="B24" s="31" t="s">
        <v>61</v>
      </c>
      <c r="C24" s="21"/>
      <c r="D24" s="21">
        <f t="shared" ref="D24:G33" si="0">D12/1000</f>
        <v>2370.248</v>
      </c>
      <c r="E24" s="21">
        <f t="shared" si="0"/>
        <v>3285.3409999999999</v>
      </c>
      <c r="F24" s="21">
        <f t="shared" si="0"/>
        <v>4430.5060000000003</v>
      </c>
      <c r="G24" s="22">
        <f t="shared" si="0"/>
        <v>4583.9530000000004</v>
      </c>
    </row>
    <row r="25" spans="2:7" ht="18" customHeight="1">
      <c r="B25" s="32" t="s">
        <v>35</v>
      </c>
      <c r="C25" s="23">
        <f t="shared" ref="C25:G33" si="1">C13/1000</f>
        <v>74.218999999999994</v>
      </c>
      <c r="D25" s="23">
        <f t="shared" si="1"/>
        <v>87.373999999999995</v>
      </c>
      <c r="E25" s="23">
        <f t="shared" si="1"/>
        <v>124.81</v>
      </c>
      <c r="F25" s="23">
        <f t="shared" si="0"/>
        <v>159.59100000000001</v>
      </c>
      <c r="G25" s="24">
        <f t="shared" si="1"/>
        <v>164.654</v>
      </c>
    </row>
    <row r="26" spans="2:7" ht="18" customHeight="1">
      <c r="B26" s="32" t="s">
        <v>36</v>
      </c>
      <c r="C26" s="23">
        <f t="shared" si="1"/>
        <v>39.18</v>
      </c>
      <c r="D26" s="23">
        <f t="shared" si="1"/>
        <v>50.512999999999998</v>
      </c>
      <c r="E26" s="23">
        <f t="shared" si="1"/>
        <v>71.545000000000002</v>
      </c>
      <c r="F26" s="23">
        <f t="shared" si="0"/>
        <v>97.057000000000002</v>
      </c>
      <c r="G26" s="24">
        <f t="shared" si="1"/>
        <v>105.419</v>
      </c>
    </row>
    <row r="27" spans="2:7" ht="18" customHeight="1">
      <c r="B27" s="32" t="s">
        <v>37</v>
      </c>
      <c r="C27" s="23">
        <f t="shared" si="1"/>
        <v>663.36099999999999</v>
      </c>
      <c r="D27" s="23">
        <f t="shared" si="1"/>
        <v>715.63300000000004</v>
      </c>
      <c r="E27" s="23">
        <f t="shared" si="1"/>
        <v>842.22799999999995</v>
      </c>
      <c r="F27" s="23">
        <f t="shared" si="0"/>
        <v>1275.8789999999999</v>
      </c>
      <c r="G27" s="24">
        <f t="shared" si="1"/>
        <v>1305.9949999999999</v>
      </c>
    </row>
    <row r="28" spans="2:7" ht="18" customHeight="1">
      <c r="B28" s="32" t="s">
        <v>38</v>
      </c>
      <c r="C28" s="23">
        <f t="shared" si="1"/>
        <v>142.03399999999999</v>
      </c>
      <c r="D28" s="23">
        <f t="shared" si="1"/>
        <v>205.80500000000001</v>
      </c>
      <c r="E28" s="23">
        <f t="shared" si="1"/>
        <v>334.37400000000002</v>
      </c>
      <c r="F28" s="23">
        <f t="shared" si="0"/>
        <v>378.512</v>
      </c>
      <c r="G28" s="24">
        <f t="shared" si="1"/>
        <v>374.38900000000001</v>
      </c>
    </row>
    <row r="29" spans="2:7" ht="18" customHeight="1">
      <c r="B29" s="33" t="s">
        <v>39</v>
      </c>
      <c r="C29" s="25">
        <f t="shared" si="1"/>
        <v>389.81099999999998</v>
      </c>
      <c r="D29" s="25">
        <f t="shared" si="1"/>
        <v>473.24299999999999</v>
      </c>
      <c r="E29" s="25">
        <f t="shared" si="1"/>
        <v>661.64400000000001</v>
      </c>
      <c r="F29" s="25">
        <f t="shared" si="0"/>
        <v>813.85699999999997</v>
      </c>
      <c r="G29" s="26">
        <f t="shared" si="1"/>
        <v>836.08199999999999</v>
      </c>
    </row>
    <row r="30" spans="2:7" ht="18" customHeight="1">
      <c r="B30" s="32" t="s">
        <v>40</v>
      </c>
      <c r="C30" s="23">
        <f t="shared" si="1"/>
        <v>203.25</v>
      </c>
      <c r="D30" s="23">
        <f t="shared" si="1"/>
        <v>275.47300000000001</v>
      </c>
      <c r="E30" s="23">
        <f t="shared" si="1"/>
        <v>389.142</v>
      </c>
      <c r="F30" s="23">
        <f t="shared" si="0"/>
        <v>468.49299999999999</v>
      </c>
      <c r="G30" s="24">
        <f t="shared" si="1"/>
        <v>475.82900000000001</v>
      </c>
    </row>
    <row r="31" spans="2:7" ht="18" customHeight="1">
      <c r="B31" s="32" t="s">
        <v>41</v>
      </c>
      <c r="C31" s="23">
        <f t="shared" si="1"/>
        <v>122.64700000000001</v>
      </c>
      <c r="D31" s="23">
        <f t="shared" si="1"/>
        <v>162.631</v>
      </c>
      <c r="E31" s="23">
        <f t="shared" si="1"/>
        <v>220.553</v>
      </c>
      <c r="F31" s="23">
        <f t="shared" si="0"/>
        <v>285.35899999999998</v>
      </c>
      <c r="G31" s="24">
        <f t="shared" si="1"/>
        <v>306.60300000000001</v>
      </c>
    </row>
    <row r="32" spans="2:7" ht="18" customHeight="1">
      <c r="B32" s="32" t="s">
        <v>42</v>
      </c>
      <c r="C32" s="23">
        <f t="shared" si="1"/>
        <v>56.363</v>
      </c>
      <c r="D32" s="23">
        <f t="shared" si="1"/>
        <v>83.718000000000004</v>
      </c>
      <c r="E32" s="23">
        <f t="shared" si="1"/>
        <v>112.21899999999999</v>
      </c>
      <c r="F32" s="23">
        <f t="shared" si="0"/>
        <v>152.85900000000001</v>
      </c>
      <c r="G32" s="24">
        <f t="shared" si="1"/>
        <v>170.90100000000001</v>
      </c>
    </row>
    <row r="33" spans="2:9" ht="18" customHeight="1">
      <c r="B33" s="34" t="s">
        <v>43</v>
      </c>
      <c r="C33" s="27">
        <f t="shared" si="1"/>
        <v>317.29599999999999</v>
      </c>
      <c r="D33" s="27">
        <f t="shared" si="1"/>
        <v>618.35699999999997</v>
      </c>
      <c r="E33" s="27">
        <f t="shared" si="1"/>
        <v>624.05899999999997</v>
      </c>
      <c r="F33" s="27">
        <f t="shared" si="0"/>
        <v>876.59</v>
      </c>
      <c r="G33" s="28"/>
    </row>
    <row r="34" spans="2:9" ht="18" customHeight="1">
      <c r="B34" s="16"/>
      <c r="C34" s="16"/>
      <c r="D34" s="16"/>
      <c r="E34" s="16"/>
      <c r="F34" s="16"/>
      <c r="G34" s="16"/>
    </row>
    <row r="35" spans="2:9" ht="18" customHeight="1">
      <c r="B35" s="29" t="s">
        <v>63</v>
      </c>
      <c r="C35" s="47" t="s">
        <v>45</v>
      </c>
      <c r="D35" s="48" t="s">
        <v>46</v>
      </c>
      <c r="E35" s="48" t="s">
        <v>47</v>
      </c>
      <c r="F35" s="48" t="s">
        <v>60</v>
      </c>
      <c r="G35" s="49" t="s">
        <v>48</v>
      </c>
    </row>
    <row r="36" spans="2:9" ht="18" customHeight="1">
      <c r="B36" s="31" t="s">
        <v>61</v>
      </c>
      <c r="C36" s="35"/>
      <c r="D36" s="36">
        <f t="shared" ref="D36:G36" si="2">D24/$D24*100</f>
        <v>100</v>
      </c>
      <c r="E36" s="36">
        <f t="shared" si="2"/>
        <v>138.60747904860588</v>
      </c>
      <c r="F36" s="36">
        <f t="shared" si="2"/>
        <v>186.92162170372046</v>
      </c>
      <c r="G36" s="37">
        <f t="shared" si="2"/>
        <v>193.39550123025103</v>
      </c>
    </row>
    <row r="37" spans="2:9" ht="18" customHeight="1">
      <c r="B37" s="32" t="s">
        <v>35</v>
      </c>
      <c r="C37" s="38">
        <f t="shared" ref="C37:G45" si="3">C25/$D25*100</f>
        <v>84.94403369423398</v>
      </c>
      <c r="D37" s="39">
        <f t="shared" si="3"/>
        <v>100</v>
      </c>
      <c r="E37" s="39">
        <f t="shared" si="3"/>
        <v>142.84569780483898</v>
      </c>
      <c r="F37" s="39">
        <f t="shared" si="3"/>
        <v>182.65273422299541</v>
      </c>
      <c r="G37" s="40">
        <f t="shared" si="3"/>
        <v>188.44736420445443</v>
      </c>
    </row>
    <row r="38" spans="2:9" ht="18" customHeight="1">
      <c r="B38" s="32" t="s">
        <v>36</v>
      </c>
      <c r="C38" s="38">
        <f t="shared" si="3"/>
        <v>77.564191396274225</v>
      </c>
      <c r="D38" s="39">
        <f t="shared" si="3"/>
        <v>100</v>
      </c>
      <c r="E38" s="39">
        <f t="shared" si="3"/>
        <v>141.63680636667792</v>
      </c>
      <c r="F38" s="39">
        <f t="shared" si="3"/>
        <v>192.14261675212322</v>
      </c>
      <c r="G38" s="40">
        <f t="shared" si="3"/>
        <v>208.69677112822441</v>
      </c>
    </row>
    <row r="39" spans="2:9" ht="18" customHeight="1">
      <c r="B39" s="32" t="s">
        <v>37</v>
      </c>
      <c r="C39" s="38">
        <f t="shared" si="3"/>
        <v>92.695697375610123</v>
      </c>
      <c r="D39" s="39">
        <f t="shared" si="3"/>
        <v>100</v>
      </c>
      <c r="E39" s="39">
        <f t="shared" si="3"/>
        <v>117.68993324790777</v>
      </c>
      <c r="F39" s="39">
        <f t="shared" si="3"/>
        <v>178.28677548408189</v>
      </c>
      <c r="G39" s="40">
        <f t="shared" si="3"/>
        <v>182.49507778428327</v>
      </c>
    </row>
    <row r="40" spans="2:9" ht="18" customHeight="1">
      <c r="B40" s="32" t="s">
        <v>38</v>
      </c>
      <c r="C40" s="38">
        <f t="shared" si="3"/>
        <v>69.01387235489905</v>
      </c>
      <c r="D40" s="39">
        <f t="shared" si="3"/>
        <v>100</v>
      </c>
      <c r="E40" s="39">
        <f t="shared" si="3"/>
        <v>162.47127134909258</v>
      </c>
      <c r="F40" s="39">
        <f t="shared" si="3"/>
        <v>183.91778625397828</v>
      </c>
      <c r="G40" s="40">
        <f t="shared" si="3"/>
        <v>181.914433565754</v>
      </c>
    </row>
    <row r="41" spans="2:9" ht="18" customHeight="1">
      <c r="B41" s="33" t="s">
        <v>39</v>
      </c>
      <c r="C41" s="41">
        <f t="shared" si="3"/>
        <v>82.370156558047341</v>
      </c>
      <c r="D41" s="42">
        <f t="shared" si="3"/>
        <v>100</v>
      </c>
      <c r="E41" s="42">
        <f t="shared" si="3"/>
        <v>139.81062583070431</v>
      </c>
      <c r="F41" s="42">
        <f t="shared" si="3"/>
        <v>171.97444019245927</v>
      </c>
      <c r="G41" s="43">
        <f t="shared" si="3"/>
        <v>176.67075899696349</v>
      </c>
      <c r="I41" s="42">
        <f>G41/G36*100</f>
        <v>91.352052076239588</v>
      </c>
    </row>
    <row r="42" spans="2:9" ht="18" customHeight="1">
      <c r="B42" s="32" t="s">
        <v>40</v>
      </c>
      <c r="C42" s="38">
        <f t="shared" si="3"/>
        <v>73.782185549944998</v>
      </c>
      <c r="D42" s="39">
        <f t="shared" si="3"/>
        <v>100</v>
      </c>
      <c r="E42" s="39">
        <f t="shared" si="3"/>
        <v>141.26320909853234</v>
      </c>
      <c r="F42" s="39">
        <f t="shared" si="3"/>
        <v>170.06857296359351</v>
      </c>
      <c r="G42" s="40">
        <f t="shared" si="3"/>
        <v>172.73162887106903</v>
      </c>
    </row>
    <row r="43" spans="2:9" ht="18" customHeight="1">
      <c r="B43" s="32" t="s">
        <v>41</v>
      </c>
      <c r="C43" s="38">
        <f t="shared" si="3"/>
        <v>75.414281410063282</v>
      </c>
      <c r="D43" s="39">
        <f t="shared" si="3"/>
        <v>100</v>
      </c>
      <c r="E43" s="39">
        <f t="shared" si="3"/>
        <v>135.61559604257491</v>
      </c>
      <c r="F43" s="39">
        <f t="shared" si="3"/>
        <v>175.4640874126089</v>
      </c>
      <c r="G43" s="40">
        <f t="shared" si="3"/>
        <v>188.52678763581358</v>
      </c>
    </row>
    <row r="44" spans="2:9" ht="18" customHeight="1">
      <c r="B44" s="32" t="s">
        <v>42</v>
      </c>
      <c r="C44" s="38">
        <f t="shared" si="3"/>
        <v>67.324828591222911</v>
      </c>
      <c r="D44" s="39">
        <f t="shared" si="3"/>
        <v>100</v>
      </c>
      <c r="E44" s="39">
        <f t="shared" si="3"/>
        <v>134.04405265295395</v>
      </c>
      <c r="F44" s="39">
        <f t="shared" si="3"/>
        <v>182.58797391242027</v>
      </c>
      <c r="G44" s="40">
        <f t="shared" si="3"/>
        <v>204.13889486132013</v>
      </c>
    </row>
    <row r="45" spans="2:9" ht="18" customHeight="1">
      <c r="B45" s="34" t="s">
        <v>43</v>
      </c>
      <c r="C45" s="44">
        <f t="shared" si="3"/>
        <v>51.312752988969159</v>
      </c>
      <c r="D45" s="45">
        <f t="shared" si="3"/>
        <v>100</v>
      </c>
      <c r="E45" s="45">
        <f t="shared" si="3"/>
        <v>100.92212104011114</v>
      </c>
      <c r="F45" s="45">
        <f t="shared" si="3"/>
        <v>141.76115092090816</v>
      </c>
      <c r="G45" s="46"/>
    </row>
    <row r="46" spans="2:9" ht="18" customHeight="1">
      <c r="B46" s="17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6"/>
  <sheetViews>
    <sheetView topLeftCell="A20" workbookViewId="0">
      <selection activeCell="G17" sqref="G17"/>
    </sheetView>
  </sheetViews>
  <sheetFormatPr baseColWidth="10" defaultColWidth="9.140625" defaultRowHeight="11.45" customHeight="1"/>
  <cols>
    <col min="2" max="2" width="29.85546875" customWidth="1"/>
    <col min="3" max="7" width="12.7109375" customWidth="1"/>
  </cols>
  <sheetData>
    <row r="1" spans="2:7" ht="15">
      <c r="B1" s="3" t="s">
        <v>49</v>
      </c>
    </row>
    <row r="2" spans="2:7" ht="15">
      <c r="B2" s="2" t="s">
        <v>50</v>
      </c>
      <c r="C2" s="1" t="s">
        <v>0</v>
      </c>
    </row>
    <row r="3" spans="2:7" ht="15">
      <c r="B3" s="2" t="s">
        <v>51</v>
      </c>
      <c r="C3" s="2" t="s">
        <v>6</v>
      </c>
    </row>
    <row r="5" spans="2:7" ht="15">
      <c r="B5" s="1" t="s">
        <v>12</v>
      </c>
      <c r="D5" s="2" t="s">
        <v>18</v>
      </c>
    </row>
    <row r="6" spans="2:7" ht="15">
      <c r="B6" s="1" t="s">
        <v>13</v>
      </c>
      <c r="D6" s="2" t="s">
        <v>19</v>
      </c>
    </row>
    <row r="7" spans="2:7" ht="15">
      <c r="B7" s="1" t="s">
        <v>14</v>
      </c>
      <c r="D7" s="2" t="s">
        <v>20</v>
      </c>
    </row>
    <row r="8" spans="2:7" ht="15">
      <c r="B8" s="1" t="s">
        <v>15</v>
      </c>
      <c r="D8" s="2" t="s">
        <v>26</v>
      </c>
    </row>
    <row r="9" spans="2:7" ht="15">
      <c r="B9" s="1" t="s">
        <v>16</v>
      </c>
      <c r="D9" s="2" t="s">
        <v>22</v>
      </c>
    </row>
    <row r="11" spans="2:7" ht="1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>
      <c r="B12" s="6" t="s">
        <v>34</v>
      </c>
      <c r="C12" s="7" t="s">
        <v>53</v>
      </c>
      <c r="D12" s="7">
        <v>605160</v>
      </c>
      <c r="E12" s="7">
        <v>964179</v>
      </c>
      <c r="F12" s="7">
        <v>1261817</v>
      </c>
      <c r="G12" s="7">
        <v>1206280</v>
      </c>
    </row>
    <row r="13" spans="2:7" ht="15">
      <c r="B13" s="6" t="s">
        <v>35</v>
      </c>
      <c r="C13" s="8">
        <v>14781</v>
      </c>
      <c r="D13" s="8">
        <v>18970</v>
      </c>
      <c r="E13" s="8">
        <v>32345</v>
      </c>
      <c r="F13" s="8">
        <v>58149</v>
      </c>
      <c r="G13" s="8">
        <v>39933</v>
      </c>
    </row>
    <row r="14" spans="2:7" ht="15">
      <c r="B14" s="6" t="s">
        <v>36</v>
      </c>
      <c r="C14" s="7">
        <v>3881</v>
      </c>
      <c r="D14" s="7">
        <v>2234</v>
      </c>
      <c r="E14" s="7">
        <v>10425</v>
      </c>
      <c r="F14" s="7">
        <v>28779</v>
      </c>
      <c r="G14" s="7">
        <v>27472</v>
      </c>
    </row>
    <row r="15" spans="2:7" ht="15">
      <c r="B15" s="6" t="s">
        <v>37</v>
      </c>
      <c r="C15" s="8">
        <v>164708</v>
      </c>
      <c r="D15" s="8">
        <v>198263</v>
      </c>
      <c r="E15" s="8">
        <v>269596</v>
      </c>
      <c r="F15" s="8">
        <v>342667</v>
      </c>
      <c r="G15" s="8">
        <v>306408</v>
      </c>
    </row>
    <row r="16" spans="2:7" ht="15">
      <c r="B16" s="6" t="s">
        <v>38</v>
      </c>
      <c r="C16" s="7">
        <v>9135</v>
      </c>
      <c r="D16" s="7">
        <v>19952</v>
      </c>
      <c r="E16" s="7">
        <v>53143</v>
      </c>
      <c r="F16" s="7">
        <v>84754</v>
      </c>
      <c r="G16" s="7">
        <v>68475</v>
      </c>
    </row>
    <row r="17" spans="2:7" ht="15">
      <c r="B17" s="6" t="s">
        <v>39</v>
      </c>
      <c r="C17" s="8">
        <v>56667</v>
      </c>
      <c r="D17" s="8">
        <v>95152</v>
      </c>
      <c r="E17" s="8">
        <v>195849</v>
      </c>
      <c r="F17" s="8">
        <v>220396</v>
      </c>
      <c r="G17" s="8">
        <v>192673</v>
      </c>
    </row>
    <row r="18" spans="2:7" ht="15">
      <c r="B18" s="6" t="s">
        <v>40</v>
      </c>
      <c r="C18" s="7">
        <v>94191</v>
      </c>
      <c r="D18" s="7">
        <v>139553</v>
      </c>
      <c r="E18" s="7">
        <v>149775</v>
      </c>
      <c r="F18" s="7">
        <v>153716</v>
      </c>
      <c r="G18" s="7">
        <v>135160</v>
      </c>
    </row>
    <row r="19" spans="2:7" ht="15">
      <c r="B19" s="6" t="s">
        <v>41</v>
      </c>
      <c r="C19" s="8">
        <v>13968</v>
      </c>
      <c r="D19" s="8">
        <v>24190</v>
      </c>
      <c r="E19" s="8">
        <v>68504</v>
      </c>
      <c r="F19" s="8">
        <v>96892</v>
      </c>
      <c r="G19" s="8">
        <v>87088</v>
      </c>
    </row>
    <row r="20" spans="2:7" ht="15">
      <c r="B20" s="6" t="s">
        <v>42</v>
      </c>
      <c r="C20" s="7">
        <v>14528</v>
      </c>
      <c r="D20" s="7">
        <v>40786</v>
      </c>
      <c r="E20" s="7">
        <v>40735</v>
      </c>
      <c r="F20" s="7">
        <v>61581</v>
      </c>
      <c r="G20" s="7">
        <v>74696</v>
      </c>
    </row>
    <row r="21" spans="2:7" ht="15">
      <c r="B21" s="6" t="s">
        <v>43</v>
      </c>
      <c r="C21" s="8">
        <v>84200</v>
      </c>
      <c r="D21" s="8">
        <v>117841</v>
      </c>
      <c r="E21" s="8">
        <v>150624</v>
      </c>
      <c r="F21" s="8">
        <v>248510</v>
      </c>
      <c r="G21" s="8" t="s">
        <v>53</v>
      </c>
    </row>
    <row r="23" spans="2:7" ht="18" customHeight="1">
      <c r="B23" s="29" t="s">
        <v>64</v>
      </c>
      <c r="C23" s="47" t="s">
        <v>45</v>
      </c>
      <c r="D23" s="48" t="s">
        <v>46</v>
      </c>
      <c r="E23" s="48" t="s">
        <v>47</v>
      </c>
      <c r="F23" s="48" t="s">
        <v>60</v>
      </c>
      <c r="G23" s="49" t="s">
        <v>48</v>
      </c>
    </row>
    <row r="24" spans="2:7" ht="18" customHeight="1">
      <c r="B24" s="31" t="s">
        <v>61</v>
      </c>
      <c r="C24" s="21"/>
      <c r="D24" s="21">
        <f t="shared" ref="D24:G24" si="0">D12/1000</f>
        <v>605.16</v>
      </c>
      <c r="E24" s="21">
        <f t="shared" si="0"/>
        <v>964.17899999999997</v>
      </c>
      <c r="F24" s="21">
        <f t="shared" ref="F24" si="1">F12/1000</f>
        <v>1261.817</v>
      </c>
      <c r="G24" s="22">
        <f t="shared" si="0"/>
        <v>1206.28</v>
      </c>
    </row>
    <row r="25" spans="2:7" ht="18" customHeight="1">
      <c r="B25" s="32" t="s">
        <v>35</v>
      </c>
      <c r="C25" s="23">
        <f t="shared" ref="C25:G33" si="2">C13/1000</f>
        <v>14.781000000000001</v>
      </c>
      <c r="D25" s="23">
        <f t="shared" si="2"/>
        <v>18.97</v>
      </c>
      <c r="E25" s="23">
        <f t="shared" si="2"/>
        <v>32.344999999999999</v>
      </c>
      <c r="F25" s="23">
        <f t="shared" ref="F25" si="3">F13/1000</f>
        <v>58.149000000000001</v>
      </c>
      <c r="G25" s="24">
        <f t="shared" si="2"/>
        <v>39.933</v>
      </c>
    </row>
    <row r="26" spans="2:7" ht="18" customHeight="1">
      <c r="B26" s="32" t="s">
        <v>36</v>
      </c>
      <c r="C26" s="23">
        <f t="shared" si="2"/>
        <v>3.8809999999999998</v>
      </c>
      <c r="D26" s="23">
        <f t="shared" si="2"/>
        <v>2.234</v>
      </c>
      <c r="E26" s="23">
        <f t="shared" si="2"/>
        <v>10.425000000000001</v>
      </c>
      <c r="F26" s="23">
        <f t="shared" ref="F26" si="4">F14/1000</f>
        <v>28.779</v>
      </c>
      <c r="G26" s="24">
        <f t="shared" si="2"/>
        <v>27.472000000000001</v>
      </c>
    </row>
    <row r="27" spans="2:7" ht="18" customHeight="1">
      <c r="B27" s="32" t="s">
        <v>37</v>
      </c>
      <c r="C27" s="23">
        <f t="shared" si="2"/>
        <v>164.708</v>
      </c>
      <c r="D27" s="23">
        <f t="shared" si="2"/>
        <v>198.26300000000001</v>
      </c>
      <c r="E27" s="23">
        <f t="shared" si="2"/>
        <v>269.596</v>
      </c>
      <c r="F27" s="23">
        <f t="shared" ref="F27" si="5">F15/1000</f>
        <v>342.66699999999997</v>
      </c>
      <c r="G27" s="24">
        <f t="shared" si="2"/>
        <v>306.40800000000002</v>
      </c>
    </row>
    <row r="28" spans="2:7" ht="18" customHeight="1">
      <c r="B28" s="32" t="s">
        <v>38</v>
      </c>
      <c r="C28" s="23">
        <f t="shared" si="2"/>
        <v>9.1349999999999998</v>
      </c>
      <c r="D28" s="23">
        <f t="shared" si="2"/>
        <v>19.952000000000002</v>
      </c>
      <c r="E28" s="23">
        <f t="shared" si="2"/>
        <v>53.143000000000001</v>
      </c>
      <c r="F28" s="23">
        <f t="shared" ref="F28" si="6">F16/1000</f>
        <v>84.754000000000005</v>
      </c>
      <c r="G28" s="24">
        <f t="shared" si="2"/>
        <v>68.474999999999994</v>
      </c>
    </row>
    <row r="29" spans="2:7" ht="18" customHeight="1">
      <c r="B29" s="33" t="s">
        <v>39</v>
      </c>
      <c r="C29" s="25">
        <f t="shared" si="2"/>
        <v>56.667000000000002</v>
      </c>
      <c r="D29" s="25">
        <f t="shared" si="2"/>
        <v>95.152000000000001</v>
      </c>
      <c r="E29" s="25">
        <f t="shared" si="2"/>
        <v>195.84899999999999</v>
      </c>
      <c r="F29" s="25">
        <f t="shared" ref="F29" si="7">F17/1000</f>
        <v>220.39599999999999</v>
      </c>
      <c r="G29" s="26">
        <f t="shared" si="2"/>
        <v>192.673</v>
      </c>
    </row>
    <row r="30" spans="2:7" ht="18" customHeight="1">
      <c r="B30" s="32" t="s">
        <v>40</v>
      </c>
      <c r="C30" s="23">
        <f t="shared" si="2"/>
        <v>94.191000000000003</v>
      </c>
      <c r="D30" s="23">
        <f t="shared" si="2"/>
        <v>139.553</v>
      </c>
      <c r="E30" s="23">
        <f t="shared" si="2"/>
        <v>149.77500000000001</v>
      </c>
      <c r="F30" s="23">
        <f t="shared" ref="F30" si="8">F18/1000</f>
        <v>153.71600000000001</v>
      </c>
      <c r="G30" s="24">
        <f t="shared" si="2"/>
        <v>135.16</v>
      </c>
    </row>
    <row r="31" spans="2:7" ht="18" customHeight="1">
      <c r="B31" s="32" t="s">
        <v>41</v>
      </c>
      <c r="C31" s="23">
        <f t="shared" si="2"/>
        <v>13.968</v>
      </c>
      <c r="D31" s="23">
        <f t="shared" si="2"/>
        <v>24.19</v>
      </c>
      <c r="E31" s="23">
        <f t="shared" si="2"/>
        <v>68.504000000000005</v>
      </c>
      <c r="F31" s="23">
        <f t="shared" ref="F31" si="9">F19/1000</f>
        <v>96.891999999999996</v>
      </c>
      <c r="G31" s="24">
        <f t="shared" si="2"/>
        <v>87.087999999999994</v>
      </c>
    </row>
    <row r="32" spans="2:7" ht="18" customHeight="1">
      <c r="B32" s="32" t="s">
        <v>42</v>
      </c>
      <c r="C32" s="23">
        <f t="shared" si="2"/>
        <v>14.528</v>
      </c>
      <c r="D32" s="23">
        <f t="shared" si="2"/>
        <v>40.786000000000001</v>
      </c>
      <c r="E32" s="23">
        <f t="shared" si="2"/>
        <v>40.734999999999999</v>
      </c>
      <c r="F32" s="23">
        <f t="shared" ref="F32" si="10">F20/1000</f>
        <v>61.581000000000003</v>
      </c>
      <c r="G32" s="24">
        <f t="shared" si="2"/>
        <v>74.695999999999998</v>
      </c>
    </row>
    <row r="33" spans="2:10" ht="18" customHeight="1">
      <c r="B33" s="34" t="s">
        <v>43</v>
      </c>
      <c r="C33" s="27">
        <f t="shared" si="2"/>
        <v>84.2</v>
      </c>
      <c r="D33" s="27">
        <f t="shared" si="2"/>
        <v>117.84099999999999</v>
      </c>
      <c r="E33" s="27">
        <f t="shared" si="2"/>
        <v>150.624</v>
      </c>
      <c r="F33" s="27">
        <f t="shared" ref="F33" si="11">F21/1000</f>
        <v>248.51</v>
      </c>
      <c r="G33" s="28"/>
    </row>
    <row r="34" spans="2:10" ht="18" customHeight="1">
      <c r="B34" s="16"/>
      <c r="C34" s="16"/>
      <c r="D34" s="16"/>
      <c r="E34" s="16"/>
      <c r="F34" s="16"/>
      <c r="G34" s="16"/>
    </row>
    <row r="35" spans="2:10" ht="18" customHeight="1">
      <c r="B35" s="29" t="s">
        <v>63</v>
      </c>
      <c r="C35" s="47" t="s">
        <v>45</v>
      </c>
      <c r="D35" s="48" t="s">
        <v>46</v>
      </c>
      <c r="E35" s="48" t="s">
        <v>47</v>
      </c>
      <c r="F35" s="48" t="s">
        <v>60</v>
      </c>
      <c r="G35" s="49" t="s">
        <v>48</v>
      </c>
    </row>
    <row r="36" spans="2:10" ht="18" customHeight="1">
      <c r="B36" s="31" t="s">
        <v>61</v>
      </c>
      <c r="C36" s="35"/>
      <c r="D36" s="36">
        <f t="shared" ref="D36:G36" si="12">D24/$D24*100</f>
        <v>100</v>
      </c>
      <c r="E36" s="36">
        <f t="shared" si="12"/>
        <v>159.32629387269483</v>
      </c>
      <c r="F36" s="36">
        <f t="shared" si="12"/>
        <v>208.50965034040584</v>
      </c>
      <c r="G36" s="37">
        <f t="shared" si="12"/>
        <v>199.33240795822593</v>
      </c>
      <c r="J36">
        <f>G36/E36</f>
        <v>1.2510954916047745</v>
      </c>
    </row>
    <row r="37" spans="2:10" ht="18" customHeight="1">
      <c r="B37" s="32" t="s">
        <v>35</v>
      </c>
      <c r="C37" s="38">
        <f t="shared" ref="C37:G45" si="13">C25/$D25*100</f>
        <v>77.917764891934638</v>
      </c>
      <c r="D37" s="39">
        <f t="shared" si="13"/>
        <v>100</v>
      </c>
      <c r="E37" s="39">
        <f t="shared" si="13"/>
        <v>170.50606220347919</v>
      </c>
      <c r="F37" s="39">
        <f t="shared" si="13"/>
        <v>306.53136531365317</v>
      </c>
      <c r="G37" s="40">
        <f t="shared" si="13"/>
        <v>210.50606220347922</v>
      </c>
    </row>
    <row r="38" spans="2:10" ht="18" customHeight="1">
      <c r="B38" s="32" t="s">
        <v>36</v>
      </c>
      <c r="C38" s="38">
        <f t="shared" si="13"/>
        <v>173.72426141450313</v>
      </c>
      <c r="D38" s="39">
        <f t="shared" si="13"/>
        <v>100</v>
      </c>
      <c r="E38" s="39">
        <f t="shared" si="13"/>
        <v>466.65174574753809</v>
      </c>
      <c r="F38" s="39">
        <f t="shared" si="13"/>
        <v>1288.2273948075201</v>
      </c>
      <c r="G38" s="40">
        <f t="shared" si="13"/>
        <v>1229.7224709042077</v>
      </c>
    </row>
    <row r="39" spans="2:10" ht="18" customHeight="1">
      <c r="B39" s="32" t="s">
        <v>37</v>
      </c>
      <c r="C39" s="38">
        <f t="shared" si="13"/>
        <v>83.075510811396981</v>
      </c>
      <c r="D39" s="39">
        <f t="shared" si="13"/>
        <v>100</v>
      </c>
      <c r="E39" s="39">
        <f t="shared" si="13"/>
        <v>135.97897741888301</v>
      </c>
      <c r="F39" s="39">
        <f t="shared" si="13"/>
        <v>172.83456822503439</v>
      </c>
      <c r="G39" s="40">
        <f t="shared" si="13"/>
        <v>154.5462340426605</v>
      </c>
      <c r="J39">
        <f>G39/E39</f>
        <v>1.1365450525972194</v>
      </c>
    </row>
    <row r="40" spans="2:10" ht="18" customHeight="1">
      <c r="B40" s="32" t="s">
        <v>38</v>
      </c>
      <c r="C40" s="38">
        <f t="shared" si="13"/>
        <v>45.784883720930225</v>
      </c>
      <c r="D40" s="39">
        <f t="shared" si="13"/>
        <v>100</v>
      </c>
      <c r="E40" s="39">
        <f t="shared" si="13"/>
        <v>266.35425020048109</v>
      </c>
      <c r="F40" s="39">
        <f t="shared" si="13"/>
        <v>424.78949478749001</v>
      </c>
      <c r="G40" s="40">
        <f t="shared" si="13"/>
        <v>343.19867682437842</v>
      </c>
    </row>
    <row r="41" spans="2:10" ht="18" customHeight="1">
      <c r="B41" s="33" t="s">
        <v>39</v>
      </c>
      <c r="C41" s="41">
        <f t="shared" si="13"/>
        <v>59.554186985034477</v>
      </c>
      <c r="D41" s="42">
        <f t="shared" si="13"/>
        <v>100</v>
      </c>
      <c r="E41" s="42">
        <f t="shared" si="13"/>
        <v>205.82751807634102</v>
      </c>
      <c r="F41" s="42">
        <f t="shared" si="13"/>
        <v>231.62518917101056</v>
      </c>
      <c r="G41" s="43">
        <f t="shared" si="13"/>
        <v>202.48970068942324</v>
      </c>
      <c r="J41">
        <f>G41/E41</f>
        <v>0.98378342498557558</v>
      </c>
    </row>
    <row r="42" spans="2:10" ht="18" customHeight="1">
      <c r="B42" s="32" t="s">
        <v>40</v>
      </c>
      <c r="C42" s="38">
        <f t="shared" si="13"/>
        <v>67.49478692683067</v>
      </c>
      <c r="D42" s="39">
        <f t="shared" si="13"/>
        <v>100</v>
      </c>
      <c r="E42" s="39">
        <f t="shared" si="13"/>
        <v>107.32481566143331</v>
      </c>
      <c r="F42" s="39">
        <f t="shared" si="13"/>
        <v>110.14883234326744</v>
      </c>
      <c r="G42" s="40">
        <f t="shared" si="13"/>
        <v>96.852092036717224</v>
      </c>
    </row>
    <row r="43" spans="2:10" ht="18" customHeight="1">
      <c r="B43" s="32" t="s">
        <v>41</v>
      </c>
      <c r="C43" s="38">
        <f t="shared" si="13"/>
        <v>57.74286895411327</v>
      </c>
      <c r="D43" s="39">
        <f t="shared" si="13"/>
        <v>100</v>
      </c>
      <c r="E43" s="39">
        <f t="shared" si="13"/>
        <v>283.19140140553947</v>
      </c>
      <c r="F43" s="39">
        <f t="shared" si="13"/>
        <v>400.54568003307151</v>
      </c>
      <c r="G43" s="40">
        <f t="shared" si="13"/>
        <v>360.0165357585779</v>
      </c>
    </row>
    <row r="44" spans="2:10" ht="18" customHeight="1">
      <c r="B44" s="32" t="s">
        <v>42</v>
      </c>
      <c r="C44" s="38">
        <f t="shared" si="13"/>
        <v>35.620065708821649</v>
      </c>
      <c r="D44" s="39">
        <f t="shared" si="13"/>
        <v>100</v>
      </c>
      <c r="E44" s="39">
        <f t="shared" si="13"/>
        <v>99.874957093120187</v>
      </c>
      <c r="F44" s="39">
        <f t="shared" si="13"/>
        <v>150.98563232481735</v>
      </c>
      <c r="G44" s="40">
        <f t="shared" si="13"/>
        <v>183.14127396655715</v>
      </c>
    </row>
    <row r="45" spans="2:10" ht="18" customHeight="1">
      <c r="B45" s="34" t="s">
        <v>43</v>
      </c>
      <c r="C45" s="44">
        <f t="shared" si="13"/>
        <v>71.452211030116857</v>
      </c>
      <c r="D45" s="45">
        <f t="shared" si="13"/>
        <v>100</v>
      </c>
      <c r="E45" s="45">
        <f t="shared" si="13"/>
        <v>127.81968924228411</v>
      </c>
      <c r="F45" s="45">
        <f t="shared" si="13"/>
        <v>210.88585466857884</v>
      </c>
      <c r="G45" s="46"/>
    </row>
    <row r="46" spans="2:10" ht="16.5" customHeight="1">
      <c r="B46" s="17" t="s">
        <v>62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45"/>
  <sheetViews>
    <sheetView topLeftCell="A20" workbookViewId="0">
      <selection activeCell="E47" sqref="E47"/>
    </sheetView>
  </sheetViews>
  <sheetFormatPr baseColWidth="10" defaultColWidth="9.140625" defaultRowHeight="11.45" customHeight="1"/>
  <cols>
    <col min="2" max="2" width="29.85546875" customWidth="1"/>
    <col min="3" max="7" width="12.7109375" customWidth="1"/>
  </cols>
  <sheetData>
    <row r="1" spans="2:7" ht="15">
      <c r="B1" s="3" t="s">
        <v>49</v>
      </c>
    </row>
    <row r="2" spans="2:7" ht="15">
      <c r="B2" s="2" t="s">
        <v>50</v>
      </c>
      <c r="C2" s="1" t="s">
        <v>0</v>
      </c>
    </row>
    <row r="3" spans="2:7" ht="15">
      <c r="B3" s="2" t="s">
        <v>51</v>
      </c>
      <c r="C3" s="2" t="s">
        <v>6</v>
      </c>
    </row>
    <row r="5" spans="2:7" ht="15">
      <c r="B5" s="1" t="s">
        <v>12</v>
      </c>
      <c r="D5" s="2" t="s">
        <v>18</v>
      </c>
    </row>
    <row r="6" spans="2:7" ht="15">
      <c r="B6" s="1" t="s">
        <v>13</v>
      </c>
      <c r="D6" s="2" t="s">
        <v>19</v>
      </c>
    </row>
    <row r="7" spans="2:7" ht="15">
      <c r="B7" s="1" t="s">
        <v>14</v>
      </c>
      <c r="D7" s="2" t="s">
        <v>20</v>
      </c>
    </row>
    <row r="8" spans="2:7" ht="15">
      <c r="B8" s="1" t="s">
        <v>15</v>
      </c>
      <c r="D8" s="2" t="s">
        <v>28</v>
      </c>
    </row>
    <row r="9" spans="2:7" ht="15">
      <c r="B9" s="1" t="s">
        <v>16</v>
      </c>
      <c r="D9" s="2" t="s">
        <v>22</v>
      </c>
    </row>
    <row r="11" spans="2:7" ht="15">
      <c r="B11" s="6" t="s">
        <v>34</v>
      </c>
      <c r="C11" s="7" t="s">
        <v>53</v>
      </c>
      <c r="D11" s="7">
        <v>1598505</v>
      </c>
      <c r="E11" s="7">
        <v>2294047</v>
      </c>
      <c r="F11" s="7">
        <v>3035583</v>
      </c>
      <c r="G11" s="7">
        <v>3246250</v>
      </c>
    </row>
    <row r="12" spans="2:7" ht="15">
      <c r="B12" s="6" t="s">
        <v>35</v>
      </c>
      <c r="C12" s="8">
        <v>42731</v>
      </c>
      <c r="D12" s="8">
        <v>50494</v>
      </c>
      <c r="E12" s="8">
        <v>80337</v>
      </c>
      <c r="F12" s="8">
        <v>110284</v>
      </c>
      <c r="G12" s="8">
        <v>120737</v>
      </c>
    </row>
    <row r="13" spans="2:7" ht="15">
      <c r="B13" s="6" t="s">
        <v>36</v>
      </c>
      <c r="C13" s="7">
        <v>26925</v>
      </c>
      <c r="D13" s="7">
        <v>39366</v>
      </c>
      <c r="E13" s="7">
        <v>49476</v>
      </c>
      <c r="F13" s="7">
        <v>69332</v>
      </c>
      <c r="G13" s="7">
        <v>86543</v>
      </c>
    </row>
    <row r="14" spans="2:7" ht="15">
      <c r="B14" s="6" t="s">
        <v>37</v>
      </c>
      <c r="C14" s="8">
        <v>397631</v>
      </c>
      <c r="D14" s="8">
        <v>449312</v>
      </c>
      <c r="E14" s="8">
        <v>602926</v>
      </c>
      <c r="F14" s="8">
        <v>755079</v>
      </c>
      <c r="G14" s="8">
        <v>841026</v>
      </c>
    </row>
    <row r="15" spans="2:7" ht="15">
      <c r="B15" s="6" t="s">
        <v>38</v>
      </c>
      <c r="C15" s="7">
        <v>94123</v>
      </c>
      <c r="D15" s="7">
        <v>120220</v>
      </c>
      <c r="E15" s="7">
        <v>232243</v>
      </c>
      <c r="F15" s="7">
        <v>275683</v>
      </c>
      <c r="G15" s="7">
        <v>236638</v>
      </c>
    </row>
    <row r="16" spans="2:7" ht="15">
      <c r="B16" s="6" t="s">
        <v>39</v>
      </c>
      <c r="C16" s="8">
        <v>197849</v>
      </c>
      <c r="D16" s="8">
        <v>242788</v>
      </c>
      <c r="E16" s="8">
        <v>316723</v>
      </c>
      <c r="F16" s="8">
        <v>424401</v>
      </c>
      <c r="G16" s="8">
        <v>441939</v>
      </c>
    </row>
    <row r="17" spans="2:7" ht="15">
      <c r="B17" s="6" t="s">
        <v>40</v>
      </c>
      <c r="C17" s="7">
        <v>213260</v>
      </c>
      <c r="D17" s="7">
        <v>281615</v>
      </c>
      <c r="E17" s="7">
        <v>310163</v>
      </c>
      <c r="F17" s="7">
        <v>360694</v>
      </c>
      <c r="G17" s="7">
        <v>347372</v>
      </c>
    </row>
    <row r="18" spans="2:7" ht="15">
      <c r="B18" s="6" t="s">
        <v>41</v>
      </c>
      <c r="C18" s="8">
        <v>73077</v>
      </c>
      <c r="D18" s="8">
        <v>97849</v>
      </c>
      <c r="E18" s="8">
        <v>147946</v>
      </c>
      <c r="F18" s="8">
        <v>184124</v>
      </c>
      <c r="G18" s="8">
        <v>213794</v>
      </c>
    </row>
    <row r="19" spans="2:7" ht="15">
      <c r="B19" s="6" t="s">
        <v>42</v>
      </c>
      <c r="C19" s="7">
        <v>52156</v>
      </c>
      <c r="D19" s="7">
        <v>65571</v>
      </c>
      <c r="E19" s="7">
        <v>89063</v>
      </c>
      <c r="F19" s="7">
        <v>109512</v>
      </c>
      <c r="G19" s="7">
        <v>131400</v>
      </c>
    </row>
    <row r="20" spans="2:7" ht="15">
      <c r="B20" s="6" t="s">
        <v>43</v>
      </c>
      <c r="C20" s="8">
        <v>213698</v>
      </c>
      <c r="D20" s="8">
        <v>345537</v>
      </c>
      <c r="E20" s="8">
        <v>343579</v>
      </c>
      <c r="F20" s="8">
        <v>464884</v>
      </c>
      <c r="G20" s="8" t="s">
        <v>53</v>
      </c>
    </row>
    <row r="22" spans="2:7" ht="18" customHeight="1">
      <c r="B22" s="29" t="s">
        <v>64</v>
      </c>
      <c r="C22" s="47" t="s">
        <v>45</v>
      </c>
      <c r="D22" s="48" t="s">
        <v>46</v>
      </c>
      <c r="E22" s="48" t="s">
        <v>47</v>
      </c>
      <c r="F22" s="48" t="s">
        <v>60</v>
      </c>
      <c r="G22" s="49" t="s">
        <v>48</v>
      </c>
    </row>
    <row r="23" spans="2:7" ht="18" customHeight="1">
      <c r="B23" s="31" t="s">
        <v>61</v>
      </c>
      <c r="C23" s="51"/>
      <c r="D23" s="21">
        <f t="shared" ref="D23:G32" si="0">D11/1000</f>
        <v>1598.5050000000001</v>
      </c>
      <c r="E23" s="21">
        <f t="shared" si="0"/>
        <v>2294.047</v>
      </c>
      <c r="F23" s="21">
        <f t="shared" si="0"/>
        <v>3035.5830000000001</v>
      </c>
      <c r="G23" s="22">
        <f t="shared" si="0"/>
        <v>3246.25</v>
      </c>
    </row>
    <row r="24" spans="2:7" ht="18" customHeight="1">
      <c r="B24" s="32" t="s">
        <v>35</v>
      </c>
      <c r="C24" s="52">
        <f t="shared" ref="C24:G32" si="1">C12/1000</f>
        <v>42.731000000000002</v>
      </c>
      <c r="D24" s="23">
        <f t="shared" si="1"/>
        <v>50.494</v>
      </c>
      <c r="E24" s="23">
        <f t="shared" si="1"/>
        <v>80.337000000000003</v>
      </c>
      <c r="F24" s="23">
        <f t="shared" si="0"/>
        <v>110.28400000000001</v>
      </c>
      <c r="G24" s="24">
        <f t="shared" si="1"/>
        <v>120.73699999999999</v>
      </c>
    </row>
    <row r="25" spans="2:7" ht="18" customHeight="1">
      <c r="B25" s="32" t="s">
        <v>36</v>
      </c>
      <c r="C25" s="52">
        <f t="shared" si="1"/>
        <v>26.925000000000001</v>
      </c>
      <c r="D25" s="23">
        <f t="shared" si="1"/>
        <v>39.366</v>
      </c>
      <c r="E25" s="23">
        <f t="shared" si="1"/>
        <v>49.475999999999999</v>
      </c>
      <c r="F25" s="23">
        <f t="shared" si="0"/>
        <v>69.331999999999994</v>
      </c>
      <c r="G25" s="24">
        <f t="shared" si="1"/>
        <v>86.543000000000006</v>
      </c>
    </row>
    <row r="26" spans="2:7" ht="18" customHeight="1">
      <c r="B26" s="32" t="s">
        <v>37</v>
      </c>
      <c r="C26" s="52">
        <f t="shared" si="1"/>
        <v>397.63099999999997</v>
      </c>
      <c r="D26" s="23">
        <f t="shared" si="1"/>
        <v>449.31200000000001</v>
      </c>
      <c r="E26" s="23">
        <f t="shared" si="1"/>
        <v>602.92600000000004</v>
      </c>
      <c r="F26" s="23">
        <f t="shared" si="0"/>
        <v>755.07899999999995</v>
      </c>
      <c r="G26" s="24">
        <f t="shared" si="1"/>
        <v>841.02599999999995</v>
      </c>
    </row>
    <row r="27" spans="2:7" ht="18" customHeight="1">
      <c r="B27" s="32" t="s">
        <v>38</v>
      </c>
      <c r="C27" s="52">
        <f t="shared" si="1"/>
        <v>94.123000000000005</v>
      </c>
      <c r="D27" s="23">
        <f t="shared" si="1"/>
        <v>120.22</v>
      </c>
      <c r="E27" s="23">
        <f t="shared" si="1"/>
        <v>232.24299999999999</v>
      </c>
      <c r="F27" s="23">
        <f t="shared" si="0"/>
        <v>275.68299999999999</v>
      </c>
      <c r="G27" s="24">
        <f t="shared" si="1"/>
        <v>236.63800000000001</v>
      </c>
    </row>
    <row r="28" spans="2:7" ht="18" customHeight="1">
      <c r="B28" s="33" t="s">
        <v>39</v>
      </c>
      <c r="C28" s="54">
        <f t="shared" si="1"/>
        <v>197.84899999999999</v>
      </c>
      <c r="D28" s="25">
        <f t="shared" si="1"/>
        <v>242.78800000000001</v>
      </c>
      <c r="E28" s="25">
        <f t="shared" si="1"/>
        <v>316.72300000000001</v>
      </c>
      <c r="F28" s="25">
        <f t="shared" si="0"/>
        <v>424.40100000000001</v>
      </c>
      <c r="G28" s="26">
        <v>437.392</v>
      </c>
    </row>
    <row r="29" spans="2:7" ht="18" customHeight="1">
      <c r="B29" s="32" t="s">
        <v>40</v>
      </c>
      <c r="C29" s="52">
        <f t="shared" si="1"/>
        <v>213.26</v>
      </c>
      <c r="D29" s="23">
        <f t="shared" si="1"/>
        <v>281.61500000000001</v>
      </c>
      <c r="E29" s="23">
        <f t="shared" si="1"/>
        <v>310.16300000000001</v>
      </c>
      <c r="F29" s="23">
        <f t="shared" si="0"/>
        <v>360.69400000000002</v>
      </c>
      <c r="G29" s="24">
        <f t="shared" si="1"/>
        <v>347.37200000000001</v>
      </c>
    </row>
    <row r="30" spans="2:7" ht="18" customHeight="1">
      <c r="B30" s="32" t="s">
        <v>41</v>
      </c>
      <c r="C30" s="52">
        <f t="shared" si="1"/>
        <v>73.076999999999998</v>
      </c>
      <c r="D30" s="23">
        <f t="shared" si="1"/>
        <v>97.849000000000004</v>
      </c>
      <c r="E30" s="23">
        <f t="shared" si="1"/>
        <v>147.946</v>
      </c>
      <c r="F30" s="23">
        <f t="shared" si="0"/>
        <v>184.124</v>
      </c>
      <c r="G30" s="24">
        <f t="shared" si="1"/>
        <v>213.79400000000001</v>
      </c>
    </row>
    <row r="31" spans="2:7" ht="18" customHeight="1">
      <c r="B31" s="32" t="s">
        <v>42</v>
      </c>
      <c r="C31" s="52">
        <f t="shared" si="1"/>
        <v>52.155999999999999</v>
      </c>
      <c r="D31" s="23">
        <f t="shared" si="1"/>
        <v>65.570999999999998</v>
      </c>
      <c r="E31" s="23">
        <f t="shared" si="1"/>
        <v>89.063000000000002</v>
      </c>
      <c r="F31" s="23">
        <f t="shared" si="0"/>
        <v>109.512</v>
      </c>
      <c r="G31" s="24">
        <f t="shared" si="1"/>
        <v>131.4</v>
      </c>
    </row>
    <row r="32" spans="2:7" ht="18" customHeight="1">
      <c r="B32" s="34" t="s">
        <v>43</v>
      </c>
      <c r="C32" s="53">
        <f t="shared" si="1"/>
        <v>213.69800000000001</v>
      </c>
      <c r="D32" s="27">
        <f t="shared" si="1"/>
        <v>345.53699999999998</v>
      </c>
      <c r="E32" s="27">
        <f t="shared" si="1"/>
        <v>343.57900000000001</v>
      </c>
      <c r="F32" s="27">
        <f t="shared" si="0"/>
        <v>464.88400000000001</v>
      </c>
      <c r="G32" s="28"/>
    </row>
    <row r="33" spans="2:9" ht="18" customHeight="1">
      <c r="B33" s="16"/>
      <c r="C33" s="16"/>
      <c r="D33" s="16"/>
      <c r="E33" s="16"/>
      <c r="F33" s="16"/>
      <c r="G33" s="16"/>
    </row>
    <row r="34" spans="2:9" ht="18" customHeight="1">
      <c r="B34" s="29" t="s">
        <v>63</v>
      </c>
      <c r="C34" s="47" t="s">
        <v>45</v>
      </c>
      <c r="D34" s="48" t="s">
        <v>46</v>
      </c>
      <c r="E34" s="48" t="s">
        <v>47</v>
      </c>
      <c r="F34" s="48" t="s">
        <v>60</v>
      </c>
      <c r="G34" s="49" t="s">
        <v>48</v>
      </c>
    </row>
    <row r="35" spans="2:9" ht="18" customHeight="1">
      <c r="B35" s="31" t="s">
        <v>61</v>
      </c>
      <c r="C35" s="35"/>
      <c r="D35" s="36">
        <f t="shared" ref="D35:G35" si="2">D23/$D23*100</f>
        <v>100</v>
      </c>
      <c r="E35" s="36">
        <f t="shared" si="2"/>
        <v>143.51203155448371</v>
      </c>
      <c r="F35" s="36">
        <f t="shared" si="2"/>
        <v>189.90137659875944</v>
      </c>
      <c r="G35" s="37">
        <f t="shared" si="2"/>
        <v>203.08037822840714</v>
      </c>
    </row>
    <row r="36" spans="2:9" ht="18" customHeight="1">
      <c r="B36" s="32" t="s">
        <v>35</v>
      </c>
      <c r="C36" s="38">
        <f t="shared" ref="C36:G44" si="3">C24/$D24*100</f>
        <v>84.625896146076769</v>
      </c>
      <c r="D36" s="39">
        <f t="shared" si="3"/>
        <v>100</v>
      </c>
      <c r="E36" s="39">
        <f t="shared" si="3"/>
        <v>159.10207153325149</v>
      </c>
      <c r="F36" s="39">
        <f t="shared" si="3"/>
        <v>218.41010813165923</v>
      </c>
      <c r="G36" s="40">
        <f t="shared" si="3"/>
        <v>239.11157761318177</v>
      </c>
    </row>
    <row r="37" spans="2:9" ht="18" customHeight="1">
      <c r="B37" s="32" t="s">
        <v>36</v>
      </c>
      <c r="C37" s="38">
        <f t="shared" si="3"/>
        <v>68.396585886297828</v>
      </c>
      <c r="D37" s="39">
        <f t="shared" si="3"/>
        <v>100</v>
      </c>
      <c r="E37" s="39">
        <f t="shared" si="3"/>
        <v>125.68206066148453</v>
      </c>
      <c r="F37" s="39">
        <f t="shared" si="3"/>
        <v>176.12152619011329</v>
      </c>
      <c r="G37" s="40">
        <f t="shared" si="3"/>
        <v>219.84199563074736</v>
      </c>
    </row>
    <row r="38" spans="2:9" ht="18" customHeight="1">
      <c r="B38" s="32" t="s">
        <v>37</v>
      </c>
      <c r="C38" s="38">
        <f t="shared" si="3"/>
        <v>88.497747667545042</v>
      </c>
      <c r="D38" s="39">
        <f t="shared" si="3"/>
        <v>100</v>
      </c>
      <c r="E38" s="39">
        <f t="shared" si="3"/>
        <v>134.1887151912257</v>
      </c>
      <c r="F38" s="39">
        <f t="shared" si="3"/>
        <v>168.05226657645466</v>
      </c>
      <c r="G38" s="40">
        <f t="shared" si="3"/>
        <v>187.18084538138308</v>
      </c>
    </row>
    <row r="39" spans="2:9" ht="18" customHeight="1">
      <c r="B39" s="32" t="s">
        <v>38</v>
      </c>
      <c r="C39" s="38">
        <f t="shared" si="3"/>
        <v>78.292297454666453</v>
      </c>
      <c r="D39" s="39">
        <f t="shared" si="3"/>
        <v>100</v>
      </c>
      <c r="E39" s="39">
        <f t="shared" si="3"/>
        <v>193.18166694393614</v>
      </c>
      <c r="F39" s="39">
        <f t="shared" si="3"/>
        <v>229.31542172683413</v>
      </c>
      <c r="G39" s="40">
        <f t="shared" si="3"/>
        <v>196.83746464814507</v>
      </c>
    </row>
    <row r="40" spans="2:9" ht="18" customHeight="1">
      <c r="B40" s="33" t="s">
        <v>39</v>
      </c>
      <c r="C40" s="41">
        <f t="shared" si="3"/>
        <v>81.490436100630987</v>
      </c>
      <c r="D40" s="42">
        <f t="shared" si="3"/>
        <v>100</v>
      </c>
      <c r="E40" s="42">
        <f t="shared" si="3"/>
        <v>130.45249353345304</v>
      </c>
      <c r="F40" s="42">
        <f t="shared" si="3"/>
        <v>174.80312041781306</v>
      </c>
      <c r="G40" s="43">
        <f t="shared" si="3"/>
        <v>180.15387910440384</v>
      </c>
      <c r="I40" s="42">
        <f>G40/G35*100</f>
        <v>88.710628114835615</v>
      </c>
    </row>
    <row r="41" spans="2:9" ht="18" customHeight="1">
      <c r="B41" s="32" t="s">
        <v>40</v>
      </c>
      <c r="C41" s="38">
        <f t="shared" si="3"/>
        <v>75.727500310707867</v>
      </c>
      <c r="D41" s="39">
        <f t="shared" si="3"/>
        <v>100</v>
      </c>
      <c r="E41" s="39">
        <f t="shared" si="3"/>
        <v>110.13724410986632</v>
      </c>
      <c r="F41" s="39">
        <f t="shared" si="3"/>
        <v>128.08053548284005</v>
      </c>
      <c r="G41" s="40">
        <f t="shared" si="3"/>
        <v>123.34996360279105</v>
      </c>
    </row>
    <row r="42" spans="2:9" ht="18" customHeight="1">
      <c r="B42" s="32" t="s">
        <v>41</v>
      </c>
      <c r="C42" s="38">
        <f t="shared" si="3"/>
        <v>74.683440811863179</v>
      </c>
      <c r="D42" s="39">
        <f t="shared" si="3"/>
        <v>100</v>
      </c>
      <c r="E42" s="39">
        <f t="shared" si="3"/>
        <v>151.19827489294727</v>
      </c>
      <c r="F42" s="39">
        <f t="shared" si="3"/>
        <v>188.17157048104733</v>
      </c>
      <c r="G42" s="40">
        <f t="shared" si="3"/>
        <v>218.4938016740079</v>
      </c>
    </row>
    <row r="43" spans="2:9" ht="18" customHeight="1">
      <c r="B43" s="32" t="s">
        <v>42</v>
      </c>
      <c r="C43" s="38">
        <f t="shared" si="3"/>
        <v>79.54126061826112</v>
      </c>
      <c r="D43" s="39">
        <f t="shared" si="3"/>
        <v>100</v>
      </c>
      <c r="E43" s="39">
        <f t="shared" si="3"/>
        <v>135.82681368287811</v>
      </c>
      <c r="F43" s="39">
        <f t="shared" si="3"/>
        <v>167.0128562931784</v>
      </c>
      <c r="G43" s="40">
        <f t="shared" si="3"/>
        <v>200.39346662396488</v>
      </c>
    </row>
    <row r="44" spans="2:9" ht="18" customHeight="1">
      <c r="B44" s="34" t="s">
        <v>43</v>
      </c>
      <c r="C44" s="44">
        <f t="shared" si="3"/>
        <v>61.845185899049895</v>
      </c>
      <c r="D44" s="45">
        <f t="shared" si="3"/>
        <v>100</v>
      </c>
      <c r="E44" s="45">
        <f t="shared" si="3"/>
        <v>99.433345777731489</v>
      </c>
      <c r="F44" s="45">
        <f t="shared" si="3"/>
        <v>134.53957173906124</v>
      </c>
      <c r="G44" s="46"/>
    </row>
    <row r="45" spans="2:9" ht="18" customHeight="1">
      <c r="B45" s="17" t="s">
        <v>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J46"/>
  <sheetViews>
    <sheetView topLeftCell="A22" workbookViewId="0">
      <selection activeCell="C24" sqref="C24:G33"/>
    </sheetView>
  </sheetViews>
  <sheetFormatPr baseColWidth="10" defaultColWidth="9.140625" defaultRowHeight="11.45" customHeight="1"/>
  <cols>
    <col min="2" max="2" width="29.85546875" customWidth="1"/>
    <col min="3" max="7" width="12.7109375" customWidth="1"/>
  </cols>
  <sheetData>
    <row r="1" spans="2:7" ht="15">
      <c r="B1" s="3" t="s">
        <v>54</v>
      </c>
    </row>
    <row r="2" spans="2:7" ht="15">
      <c r="B2" s="3" t="s">
        <v>50</v>
      </c>
      <c r="C2" s="1" t="s">
        <v>55</v>
      </c>
    </row>
    <row r="3" spans="2:7" ht="15">
      <c r="B3" s="3" t="s">
        <v>51</v>
      </c>
      <c r="C3" s="3" t="s">
        <v>6</v>
      </c>
    </row>
    <row r="4" spans="2:7" ht="15"/>
    <row r="5" spans="2:7" ht="15">
      <c r="B5" s="1" t="s">
        <v>12</v>
      </c>
      <c r="D5" s="3" t="s">
        <v>18</v>
      </c>
    </row>
    <row r="6" spans="2:7" ht="15">
      <c r="B6" s="1" t="s">
        <v>13</v>
      </c>
      <c r="D6" s="3" t="s">
        <v>19</v>
      </c>
    </row>
    <row r="7" spans="2:7" ht="15">
      <c r="B7" s="1" t="s">
        <v>14</v>
      </c>
      <c r="D7" s="3" t="s">
        <v>56</v>
      </c>
    </row>
    <row r="8" spans="2:7" ht="15">
      <c r="B8" s="1" t="s">
        <v>15</v>
      </c>
      <c r="D8" s="3" t="s">
        <v>26</v>
      </c>
    </row>
    <row r="9" spans="2:7" ht="15">
      <c r="B9" s="1" t="s">
        <v>16</v>
      </c>
      <c r="D9" s="3" t="s">
        <v>22</v>
      </c>
    </row>
    <row r="10" spans="2:7" ht="15"/>
    <row r="11" spans="2:7" ht="1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>
      <c r="B12" s="6" t="s">
        <v>34</v>
      </c>
      <c r="C12" s="7" t="s">
        <v>53</v>
      </c>
      <c r="D12" s="7">
        <v>192164</v>
      </c>
      <c r="E12" s="7">
        <v>394840</v>
      </c>
      <c r="F12" s="7">
        <v>592153</v>
      </c>
      <c r="G12" s="7">
        <v>551276</v>
      </c>
    </row>
    <row r="13" spans="2:7" ht="15">
      <c r="B13" s="6" t="s">
        <v>35</v>
      </c>
      <c r="C13" s="8">
        <v>5796</v>
      </c>
      <c r="D13" s="8">
        <v>10214</v>
      </c>
      <c r="E13" s="8">
        <v>14260</v>
      </c>
      <c r="F13" s="8">
        <v>40571</v>
      </c>
      <c r="G13" s="8">
        <v>24795</v>
      </c>
    </row>
    <row r="14" spans="2:7" ht="15">
      <c r="B14" s="6" t="s">
        <v>36</v>
      </c>
      <c r="C14" s="7">
        <v>2560</v>
      </c>
      <c r="D14" s="7">
        <v>2142</v>
      </c>
      <c r="E14" s="7">
        <v>7796</v>
      </c>
      <c r="F14" s="7">
        <v>18386</v>
      </c>
      <c r="G14" s="7">
        <v>17690</v>
      </c>
    </row>
    <row r="15" spans="2:7" ht="15">
      <c r="B15" s="6" t="s">
        <v>37</v>
      </c>
      <c r="C15" s="8">
        <v>14703</v>
      </c>
      <c r="D15" s="8">
        <v>25572</v>
      </c>
      <c r="E15" s="8">
        <v>49588</v>
      </c>
      <c r="F15" s="8">
        <v>97978</v>
      </c>
      <c r="G15" s="8">
        <v>87389</v>
      </c>
    </row>
    <row r="16" spans="2:7" ht="15">
      <c r="B16" s="6" t="s">
        <v>38</v>
      </c>
      <c r="C16" s="7">
        <v>1888</v>
      </c>
      <c r="D16" s="7">
        <v>7112</v>
      </c>
      <c r="E16" s="7">
        <v>32369</v>
      </c>
      <c r="F16" s="7">
        <v>49308</v>
      </c>
      <c r="G16" s="7">
        <v>39534</v>
      </c>
    </row>
    <row r="17" spans="2:10" ht="15">
      <c r="B17" s="6" t="s">
        <v>39</v>
      </c>
      <c r="C17" s="8">
        <v>40428</v>
      </c>
      <c r="D17" s="8">
        <v>73389</v>
      </c>
      <c r="E17" s="8">
        <v>148081</v>
      </c>
      <c r="F17" s="8">
        <v>183200</v>
      </c>
      <c r="G17" s="8">
        <v>180280</v>
      </c>
    </row>
    <row r="18" spans="2:10" ht="15">
      <c r="B18" s="6" t="s">
        <v>40</v>
      </c>
      <c r="C18" s="7">
        <v>3718</v>
      </c>
      <c r="D18" s="7">
        <v>12125</v>
      </c>
      <c r="E18" s="7">
        <v>20027</v>
      </c>
      <c r="F18" s="7">
        <v>21769</v>
      </c>
      <c r="G18" s="7">
        <v>19423</v>
      </c>
    </row>
    <row r="19" spans="2:10" ht="15">
      <c r="B19" s="6" t="s">
        <v>41</v>
      </c>
      <c r="C19" s="8">
        <v>4842</v>
      </c>
      <c r="D19" s="8">
        <v>12534</v>
      </c>
      <c r="E19" s="8">
        <v>52819</v>
      </c>
      <c r="F19" s="8">
        <v>96231</v>
      </c>
      <c r="G19" s="8">
        <v>74828</v>
      </c>
    </row>
    <row r="20" spans="2:10" ht="15">
      <c r="B20" s="6" t="s">
        <v>42</v>
      </c>
      <c r="C20" s="7">
        <v>8754</v>
      </c>
      <c r="D20" s="7">
        <v>35008</v>
      </c>
      <c r="E20" s="7">
        <v>28711</v>
      </c>
      <c r="F20" s="7">
        <v>35328</v>
      </c>
      <c r="G20" s="7">
        <v>41891</v>
      </c>
    </row>
    <row r="21" spans="2:10" ht="15">
      <c r="B21" s="6" t="s">
        <v>43</v>
      </c>
      <c r="C21" s="8">
        <v>26988</v>
      </c>
      <c r="D21" s="8">
        <v>34894</v>
      </c>
      <c r="E21" s="8">
        <v>58800</v>
      </c>
      <c r="F21" s="8">
        <v>129864</v>
      </c>
      <c r="G21" s="8" t="s">
        <v>53</v>
      </c>
    </row>
    <row r="23" spans="2:10" ht="18" customHeight="1">
      <c r="B23" s="30" t="s">
        <v>64</v>
      </c>
      <c r="C23" s="18" t="s">
        <v>45</v>
      </c>
      <c r="D23" s="19" t="s">
        <v>46</v>
      </c>
      <c r="E23" s="19" t="s">
        <v>47</v>
      </c>
      <c r="F23" s="19" t="s">
        <v>60</v>
      </c>
      <c r="G23" s="20" t="s">
        <v>48</v>
      </c>
    </row>
    <row r="24" spans="2:10" ht="18" customHeight="1">
      <c r="B24" s="31" t="s">
        <v>61</v>
      </c>
      <c r="C24" s="51"/>
      <c r="D24" s="21">
        <f t="shared" ref="D24:G33" si="0">D12/1000</f>
        <v>192.16399999999999</v>
      </c>
      <c r="E24" s="21">
        <f t="shared" si="0"/>
        <v>394.84</v>
      </c>
      <c r="F24" s="21">
        <f t="shared" si="0"/>
        <v>592.15300000000002</v>
      </c>
      <c r="G24" s="22">
        <f t="shared" si="0"/>
        <v>551.27599999999995</v>
      </c>
    </row>
    <row r="25" spans="2:10" ht="18" customHeight="1">
      <c r="B25" s="32" t="s">
        <v>35</v>
      </c>
      <c r="C25" s="52">
        <f t="shared" ref="C25:G33" si="1">C13/1000</f>
        <v>5.7960000000000003</v>
      </c>
      <c r="D25" s="23">
        <f t="shared" si="1"/>
        <v>10.214</v>
      </c>
      <c r="E25" s="23">
        <f t="shared" si="1"/>
        <v>14.26</v>
      </c>
      <c r="F25" s="23">
        <f t="shared" si="0"/>
        <v>40.570999999999998</v>
      </c>
      <c r="G25" s="24">
        <f t="shared" si="1"/>
        <v>24.795000000000002</v>
      </c>
    </row>
    <row r="26" spans="2:10" ht="18" customHeight="1">
      <c r="B26" s="32" t="s">
        <v>36</v>
      </c>
      <c r="C26" s="52">
        <f t="shared" si="1"/>
        <v>2.56</v>
      </c>
      <c r="D26" s="23">
        <f t="shared" si="1"/>
        <v>2.1419999999999999</v>
      </c>
      <c r="E26" s="23">
        <f t="shared" si="1"/>
        <v>7.7960000000000003</v>
      </c>
      <c r="F26" s="23">
        <f t="shared" si="0"/>
        <v>18.385999999999999</v>
      </c>
      <c r="G26" s="24">
        <f t="shared" si="1"/>
        <v>17.690000000000001</v>
      </c>
    </row>
    <row r="27" spans="2:10" ht="18" customHeight="1">
      <c r="B27" s="32" t="s">
        <v>37</v>
      </c>
      <c r="C27" s="52">
        <f t="shared" si="1"/>
        <v>14.702999999999999</v>
      </c>
      <c r="D27" s="23">
        <f t="shared" si="1"/>
        <v>25.571999999999999</v>
      </c>
      <c r="E27" s="23">
        <f t="shared" si="1"/>
        <v>49.588000000000001</v>
      </c>
      <c r="F27" s="23">
        <f t="shared" si="0"/>
        <v>97.977999999999994</v>
      </c>
      <c r="G27" s="24">
        <f t="shared" si="1"/>
        <v>87.388999999999996</v>
      </c>
    </row>
    <row r="28" spans="2:10" ht="18" customHeight="1">
      <c r="B28" s="32" t="s">
        <v>38</v>
      </c>
      <c r="C28" s="52">
        <f t="shared" si="1"/>
        <v>1.8879999999999999</v>
      </c>
      <c r="D28" s="23">
        <f t="shared" si="1"/>
        <v>7.1120000000000001</v>
      </c>
      <c r="E28" s="23">
        <f t="shared" si="1"/>
        <v>32.369</v>
      </c>
      <c r="F28" s="23">
        <f t="shared" si="0"/>
        <v>49.308</v>
      </c>
      <c r="G28" s="24">
        <f t="shared" si="1"/>
        <v>39.533999999999999</v>
      </c>
    </row>
    <row r="29" spans="2:10" ht="18" customHeight="1">
      <c r="B29" s="33" t="s">
        <v>39</v>
      </c>
      <c r="C29" s="54">
        <f t="shared" si="1"/>
        <v>40.427999999999997</v>
      </c>
      <c r="D29" s="25">
        <f t="shared" si="1"/>
        <v>73.388999999999996</v>
      </c>
      <c r="E29" s="25">
        <f t="shared" si="1"/>
        <v>148.08099999999999</v>
      </c>
      <c r="F29" s="25">
        <f t="shared" si="0"/>
        <v>183.2</v>
      </c>
      <c r="G29" s="26">
        <v>151.828</v>
      </c>
      <c r="J29">
        <f>G29/G24*100</f>
        <v>27.541195335911596</v>
      </c>
    </row>
    <row r="30" spans="2:10" ht="18" customHeight="1">
      <c r="B30" s="32" t="s">
        <v>40</v>
      </c>
      <c r="C30" s="52">
        <f t="shared" si="1"/>
        <v>3.718</v>
      </c>
      <c r="D30" s="23">
        <f t="shared" si="1"/>
        <v>12.125</v>
      </c>
      <c r="E30" s="23">
        <f t="shared" si="1"/>
        <v>20.027000000000001</v>
      </c>
      <c r="F30" s="23">
        <f t="shared" si="0"/>
        <v>21.768999999999998</v>
      </c>
      <c r="G30" s="24">
        <f t="shared" si="1"/>
        <v>19.422999999999998</v>
      </c>
    </row>
    <row r="31" spans="2:10" ht="18" customHeight="1">
      <c r="B31" s="32" t="s">
        <v>41</v>
      </c>
      <c r="C31" s="52">
        <f t="shared" si="1"/>
        <v>4.8419999999999996</v>
      </c>
      <c r="D31" s="23">
        <f t="shared" si="1"/>
        <v>12.534000000000001</v>
      </c>
      <c r="E31" s="23">
        <f t="shared" si="1"/>
        <v>52.819000000000003</v>
      </c>
      <c r="F31" s="23">
        <f t="shared" si="0"/>
        <v>96.230999999999995</v>
      </c>
      <c r="G31" s="24">
        <f t="shared" si="1"/>
        <v>74.828000000000003</v>
      </c>
    </row>
    <row r="32" spans="2:10" ht="18" customHeight="1">
      <c r="B32" s="32" t="s">
        <v>42</v>
      </c>
      <c r="C32" s="52">
        <f t="shared" si="1"/>
        <v>8.7539999999999996</v>
      </c>
      <c r="D32" s="23">
        <f t="shared" si="1"/>
        <v>35.008000000000003</v>
      </c>
      <c r="E32" s="23">
        <f t="shared" si="1"/>
        <v>28.710999999999999</v>
      </c>
      <c r="F32" s="23">
        <f t="shared" si="0"/>
        <v>35.328000000000003</v>
      </c>
      <c r="G32" s="24">
        <f t="shared" si="1"/>
        <v>41.890999999999998</v>
      </c>
    </row>
    <row r="33" spans="2:7" ht="18" customHeight="1">
      <c r="B33" s="34" t="s">
        <v>43</v>
      </c>
      <c r="C33" s="53">
        <f t="shared" si="1"/>
        <v>26.988</v>
      </c>
      <c r="D33" s="27">
        <f t="shared" si="1"/>
        <v>34.893999999999998</v>
      </c>
      <c r="E33" s="27">
        <f t="shared" si="1"/>
        <v>58.8</v>
      </c>
      <c r="F33" s="27">
        <f t="shared" si="0"/>
        <v>129.864</v>
      </c>
      <c r="G33" s="28"/>
    </row>
    <row r="34" spans="2:7" ht="18" customHeight="1">
      <c r="B34" s="16"/>
      <c r="C34" s="16"/>
      <c r="D34" s="16"/>
      <c r="E34" s="16"/>
      <c r="F34" s="16"/>
      <c r="G34" s="16"/>
    </row>
    <row r="35" spans="2:7" ht="18" customHeight="1">
      <c r="B35" s="29" t="s">
        <v>63</v>
      </c>
      <c r="C35" s="18" t="s">
        <v>45</v>
      </c>
      <c r="D35" s="19" t="s">
        <v>46</v>
      </c>
      <c r="E35" s="19" t="s">
        <v>47</v>
      </c>
      <c r="F35" s="19" t="s">
        <v>60</v>
      </c>
      <c r="G35" s="20" t="s">
        <v>48</v>
      </c>
    </row>
    <row r="36" spans="2:7" ht="18" customHeight="1">
      <c r="B36" s="31" t="s">
        <v>61</v>
      </c>
      <c r="C36" s="35"/>
      <c r="D36" s="36">
        <f t="shared" ref="D36:G36" si="2">D24/$D24*100</f>
        <v>100</v>
      </c>
      <c r="E36" s="36">
        <f t="shared" si="2"/>
        <v>205.47032742865468</v>
      </c>
      <c r="F36" s="36">
        <f t="shared" si="2"/>
        <v>308.14980953768656</v>
      </c>
      <c r="G36" s="37">
        <f t="shared" si="2"/>
        <v>286.87787514831081</v>
      </c>
    </row>
    <row r="37" spans="2:7" ht="18" customHeight="1">
      <c r="B37" s="32" t="s">
        <v>35</v>
      </c>
      <c r="C37" s="38">
        <f t="shared" ref="C37:G45" si="3">C25/$D25*100</f>
        <v>56.745643234775798</v>
      </c>
      <c r="D37" s="39">
        <f t="shared" si="3"/>
        <v>100</v>
      </c>
      <c r="E37" s="39">
        <f t="shared" si="3"/>
        <v>139.61229684746425</v>
      </c>
      <c r="F37" s="39">
        <f t="shared" si="3"/>
        <v>397.20971215978068</v>
      </c>
      <c r="G37" s="40">
        <f t="shared" si="3"/>
        <v>242.7550420990797</v>
      </c>
    </row>
    <row r="38" spans="2:7" ht="18" customHeight="1">
      <c r="B38" s="32" t="s">
        <v>36</v>
      </c>
      <c r="C38" s="38">
        <f t="shared" si="3"/>
        <v>119.51447245564893</v>
      </c>
      <c r="D38" s="39">
        <f t="shared" si="3"/>
        <v>100</v>
      </c>
      <c r="E38" s="39">
        <f t="shared" si="3"/>
        <v>363.95891690009341</v>
      </c>
      <c r="F38" s="39">
        <f t="shared" si="3"/>
        <v>858.35667600373483</v>
      </c>
      <c r="G38" s="40">
        <f t="shared" si="3"/>
        <v>825.86367880485534</v>
      </c>
    </row>
    <row r="39" spans="2:7" ht="18" customHeight="1">
      <c r="B39" s="32" t="s">
        <v>37</v>
      </c>
      <c r="C39" s="38">
        <f t="shared" si="3"/>
        <v>57.496480525574846</v>
      </c>
      <c r="D39" s="39">
        <f t="shared" si="3"/>
        <v>100</v>
      </c>
      <c r="E39" s="39">
        <f t="shared" si="3"/>
        <v>193.91521977162523</v>
      </c>
      <c r="F39" s="39">
        <f t="shared" si="3"/>
        <v>383.14562803065854</v>
      </c>
      <c r="G39" s="40">
        <f t="shared" si="3"/>
        <v>341.73705615516974</v>
      </c>
    </row>
    <row r="40" spans="2:7" ht="18" customHeight="1">
      <c r="B40" s="32" t="s">
        <v>38</v>
      </c>
      <c r="C40" s="38">
        <f t="shared" si="3"/>
        <v>26.546681664791898</v>
      </c>
      <c r="D40" s="39">
        <f t="shared" si="3"/>
        <v>100</v>
      </c>
      <c r="E40" s="39">
        <f t="shared" si="3"/>
        <v>455.13217097862764</v>
      </c>
      <c r="F40" s="39">
        <f t="shared" si="3"/>
        <v>693.30708661417327</v>
      </c>
      <c r="G40" s="40">
        <f t="shared" si="3"/>
        <v>555.87739032620925</v>
      </c>
    </row>
    <row r="41" spans="2:7" ht="18" customHeight="1">
      <c r="B41" s="33" t="s">
        <v>39</v>
      </c>
      <c r="C41" s="41">
        <f t="shared" si="3"/>
        <v>55.087274659690145</v>
      </c>
      <c r="D41" s="42">
        <f t="shared" si="3"/>
        <v>100</v>
      </c>
      <c r="E41" s="42">
        <f t="shared" si="3"/>
        <v>201.77547043834906</v>
      </c>
      <c r="F41" s="42">
        <f t="shared" si="3"/>
        <v>249.62869094823478</v>
      </c>
      <c r="G41" s="43">
        <f t="shared" si="3"/>
        <v>206.88114022537439</v>
      </c>
    </row>
    <row r="42" spans="2:7" ht="18" customHeight="1">
      <c r="B42" s="32" t="s">
        <v>40</v>
      </c>
      <c r="C42" s="38">
        <f t="shared" si="3"/>
        <v>30.663917525773194</v>
      </c>
      <c r="D42" s="39">
        <f t="shared" si="3"/>
        <v>100</v>
      </c>
      <c r="E42" s="39">
        <f t="shared" si="3"/>
        <v>165.17113402061855</v>
      </c>
      <c r="F42" s="39">
        <f t="shared" si="3"/>
        <v>179.53814432989691</v>
      </c>
      <c r="G42" s="40">
        <f t="shared" si="3"/>
        <v>160.18969072164947</v>
      </c>
    </row>
    <row r="43" spans="2:7" ht="18" customHeight="1">
      <c r="B43" s="32" t="s">
        <v>41</v>
      </c>
      <c r="C43" s="38">
        <f t="shared" si="3"/>
        <v>38.630923887027279</v>
      </c>
      <c r="D43" s="39">
        <f t="shared" si="3"/>
        <v>100</v>
      </c>
      <c r="E43" s="39">
        <f t="shared" si="3"/>
        <v>421.4057762884953</v>
      </c>
      <c r="F43" s="39">
        <f t="shared" si="3"/>
        <v>767.75969363331728</v>
      </c>
      <c r="G43" s="40">
        <f t="shared" si="3"/>
        <v>597.00015956598054</v>
      </c>
    </row>
    <row r="44" spans="2:7" ht="18" customHeight="1">
      <c r="B44" s="32" t="s">
        <v>42</v>
      </c>
      <c r="C44" s="38">
        <f t="shared" si="3"/>
        <v>25.005712979890308</v>
      </c>
      <c r="D44" s="39">
        <f t="shared" si="3"/>
        <v>100</v>
      </c>
      <c r="E44" s="39">
        <f t="shared" si="3"/>
        <v>82.01268281535647</v>
      </c>
      <c r="F44" s="39">
        <f t="shared" si="3"/>
        <v>100.91407678244973</v>
      </c>
      <c r="G44" s="40">
        <f t="shared" si="3"/>
        <v>119.66122029250457</v>
      </c>
    </row>
    <row r="45" spans="2:7" ht="18" customHeight="1">
      <c r="B45" s="34" t="s">
        <v>43</v>
      </c>
      <c r="C45" s="44">
        <f t="shared" si="3"/>
        <v>77.342809652089187</v>
      </c>
      <c r="D45" s="45">
        <f t="shared" si="3"/>
        <v>100</v>
      </c>
      <c r="E45" s="45">
        <f t="shared" si="3"/>
        <v>168.51034561815786</v>
      </c>
      <c r="F45" s="45">
        <f t="shared" si="3"/>
        <v>372.16713475096009</v>
      </c>
      <c r="G45" s="46"/>
    </row>
    <row r="46" spans="2:7" ht="18" customHeight="1">
      <c r="B46" s="17" t="s">
        <v>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G46"/>
  <sheetViews>
    <sheetView tabSelected="1" topLeftCell="A20" workbookViewId="0">
      <selection activeCell="F41" sqref="F41"/>
    </sheetView>
  </sheetViews>
  <sheetFormatPr baseColWidth="10" defaultColWidth="9.140625" defaultRowHeight="11.45" customHeight="1"/>
  <cols>
    <col min="2" max="2" width="29.85546875" customWidth="1"/>
    <col min="3" max="7" width="12.7109375" customWidth="1"/>
  </cols>
  <sheetData>
    <row r="1" spans="2:7" ht="15">
      <c r="B1" s="3" t="s">
        <v>57</v>
      </c>
    </row>
    <row r="2" spans="2:7" ht="15">
      <c r="B2" s="3" t="s">
        <v>50</v>
      </c>
      <c r="C2" s="1" t="s">
        <v>58</v>
      </c>
    </row>
    <row r="3" spans="2:7" ht="15">
      <c r="B3" s="3" t="s">
        <v>51</v>
      </c>
      <c r="C3" s="3" t="s">
        <v>6</v>
      </c>
    </row>
    <row r="4" spans="2:7" ht="15"/>
    <row r="5" spans="2:7" ht="15">
      <c r="B5" s="1" t="s">
        <v>12</v>
      </c>
      <c r="D5" s="3" t="s">
        <v>18</v>
      </c>
    </row>
    <row r="6" spans="2:7" ht="15">
      <c r="B6" s="1" t="s">
        <v>13</v>
      </c>
      <c r="D6" s="3" t="s">
        <v>19</v>
      </c>
    </row>
    <row r="7" spans="2:7" ht="15">
      <c r="B7" s="1" t="s">
        <v>14</v>
      </c>
      <c r="D7" s="3" t="s">
        <v>56</v>
      </c>
    </row>
    <row r="8" spans="2:7" ht="15">
      <c r="B8" s="1" t="s">
        <v>15</v>
      </c>
      <c r="D8" s="3" t="s">
        <v>26</v>
      </c>
    </row>
    <row r="9" spans="2:7" ht="15">
      <c r="B9" s="1" t="s">
        <v>16</v>
      </c>
      <c r="D9" s="3" t="s">
        <v>59</v>
      </c>
    </row>
    <row r="10" spans="2:7" ht="15"/>
    <row r="11" spans="2:7" ht="1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>
      <c r="B12" s="6" t="s">
        <v>34</v>
      </c>
      <c r="C12" s="7" t="s">
        <v>53</v>
      </c>
      <c r="D12" s="7">
        <v>373561</v>
      </c>
      <c r="E12" s="7">
        <v>497147</v>
      </c>
      <c r="F12" s="7">
        <v>591674</v>
      </c>
      <c r="G12" s="7">
        <v>543720</v>
      </c>
    </row>
    <row r="13" spans="2:7" ht="15">
      <c r="B13" s="6" t="s">
        <v>35</v>
      </c>
      <c r="C13" s="8">
        <v>6546</v>
      </c>
      <c r="D13" s="8">
        <v>9472</v>
      </c>
      <c r="E13" s="8">
        <v>12172</v>
      </c>
      <c r="F13" s="8">
        <v>17046</v>
      </c>
      <c r="G13" s="8">
        <v>17783</v>
      </c>
    </row>
    <row r="14" spans="2:7" ht="15">
      <c r="B14" s="6" t="s">
        <v>36</v>
      </c>
      <c r="C14" s="7">
        <v>935</v>
      </c>
      <c r="D14" s="7">
        <v>1166</v>
      </c>
      <c r="E14" s="7">
        <v>1889</v>
      </c>
      <c r="F14" s="7">
        <v>5897</v>
      </c>
      <c r="G14" s="7">
        <v>4979</v>
      </c>
    </row>
    <row r="15" spans="2:7" ht="15">
      <c r="B15" s="6" t="s">
        <v>37</v>
      </c>
      <c r="C15" s="8">
        <v>142186</v>
      </c>
      <c r="D15" s="8">
        <v>159294</v>
      </c>
      <c r="E15" s="8">
        <v>227892</v>
      </c>
      <c r="F15" s="8">
        <v>263766</v>
      </c>
      <c r="G15" s="8">
        <v>235101</v>
      </c>
    </row>
    <row r="16" spans="2:7" ht="15">
      <c r="B16" s="6" t="s">
        <v>38</v>
      </c>
      <c r="C16" s="7">
        <v>3799</v>
      </c>
      <c r="D16" s="7">
        <v>6084</v>
      </c>
      <c r="E16" s="7">
        <v>15257</v>
      </c>
      <c r="F16" s="7">
        <v>28014</v>
      </c>
      <c r="G16" s="7">
        <v>21638</v>
      </c>
    </row>
    <row r="17" spans="2:7" ht="15">
      <c r="B17" s="6" t="s">
        <v>39</v>
      </c>
      <c r="C17" s="8">
        <v>10805</v>
      </c>
      <c r="D17" s="8">
        <v>14137</v>
      </c>
      <c r="E17" s="8">
        <v>37218</v>
      </c>
      <c r="F17" s="8">
        <v>42129</v>
      </c>
      <c r="G17" s="8">
        <v>44600</v>
      </c>
    </row>
    <row r="18" spans="2:7" ht="15">
      <c r="B18" s="6" t="s">
        <v>40</v>
      </c>
      <c r="C18" s="7">
        <v>90110</v>
      </c>
      <c r="D18" s="7">
        <v>127663</v>
      </c>
      <c r="E18" s="7">
        <v>130051</v>
      </c>
      <c r="F18" s="7">
        <v>127414</v>
      </c>
      <c r="G18" s="7">
        <v>109725</v>
      </c>
    </row>
    <row r="19" spans="2:7" ht="15">
      <c r="B19" s="6" t="s">
        <v>41</v>
      </c>
      <c r="C19" s="8">
        <v>4806</v>
      </c>
      <c r="D19" s="8">
        <v>7696</v>
      </c>
      <c r="E19" s="8">
        <v>13087</v>
      </c>
      <c r="F19" s="8">
        <v>21678</v>
      </c>
      <c r="G19" s="8">
        <v>20842</v>
      </c>
    </row>
    <row r="20" spans="2:7" ht="15">
      <c r="B20" s="6" t="s">
        <v>42</v>
      </c>
      <c r="C20" s="7">
        <v>2404</v>
      </c>
      <c r="D20" s="7">
        <v>3092</v>
      </c>
      <c r="E20" s="7">
        <v>7512</v>
      </c>
      <c r="F20" s="7">
        <v>14293</v>
      </c>
      <c r="G20" s="7">
        <v>17886</v>
      </c>
    </row>
    <row r="21" spans="2:7" ht="15">
      <c r="B21" s="6" t="s">
        <v>43</v>
      </c>
      <c r="C21" s="8">
        <v>41035</v>
      </c>
      <c r="D21" s="8">
        <v>65241</v>
      </c>
      <c r="E21" s="8">
        <v>77899</v>
      </c>
      <c r="F21" s="8">
        <v>145098</v>
      </c>
      <c r="G21" s="8" t="s">
        <v>53</v>
      </c>
    </row>
    <row r="23" spans="2:7" ht="18" customHeight="1">
      <c r="B23" s="30" t="s">
        <v>64</v>
      </c>
      <c r="C23" s="18" t="s">
        <v>45</v>
      </c>
      <c r="D23" s="19" t="s">
        <v>46</v>
      </c>
      <c r="E23" s="19" t="s">
        <v>47</v>
      </c>
      <c r="F23" s="19" t="s">
        <v>60</v>
      </c>
      <c r="G23" s="20" t="s">
        <v>48</v>
      </c>
    </row>
    <row r="24" spans="2:7" ht="18" customHeight="1">
      <c r="B24" s="31" t="s">
        <v>61</v>
      </c>
      <c r="C24" s="51"/>
      <c r="D24" s="21">
        <f t="shared" ref="D24:G33" si="0">D12/1000</f>
        <v>373.56099999999998</v>
      </c>
      <c r="E24" s="21">
        <f t="shared" si="0"/>
        <v>497.14699999999999</v>
      </c>
      <c r="F24" s="21">
        <f t="shared" si="0"/>
        <v>591.67399999999998</v>
      </c>
      <c r="G24" s="22">
        <f t="shared" si="0"/>
        <v>543.72</v>
      </c>
    </row>
    <row r="25" spans="2:7" ht="18" customHeight="1">
      <c r="B25" s="32" t="s">
        <v>35</v>
      </c>
      <c r="C25" s="52">
        <f t="shared" ref="C25:G33" si="1">C13/1000</f>
        <v>6.5460000000000003</v>
      </c>
      <c r="D25" s="23">
        <f t="shared" si="1"/>
        <v>9.4719999999999995</v>
      </c>
      <c r="E25" s="23">
        <f t="shared" si="1"/>
        <v>12.172000000000001</v>
      </c>
      <c r="F25" s="23">
        <f t="shared" si="0"/>
        <v>17.045999999999999</v>
      </c>
      <c r="G25" s="24">
        <f t="shared" si="1"/>
        <v>17.783000000000001</v>
      </c>
    </row>
    <row r="26" spans="2:7" ht="18" customHeight="1">
      <c r="B26" s="32" t="s">
        <v>36</v>
      </c>
      <c r="C26" s="52">
        <f t="shared" si="1"/>
        <v>0.93500000000000005</v>
      </c>
      <c r="D26" s="23">
        <f t="shared" si="1"/>
        <v>1.1659999999999999</v>
      </c>
      <c r="E26" s="23">
        <f t="shared" si="1"/>
        <v>1.889</v>
      </c>
      <c r="F26" s="23">
        <f t="shared" si="0"/>
        <v>5.8970000000000002</v>
      </c>
      <c r="G26" s="24">
        <f t="shared" si="1"/>
        <v>4.9790000000000001</v>
      </c>
    </row>
    <row r="27" spans="2:7" ht="18" customHeight="1">
      <c r="B27" s="32" t="s">
        <v>37</v>
      </c>
      <c r="C27" s="52">
        <f t="shared" si="1"/>
        <v>142.18600000000001</v>
      </c>
      <c r="D27" s="23">
        <f t="shared" si="1"/>
        <v>159.29400000000001</v>
      </c>
      <c r="E27" s="23">
        <f t="shared" si="1"/>
        <v>227.892</v>
      </c>
      <c r="F27" s="23">
        <f t="shared" si="0"/>
        <v>263.76600000000002</v>
      </c>
      <c r="G27" s="24">
        <f t="shared" si="1"/>
        <v>235.101</v>
      </c>
    </row>
    <row r="28" spans="2:7" ht="18" customHeight="1">
      <c r="B28" s="32" t="s">
        <v>38</v>
      </c>
      <c r="C28" s="52">
        <f t="shared" si="1"/>
        <v>3.7989999999999999</v>
      </c>
      <c r="D28" s="23">
        <f t="shared" si="1"/>
        <v>6.0839999999999996</v>
      </c>
      <c r="E28" s="23">
        <f t="shared" si="1"/>
        <v>15.257</v>
      </c>
      <c r="F28" s="23">
        <f t="shared" si="0"/>
        <v>28.013999999999999</v>
      </c>
      <c r="G28" s="24">
        <f t="shared" si="1"/>
        <v>21.638000000000002</v>
      </c>
    </row>
    <row r="29" spans="2:7" ht="18" customHeight="1">
      <c r="B29" s="33" t="s">
        <v>39</v>
      </c>
      <c r="C29" s="54">
        <f t="shared" si="1"/>
        <v>10.805</v>
      </c>
      <c r="D29" s="25">
        <f t="shared" si="1"/>
        <v>14.137</v>
      </c>
      <c r="E29" s="25">
        <f t="shared" si="1"/>
        <v>37.218000000000004</v>
      </c>
      <c r="F29" s="25">
        <f t="shared" si="0"/>
        <v>42.128999999999998</v>
      </c>
      <c r="G29" s="26">
        <v>55.744999999999997</v>
      </c>
    </row>
    <row r="30" spans="2:7" ht="18" customHeight="1">
      <c r="B30" s="32" t="s">
        <v>40</v>
      </c>
      <c r="C30" s="52">
        <f t="shared" si="1"/>
        <v>90.11</v>
      </c>
      <c r="D30" s="23">
        <f t="shared" si="1"/>
        <v>127.663</v>
      </c>
      <c r="E30" s="23">
        <f t="shared" si="1"/>
        <v>130.05099999999999</v>
      </c>
      <c r="F30" s="23">
        <f t="shared" si="0"/>
        <v>127.414</v>
      </c>
      <c r="G30" s="24">
        <f t="shared" si="1"/>
        <v>109.72499999999999</v>
      </c>
    </row>
    <row r="31" spans="2:7" ht="18" customHeight="1">
      <c r="B31" s="32" t="s">
        <v>41</v>
      </c>
      <c r="C31" s="52">
        <f t="shared" si="1"/>
        <v>4.806</v>
      </c>
      <c r="D31" s="23">
        <f t="shared" si="1"/>
        <v>7.6959999999999997</v>
      </c>
      <c r="E31" s="23">
        <f t="shared" si="1"/>
        <v>13.087</v>
      </c>
      <c r="F31" s="23">
        <f t="shared" si="0"/>
        <v>21.678000000000001</v>
      </c>
      <c r="G31" s="24">
        <f t="shared" si="1"/>
        <v>20.841999999999999</v>
      </c>
    </row>
    <row r="32" spans="2:7" ht="18" customHeight="1">
      <c r="B32" s="32" t="s">
        <v>42</v>
      </c>
      <c r="C32" s="52">
        <f t="shared" si="1"/>
        <v>2.4039999999999999</v>
      </c>
      <c r="D32" s="23">
        <f t="shared" si="1"/>
        <v>3.0920000000000001</v>
      </c>
      <c r="E32" s="23">
        <f t="shared" si="1"/>
        <v>7.5119999999999996</v>
      </c>
      <c r="F32" s="23">
        <f t="shared" si="0"/>
        <v>14.292999999999999</v>
      </c>
      <c r="G32" s="24">
        <f t="shared" si="1"/>
        <v>17.885999999999999</v>
      </c>
    </row>
    <row r="33" spans="2:7" ht="18" customHeight="1">
      <c r="B33" s="34" t="s">
        <v>43</v>
      </c>
      <c r="C33" s="53">
        <f t="shared" si="1"/>
        <v>41.034999999999997</v>
      </c>
      <c r="D33" s="27">
        <f t="shared" si="1"/>
        <v>65.241</v>
      </c>
      <c r="E33" s="27">
        <f t="shared" si="1"/>
        <v>77.899000000000001</v>
      </c>
      <c r="F33" s="27">
        <f t="shared" si="0"/>
        <v>145.09800000000001</v>
      </c>
      <c r="G33" s="28"/>
    </row>
    <row r="34" spans="2:7" ht="18" customHeight="1">
      <c r="B34" s="16"/>
      <c r="C34" s="16"/>
      <c r="D34" s="16"/>
      <c r="E34" s="16"/>
      <c r="F34" s="16"/>
      <c r="G34" s="16"/>
    </row>
    <row r="35" spans="2:7" ht="18" customHeight="1">
      <c r="B35" s="29" t="s">
        <v>63</v>
      </c>
      <c r="C35" s="18" t="s">
        <v>45</v>
      </c>
      <c r="D35" s="19" t="s">
        <v>46</v>
      </c>
      <c r="E35" s="19" t="s">
        <v>47</v>
      </c>
      <c r="F35" s="19" t="s">
        <v>60</v>
      </c>
      <c r="G35" s="20" t="s">
        <v>48</v>
      </c>
    </row>
    <row r="36" spans="2:7" ht="18" customHeight="1">
      <c r="B36" s="31" t="s">
        <v>61</v>
      </c>
      <c r="C36" s="35"/>
      <c r="D36" s="36">
        <f t="shared" ref="D36:G36" si="2">D24/$D24*100</f>
        <v>100</v>
      </c>
      <c r="E36" s="36">
        <f t="shared" si="2"/>
        <v>133.0832180018792</v>
      </c>
      <c r="F36" s="36">
        <f t="shared" si="2"/>
        <v>158.38751903972846</v>
      </c>
      <c r="G36" s="37">
        <f t="shared" si="2"/>
        <v>145.55052588466143</v>
      </c>
    </row>
    <row r="37" spans="2:7" ht="18" customHeight="1">
      <c r="B37" s="32" t="s">
        <v>35</v>
      </c>
      <c r="C37" s="38">
        <f t="shared" ref="C37:G45" si="3">C25/$D25*100</f>
        <v>69.108952702702709</v>
      </c>
      <c r="D37" s="39">
        <f t="shared" si="3"/>
        <v>100</v>
      </c>
      <c r="E37" s="39">
        <f t="shared" si="3"/>
        <v>128.50506756756758</v>
      </c>
      <c r="F37" s="39">
        <f t="shared" si="3"/>
        <v>179.96199324324326</v>
      </c>
      <c r="G37" s="40">
        <f t="shared" si="3"/>
        <v>187.74282094594597</v>
      </c>
    </row>
    <row r="38" spans="2:7" ht="18" customHeight="1">
      <c r="B38" s="32" t="s">
        <v>36</v>
      </c>
      <c r="C38" s="38">
        <f t="shared" si="3"/>
        <v>80.188679245283026</v>
      </c>
      <c r="D38" s="39">
        <f t="shared" si="3"/>
        <v>100</v>
      </c>
      <c r="E38" s="39">
        <f t="shared" si="3"/>
        <v>162.00686106346484</v>
      </c>
      <c r="F38" s="39">
        <f t="shared" si="3"/>
        <v>505.74614065180111</v>
      </c>
      <c r="G38" s="40">
        <f t="shared" si="3"/>
        <v>427.01543739279595</v>
      </c>
    </row>
    <row r="39" spans="2:7" ht="18" customHeight="1">
      <c r="B39" s="32" t="s">
        <v>37</v>
      </c>
      <c r="C39" s="38">
        <f t="shared" si="3"/>
        <v>89.260110236418186</v>
      </c>
      <c r="D39" s="39">
        <f t="shared" si="3"/>
        <v>100</v>
      </c>
      <c r="E39" s="39">
        <f t="shared" si="3"/>
        <v>143.0637688801838</v>
      </c>
      <c r="F39" s="39">
        <f t="shared" si="3"/>
        <v>165.58439112584279</v>
      </c>
      <c r="G39" s="40">
        <f t="shared" si="3"/>
        <v>147.58936306452219</v>
      </c>
    </row>
    <row r="40" spans="2:7" ht="18" customHeight="1">
      <c r="B40" s="32" t="s">
        <v>38</v>
      </c>
      <c r="C40" s="38">
        <f t="shared" si="3"/>
        <v>62.442472057856676</v>
      </c>
      <c r="D40" s="39">
        <f t="shared" si="3"/>
        <v>100</v>
      </c>
      <c r="E40" s="39">
        <f t="shared" si="3"/>
        <v>250.7725180802104</v>
      </c>
      <c r="F40" s="39">
        <f t="shared" si="3"/>
        <v>460.45364891518739</v>
      </c>
      <c r="G40" s="40">
        <f t="shared" si="3"/>
        <v>355.65417488494415</v>
      </c>
    </row>
    <row r="41" spans="2:7" ht="18" customHeight="1">
      <c r="B41" s="33" t="s">
        <v>39</v>
      </c>
      <c r="C41" s="41">
        <f t="shared" si="3"/>
        <v>76.430642993562998</v>
      </c>
      <c r="D41" s="42">
        <f t="shared" si="3"/>
        <v>100</v>
      </c>
      <c r="E41" s="42">
        <f t="shared" si="3"/>
        <v>263.26660536181652</v>
      </c>
      <c r="F41" s="42">
        <f t="shared" si="3"/>
        <v>298.00523449105179</v>
      </c>
      <c r="G41" s="43">
        <f t="shared" si="3"/>
        <v>394.31986984508734</v>
      </c>
    </row>
    <row r="42" spans="2:7" ht="18" customHeight="1">
      <c r="B42" s="32" t="s">
        <v>40</v>
      </c>
      <c r="C42" s="38">
        <f t="shared" si="3"/>
        <v>70.584272655350418</v>
      </c>
      <c r="D42" s="39">
        <f t="shared" si="3"/>
        <v>100</v>
      </c>
      <c r="E42" s="39">
        <f t="shared" si="3"/>
        <v>101.8705498069135</v>
      </c>
      <c r="F42" s="39">
        <f t="shared" si="3"/>
        <v>99.804955233701236</v>
      </c>
      <c r="G42" s="40">
        <f t="shared" si="3"/>
        <v>85.948943703343957</v>
      </c>
    </row>
    <row r="43" spans="2:7" ht="18" customHeight="1">
      <c r="B43" s="32" t="s">
        <v>41</v>
      </c>
      <c r="C43" s="38">
        <f t="shared" si="3"/>
        <v>62.448024948024951</v>
      </c>
      <c r="D43" s="39">
        <f t="shared" si="3"/>
        <v>100</v>
      </c>
      <c r="E43" s="39">
        <f t="shared" si="3"/>
        <v>170.04937629937632</v>
      </c>
      <c r="F43" s="39">
        <f t="shared" si="3"/>
        <v>281.67879417879419</v>
      </c>
      <c r="G43" s="40">
        <f t="shared" si="3"/>
        <v>270.81600831600832</v>
      </c>
    </row>
    <row r="44" spans="2:7" ht="18" customHeight="1">
      <c r="B44" s="32" t="s">
        <v>42</v>
      </c>
      <c r="C44" s="38">
        <f t="shared" si="3"/>
        <v>77.749029754204386</v>
      </c>
      <c r="D44" s="39">
        <f t="shared" si="3"/>
        <v>100</v>
      </c>
      <c r="E44" s="39">
        <f t="shared" si="3"/>
        <v>242.94954721862871</v>
      </c>
      <c r="F44" s="39">
        <f t="shared" si="3"/>
        <v>462.2574385510996</v>
      </c>
      <c r="G44" s="40">
        <f t="shared" si="3"/>
        <v>578.4605433376455</v>
      </c>
    </row>
    <row r="45" spans="2:7" ht="18" customHeight="1">
      <c r="B45" s="34" t="s">
        <v>43</v>
      </c>
      <c r="C45" s="44">
        <f t="shared" si="3"/>
        <v>62.897564415015097</v>
      </c>
      <c r="D45" s="45">
        <f t="shared" si="3"/>
        <v>100</v>
      </c>
      <c r="E45" s="45">
        <f t="shared" si="3"/>
        <v>119.40190984197055</v>
      </c>
      <c r="F45" s="45">
        <f t="shared" si="3"/>
        <v>222.40309008139056</v>
      </c>
      <c r="G45" s="46">
        <f t="shared" si="3"/>
        <v>0</v>
      </c>
    </row>
    <row r="46" spans="2:7" ht="18" customHeight="1">
      <c r="B46" s="17" t="s">
        <v>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J46"/>
  <sheetViews>
    <sheetView topLeftCell="A20" workbookViewId="0">
      <selection activeCell="J29" sqref="J29"/>
    </sheetView>
  </sheetViews>
  <sheetFormatPr baseColWidth="10" defaultColWidth="9.140625" defaultRowHeight="11.45" customHeight="1"/>
  <cols>
    <col min="1" max="1" width="9.140625" style="50"/>
    <col min="2" max="2" width="29.85546875" style="50" customWidth="1"/>
    <col min="3" max="7" width="12.7109375" style="50" customWidth="1"/>
    <col min="8" max="16384" width="9.140625" style="50"/>
  </cols>
  <sheetData>
    <row r="1" spans="2:7" ht="15">
      <c r="B1" s="3" t="s">
        <v>57</v>
      </c>
    </row>
    <row r="2" spans="2:7" ht="15">
      <c r="B2" s="3" t="s">
        <v>50</v>
      </c>
      <c r="C2" s="1" t="s">
        <v>58</v>
      </c>
    </row>
    <row r="3" spans="2:7" ht="15">
      <c r="B3" s="3" t="s">
        <v>51</v>
      </c>
      <c r="C3" s="3" t="s">
        <v>6</v>
      </c>
    </row>
    <row r="4" spans="2:7" ht="15"/>
    <row r="5" spans="2:7" ht="15">
      <c r="B5" s="1" t="s">
        <v>12</v>
      </c>
      <c r="D5" s="3" t="s">
        <v>18</v>
      </c>
    </row>
    <row r="6" spans="2:7" ht="15">
      <c r="B6" s="1" t="s">
        <v>13</v>
      </c>
      <c r="D6" s="3" t="s">
        <v>19</v>
      </c>
    </row>
    <row r="7" spans="2:7" ht="15">
      <c r="B7" s="1" t="s">
        <v>14</v>
      </c>
      <c r="D7" s="3" t="s">
        <v>56</v>
      </c>
    </row>
    <row r="8" spans="2:7" ht="15">
      <c r="B8" s="1" t="s">
        <v>15</v>
      </c>
      <c r="D8" s="3" t="s">
        <v>26</v>
      </c>
    </row>
    <row r="9" spans="2:7" ht="15">
      <c r="B9" s="1" t="s">
        <v>16</v>
      </c>
      <c r="D9" s="3" t="s">
        <v>59</v>
      </c>
    </row>
    <row r="10" spans="2:7" ht="15"/>
    <row r="11" spans="2:7" ht="1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>
      <c r="B12" s="6" t="s">
        <v>34</v>
      </c>
      <c r="C12" s="7" t="s">
        <v>53</v>
      </c>
      <c r="D12" s="7">
        <v>373561</v>
      </c>
      <c r="E12" s="7">
        <v>497147</v>
      </c>
      <c r="F12" s="7">
        <v>591674</v>
      </c>
      <c r="G12" s="7">
        <v>543720</v>
      </c>
    </row>
    <row r="13" spans="2:7" ht="15">
      <c r="B13" s="6" t="s">
        <v>35</v>
      </c>
      <c r="C13" s="8">
        <v>6546</v>
      </c>
      <c r="D13" s="8">
        <v>9472</v>
      </c>
      <c r="E13" s="8">
        <v>12172</v>
      </c>
      <c r="F13" s="8">
        <v>17046</v>
      </c>
      <c r="G13" s="8">
        <v>17783</v>
      </c>
    </row>
    <row r="14" spans="2:7" ht="15">
      <c r="B14" s="6" t="s">
        <v>36</v>
      </c>
      <c r="C14" s="7">
        <v>935</v>
      </c>
      <c r="D14" s="7">
        <v>1166</v>
      </c>
      <c r="E14" s="7">
        <v>1889</v>
      </c>
      <c r="F14" s="7">
        <v>5897</v>
      </c>
      <c r="G14" s="7">
        <v>4979</v>
      </c>
    </row>
    <row r="15" spans="2:7" ht="15">
      <c r="B15" s="6" t="s">
        <v>37</v>
      </c>
      <c r="C15" s="8">
        <v>142186</v>
      </c>
      <c r="D15" s="8">
        <v>159294</v>
      </c>
      <c r="E15" s="8">
        <v>227892</v>
      </c>
      <c r="F15" s="8">
        <v>263766</v>
      </c>
      <c r="G15" s="8">
        <v>235101</v>
      </c>
    </row>
    <row r="16" spans="2:7" ht="15">
      <c r="B16" s="6" t="s">
        <v>38</v>
      </c>
      <c r="C16" s="7">
        <v>3799</v>
      </c>
      <c r="D16" s="7">
        <v>6084</v>
      </c>
      <c r="E16" s="7">
        <v>15257</v>
      </c>
      <c r="F16" s="7">
        <v>28014</v>
      </c>
      <c r="G16" s="7">
        <v>21638</v>
      </c>
    </row>
    <row r="17" spans="2:10" ht="15">
      <c r="B17" s="6" t="s">
        <v>39</v>
      </c>
      <c r="C17" s="8">
        <v>10805</v>
      </c>
      <c r="D17" s="8">
        <v>14137</v>
      </c>
      <c r="E17" s="8">
        <v>37218</v>
      </c>
      <c r="F17" s="8">
        <v>42129</v>
      </c>
      <c r="G17" s="8">
        <v>44600</v>
      </c>
    </row>
    <row r="18" spans="2:10" ht="15">
      <c r="B18" s="6" t="s">
        <v>40</v>
      </c>
      <c r="C18" s="7">
        <v>90110</v>
      </c>
      <c r="D18" s="7">
        <v>127663</v>
      </c>
      <c r="E18" s="7">
        <v>130051</v>
      </c>
      <c r="F18" s="7">
        <v>127414</v>
      </c>
      <c r="G18" s="7">
        <v>109725</v>
      </c>
    </row>
    <row r="19" spans="2:10" ht="15">
      <c r="B19" s="6" t="s">
        <v>41</v>
      </c>
      <c r="C19" s="8">
        <v>4806</v>
      </c>
      <c r="D19" s="8">
        <v>7696</v>
      </c>
      <c r="E19" s="8">
        <v>13087</v>
      </c>
      <c r="F19" s="8">
        <v>21678</v>
      </c>
      <c r="G19" s="8">
        <v>20842</v>
      </c>
    </row>
    <row r="20" spans="2:10" ht="15">
      <c r="B20" s="6" t="s">
        <v>42</v>
      </c>
      <c r="C20" s="7">
        <v>2404</v>
      </c>
      <c r="D20" s="7">
        <v>3092</v>
      </c>
      <c r="E20" s="7">
        <v>7512</v>
      </c>
      <c r="F20" s="7">
        <v>14293</v>
      </c>
      <c r="G20" s="7">
        <v>17886</v>
      </c>
    </row>
    <row r="21" spans="2:10" ht="15">
      <c r="B21" s="6" t="s">
        <v>43</v>
      </c>
      <c r="C21" s="8">
        <v>41035</v>
      </c>
      <c r="D21" s="8">
        <v>65241</v>
      </c>
      <c r="E21" s="8">
        <v>77899</v>
      </c>
      <c r="F21" s="8">
        <v>145098</v>
      </c>
      <c r="G21" s="8" t="s">
        <v>53</v>
      </c>
    </row>
    <row r="23" spans="2:10" ht="18" customHeight="1">
      <c r="B23" s="30" t="s">
        <v>64</v>
      </c>
      <c r="C23" s="47" t="s">
        <v>45</v>
      </c>
      <c r="D23" s="48" t="s">
        <v>46</v>
      </c>
      <c r="E23" s="48" t="s">
        <v>47</v>
      </c>
      <c r="F23" s="48" t="s">
        <v>60</v>
      </c>
      <c r="G23" s="49" t="s">
        <v>48</v>
      </c>
    </row>
    <row r="24" spans="2:10" ht="18" customHeight="1">
      <c r="B24" s="31" t="s">
        <v>61</v>
      </c>
      <c r="C24" s="51"/>
      <c r="D24" s="21">
        <f>'Revenus distribués reçus SNF'!D24+'Revenus distribués reçus ménage'!D24</f>
        <v>565.72499999999991</v>
      </c>
      <c r="E24" s="21">
        <f>'Revenus distribués reçus SNF'!E24+'Revenus distribués reçus ménage'!E24</f>
        <v>891.98699999999997</v>
      </c>
      <c r="F24" s="21">
        <f>'Revenus distribués reçus SNF'!F24+'Revenus distribués reçus ménage'!F24</f>
        <v>1183.827</v>
      </c>
      <c r="G24" s="22">
        <f>'Revenus distribués reçus SNF'!G24+'Revenus distribués reçus ménage'!G24</f>
        <v>1094.9960000000001</v>
      </c>
    </row>
    <row r="25" spans="2:10" ht="18" customHeight="1">
      <c r="B25" s="32" t="s">
        <v>35</v>
      </c>
      <c r="C25" s="52">
        <f>'Revenus distribués reçus SNF'!C25+'Revenus distribués reçus ménage'!C25</f>
        <v>12.342000000000001</v>
      </c>
      <c r="D25" s="23">
        <f>'Revenus distribués reçus SNF'!D25+'Revenus distribués reçus ménage'!D25</f>
        <v>19.686</v>
      </c>
      <c r="E25" s="23">
        <f>'Revenus distribués reçus SNF'!E25+'Revenus distribués reçus ménage'!E25</f>
        <v>26.432000000000002</v>
      </c>
      <c r="F25" s="23">
        <f>'Revenus distribués reçus SNF'!F25+'Revenus distribués reçus ménage'!F25</f>
        <v>57.616999999999997</v>
      </c>
      <c r="G25" s="24">
        <f>'Revenus distribués reçus SNF'!G25+'Revenus distribués reçus ménage'!G25</f>
        <v>42.578000000000003</v>
      </c>
    </row>
    <row r="26" spans="2:10" ht="18" customHeight="1">
      <c r="B26" s="32" t="s">
        <v>36</v>
      </c>
      <c r="C26" s="52">
        <f>'Revenus distribués reçus SNF'!C26+'Revenus distribués reçus ménage'!C26</f>
        <v>3.4950000000000001</v>
      </c>
      <c r="D26" s="23">
        <f>'Revenus distribués reçus SNF'!D26+'Revenus distribués reçus ménage'!D26</f>
        <v>3.3079999999999998</v>
      </c>
      <c r="E26" s="23">
        <f>'Revenus distribués reçus SNF'!E26+'Revenus distribués reçus ménage'!E26</f>
        <v>9.6850000000000005</v>
      </c>
      <c r="F26" s="23">
        <f>'Revenus distribués reçus SNF'!F26+'Revenus distribués reçus ménage'!F26</f>
        <v>24.283000000000001</v>
      </c>
      <c r="G26" s="24">
        <f>'Revenus distribués reçus SNF'!G26+'Revenus distribués reçus ménage'!G26</f>
        <v>22.669</v>
      </c>
    </row>
    <row r="27" spans="2:10" ht="18" customHeight="1">
      <c r="B27" s="32" t="s">
        <v>37</v>
      </c>
      <c r="C27" s="52">
        <f>'Revenus distribués reçus SNF'!C27+'Revenus distribués reçus ménage'!C27</f>
        <v>156.88900000000001</v>
      </c>
      <c r="D27" s="23">
        <f>'Revenus distribués reçus SNF'!D27+'Revenus distribués reçus ménage'!D27</f>
        <v>184.86600000000001</v>
      </c>
      <c r="E27" s="23">
        <f>'Revenus distribués reçus SNF'!E27+'Revenus distribués reçus ménage'!E27</f>
        <v>277.48</v>
      </c>
      <c r="F27" s="23">
        <f>'Revenus distribués reçus SNF'!F27+'Revenus distribués reçus ménage'!F27</f>
        <v>361.74400000000003</v>
      </c>
      <c r="G27" s="24">
        <f>'Revenus distribués reçus SNF'!G27+'Revenus distribués reçus ménage'!G27</f>
        <v>322.49</v>
      </c>
    </row>
    <row r="28" spans="2:10" ht="18" customHeight="1">
      <c r="B28" s="32" t="s">
        <v>38</v>
      </c>
      <c r="C28" s="52">
        <f>'Revenus distribués reçus SNF'!C28+'Revenus distribués reçus ménage'!C28</f>
        <v>5.6869999999999994</v>
      </c>
      <c r="D28" s="23">
        <f>'Revenus distribués reçus SNF'!D28+'Revenus distribués reçus ménage'!D28</f>
        <v>13.196</v>
      </c>
      <c r="E28" s="23">
        <f>'Revenus distribués reçus SNF'!E28+'Revenus distribués reçus ménage'!E28</f>
        <v>47.625999999999998</v>
      </c>
      <c r="F28" s="23">
        <f>'Revenus distribués reçus SNF'!F28+'Revenus distribués reçus ménage'!F28</f>
        <v>77.322000000000003</v>
      </c>
      <c r="G28" s="24">
        <f>'Revenus distribués reçus SNF'!G28+'Revenus distribués reçus ménage'!G28</f>
        <v>61.171999999999997</v>
      </c>
    </row>
    <row r="29" spans="2:10" ht="18" customHeight="1">
      <c r="B29" s="33" t="s">
        <v>39</v>
      </c>
      <c r="C29" s="54">
        <f>'Revenus distribués reçus SNF'!C29+'Revenus distribués reçus ménage'!C29</f>
        <v>51.232999999999997</v>
      </c>
      <c r="D29" s="25">
        <f>'Revenus distribués reçus SNF'!D29+'Revenus distribués reçus ménage'!D29</f>
        <v>87.525999999999996</v>
      </c>
      <c r="E29" s="25">
        <f>'Revenus distribués reçus SNF'!E29+'Revenus distribués reçus ménage'!E29</f>
        <v>185.29899999999998</v>
      </c>
      <c r="F29" s="25">
        <f>'Revenus distribués reçus SNF'!F29+'Revenus distribués reçus ménage'!F29</f>
        <v>225.32899999999998</v>
      </c>
      <c r="G29" s="26">
        <f>'Revenus distribués reçus SNF'!G29+'Revenus distribués reçus ménage'!G29</f>
        <v>207.57300000000001</v>
      </c>
      <c r="J29" s="50">
        <f>'Revenus distribués reçus SNF'!G29/'revenus distribués reçus snf+mé'!G29*100</f>
        <v>73.144387757559997</v>
      </c>
    </row>
    <row r="30" spans="2:10" ht="18" customHeight="1">
      <c r="B30" s="32" t="s">
        <v>40</v>
      </c>
      <c r="C30" s="52">
        <f>'Revenus distribués reçus SNF'!C30+'Revenus distribués reçus ménage'!C30</f>
        <v>93.828000000000003</v>
      </c>
      <c r="D30" s="23">
        <f>'Revenus distribués reçus SNF'!D30+'Revenus distribués reçus ménage'!D30</f>
        <v>139.78800000000001</v>
      </c>
      <c r="E30" s="23">
        <f>'Revenus distribués reçus SNF'!E30+'Revenus distribués reçus ménage'!E30</f>
        <v>150.07799999999997</v>
      </c>
      <c r="F30" s="23">
        <f>'Revenus distribués reçus SNF'!F30+'Revenus distribués reçus ménage'!F30</f>
        <v>149.18299999999999</v>
      </c>
      <c r="G30" s="24">
        <f>'Revenus distribués reçus SNF'!G30+'Revenus distribués reçus ménage'!G30</f>
        <v>129.148</v>
      </c>
    </row>
    <row r="31" spans="2:10" ht="18" customHeight="1">
      <c r="B31" s="32" t="s">
        <v>41</v>
      </c>
      <c r="C31" s="52">
        <f>'Revenus distribués reçus SNF'!C31+'Revenus distribués reçus ménage'!C31</f>
        <v>9.6479999999999997</v>
      </c>
      <c r="D31" s="23">
        <f>'Revenus distribués reçus SNF'!D31+'Revenus distribués reçus ménage'!D31</f>
        <v>20.23</v>
      </c>
      <c r="E31" s="23">
        <f>'Revenus distribués reçus SNF'!E31+'Revenus distribués reçus ménage'!E31</f>
        <v>65.906000000000006</v>
      </c>
      <c r="F31" s="23">
        <f>'Revenus distribués reçus SNF'!F31+'Revenus distribués reçus ménage'!F31</f>
        <v>117.90899999999999</v>
      </c>
      <c r="G31" s="24">
        <f>'Revenus distribués reçus SNF'!G31+'Revenus distribués reçus ménage'!G31</f>
        <v>95.67</v>
      </c>
    </row>
    <row r="32" spans="2:10" ht="18" customHeight="1">
      <c r="B32" s="32" t="s">
        <v>42</v>
      </c>
      <c r="C32" s="52">
        <f>'Revenus distribués reçus SNF'!C32+'Revenus distribués reçus ménage'!C32</f>
        <v>11.157999999999999</v>
      </c>
      <c r="D32" s="23">
        <f>'Revenus distribués reçus SNF'!D32+'Revenus distribués reçus ménage'!D32</f>
        <v>38.1</v>
      </c>
      <c r="E32" s="23">
        <f>'Revenus distribués reçus SNF'!E32+'Revenus distribués reçus ménage'!E32</f>
        <v>36.222999999999999</v>
      </c>
      <c r="F32" s="23">
        <f>'Revenus distribués reçus SNF'!F32+'Revenus distribués reçus ménage'!F32</f>
        <v>49.621000000000002</v>
      </c>
      <c r="G32" s="24">
        <f>'Revenus distribués reçus SNF'!G32+'Revenus distribués reçus ménage'!G32</f>
        <v>59.777000000000001</v>
      </c>
    </row>
    <row r="33" spans="2:7" ht="18" customHeight="1">
      <c r="B33" s="34" t="s">
        <v>43</v>
      </c>
      <c r="C33" s="53">
        <f>'Revenus distribués reçus SNF'!C33+'Revenus distribués reçus ménage'!C33</f>
        <v>68.022999999999996</v>
      </c>
      <c r="D33" s="27">
        <f>'Revenus distribués reçus SNF'!D33+'Revenus distribués reçus ménage'!D33</f>
        <v>100.13499999999999</v>
      </c>
      <c r="E33" s="27">
        <f>'Revenus distribués reçus SNF'!E33+'Revenus distribués reçus ménage'!E33</f>
        <v>136.69900000000001</v>
      </c>
      <c r="F33" s="27">
        <f>'Revenus distribués reçus SNF'!F33+'Revenus distribués reçus ménage'!F33</f>
        <v>274.96199999999999</v>
      </c>
      <c r="G33" s="28"/>
    </row>
    <row r="34" spans="2:7" ht="18" customHeight="1">
      <c r="B34" s="16"/>
      <c r="C34" s="16"/>
      <c r="D34" s="16"/>
      <c r="E34" s="16"/>
      <c r="F34" s="16"/>
      <c r="G34" s="16"/>
    </row>
    <row r="35" spans="2:7" ht="18" customHeight="1">
      <c r="B35" s="29" t="s">
        <v>63</v>
      </c>
      <c r="C35" s="47" t="s">
        <v>45</v>
      </c>
      <c r="D35" s="48" t="s">
        <v>46</v>
      </c>
      <c r="E35" s="48" t="s">
        <v>47</v>
      </c>
      <c r="F35" s="48" t="s">
        <v>60</v>
      </c>
      <c r="G35" s="49" t="s">
        <v>48</v>
      </c>
    </row>
    <row r="36" spans="2:7" ht="18" customHeight="1">
      <c r="B36" s="31" t="s">
        <v>61</v>
      </c>
      <c r="C36" s="35"/>
      <c r="D36" s="36">
        <f t="shared" ref="D36:G36" si="0">D24/$D24*100</f>
        <v>100</v>
      </c>
      <c r="E36" s="36">
        <f t="shared" si="0"/>
        <v>157.67148349463079</v>
      </c>
      <c r="F36" s="36">
        <f t="shared" si="0"/>
        <v>209.258385257855</v>
      </c>
      <c r="G36" s="37">
        <f t="shared" si="0"/>
        <v>193.55623315214993</v>
      </c>
    </row>
    <row r="37" spans="2:7" ht="18" customHeight="1">
      <c r="B37" s="32" t="s">
        <v>35</v>
      </c>
      <c r="C37" s="38">
        <f t="shared" ref="C37:G45" si="1">C25/$D25*100</f>
        <v>62.694300518134717</v>
      </c>
      <c r="D37" s="39">
        <f t="shared" si="1"/>
        <v>100</v>
      </c>
      <c r="E37" s="39">
        <f t="shared" si="1"/>
        <v>134.26800772122323</v>
      </c>
      <c r="F37" s="39">
        <f t="shared" si="1"/>
        <v>292.68007721223205</v>
      </c>
      <c r="G37" s="40">
        <f t="shared" si="1"/>
        <v>216.28568525855937</v>
      </c>
    </row>
    <row r="38" spans="2:7" ht="18" customHeight="1">
      <c r="B38" s="32" t="s">
        <v>36</v>
      </c>
      <c r="C38" s="38">
        <f t="shared" si="1"/>
        <v>105.65296251511489</v>
      </c>
      <c r="D38" s="39">
        <f t="shared" si="1"/>
        <v>100</v>
      </c>
      <c r="E38" s="39">
        <f t="shared" si="1"/>
        <v>292.77509068923825</v>
      </c>
      <c r="F38" s="39">
        <f t="shared" si="1"/>
        <v>734.06892382104002</v>
      </c>
      <c r="G38" s="40">
        <f t="shared" si="1"/>
        <v>685.27811366384526</v>
      </c>
    </row>
    <row r="39" spans="2:7" ht="18" customHeight="1">
      <c r="B39" s="32" t="s">
        <v>37</v>
      </c>
      <c r="C39" s="38">
        <f t="shared" si="1"/>
        <v>84.866335616067857</v>
      </c>
      <c r="D39" s="39">
        <f t="shared" si="1"/>
        <v>100</v>
      </c>
      <c r="E39" s="39">
        <f t="shared" si="1"/>
        <v>150.09790875553105</v>
      </c>
      <c r="F39" s="39">
        <f t="shared" si="1"/>
        <v>195.67903238021054</v>
      </c>
      <c r="G39" s="40">
        <f t="shared" si="1"/>
        <v>174.44527387404932</v>
      </c>
    </row>
    <row r="40" spans="2:7" ht="18" customHeight="1">
      <c r="B40" s="32" t="s">
        <v>38</v>
      </c>
      <c r="C40" s="38">
        <f t="shared" si="1"/>
        <v>43.096392846317059</v>
      </c>
      <c r="D40" s="39">
        <f t="shared" si="1"/>
        <v>100</v>
      </c>
      <c r="E40" s="39">
        <f t="shared" si="1"/>
        <v>360.91239769627157</v>
      </c>
      <c r="F40" s="39">
        <f t="shared" si="1"/>
        <v>585.95028796605038</v>
      </c>
      <c r="G40" s="40">
        <f t="shared" si="1"/>
        <v>463.56471658078203</v>
      </c>
    </row>
    <row r="41" spans="2:7" ht="18" customHeight="1">
      <c r="B41" s="33" t="s">
        <v>39</v>
      </c>
      <c r="C41" s="41">
        <f t="shared" si="1"/>
        <v>58.534606859675989</v>
      </c>
      <c r="D41" s="42">
        <f t="shared" si="1"/>
        <v>100</v>
      </c>
      <c r="E41" s="42">
        <f t="shared" si="1"/>
        <v>211.70737837899597</v>
      </c>
      <c r="F41" s="42">
        <f t="shared" si="1"/>
        <v>257.44235998446175</v>
      </c>
      <c r="G41" s="43">
        <f t="shared" si="1"/>
        <v>237.15581655736582</v>
      </c>
    </row>
    <row r="42" spans="2:7" ht="18" customHeight="1">
      <c r="B42" s="32" t="s">
        <v>40</v>
      </c>
      <c r="C42" s="38">
        <f t="shared" si="1"/>
        <v>67.121641342604505</v>
      </c>
      <c r="D42" s="39">
        <f t="shared" si="1"/>
        <v>100</v>
      </c>
      <c r="E42" s="39">
        <f t="shared" si="1"/>
        <v>107.36114687956044</v>
      </c>
      <c r="F42" s="39">
        <f t="shared" si="1"/>
        <v>106.72089163590579</v>
      </c>
      <c r="G42" s="40">
        <f t="shared" si="1"/>
        <v>92.388473974876234</v>
      </c>
    </row>
    <row r="43" spans="2:7" ht="18" customHeight="1">
      <c r="B43" s="32" t="s">
        <v>41</v>
      </c>
      <c r="C43" s="38">
        <f t="shared" si="1"/>
        <v>47.691547207118141</v>
      </c>
      <c r="D43" s="39">
        <f t="shared" si="1"/>
        <v>100</v>
      </c>
      <c r="E43" s="39">
        <f t="shared" si="1"/>
        <v>325.78348986653486</v>
      </c>
      <c r="F43" s="39">
        <f t="shared" si="1"/>
        <v>582.84231339594658</v>
      </c>
      <c r="G43" s="40">
        <f t="shared" si="1"/>
        <v>472.91151754819572</v>
      </c>
    </row>
    <row r="44" spans="2:7" ht="18" customHeight="1">
      <c r="B44" s="32" t="s">
        <v>42</v>
      </c>
      <c r="C44" s="38">
        <f t="shared" si="1"/>
        <v>29.286089238845143</v>
      </c>
      <c r="D44" s="39">
        <f t="shared" si="1"/>
        <v>100</v>
      </c>
      <c r="E44" s="39">
        <f t="shared" si="1"/>
        <v>95.073490813648291</v>
      </c>
      <c r="F44" s="39">
        <f t="shared" si="1"/>
        <v>130.23884514435696</v>
      </c>
      <c r="G44" s="40">
        <f t="shared" si="1"/>
        <v>156.89501312335958</v>
      </c>
    </row>
    <row r="45" spans="2:7" ht="18" customHeight="1">
      <c r="B45" s="34" t="s">
        <v>43</v>
      </c>
      <c r="C45" s="44">
        <f t="shared" si="1"/>
        <v>67.931292754781055</v>
      </c>
      <c r="D45" s="45">
        <f t="shared" si="1"/>
        <v>100</v>
      </c>
      <c r="E45" s="45">
        <f t="shared" si="1"/>
        <v>136.51470514805015</v>
      </c>
      <c r="F45" s="45">
        <f t="shared" si="1"/>
        <v>274.59130174264743</v>
      </c>
      <c r="G45" s="46"/>
    </row>
    <row r="46" spans="2:7" ht="18" customHeight="1">
      <c r="B46" s="17" t="s">
        <v>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Structure</vt:lpstr>
      <vt:lpstr>FBCF</vt:lpstr>
      <vt:lpstr>REM salariés</vt:lpstr>
      <vt:lpstr>Revenus distribués versés SNF</vt:lpstr>
      <vt:lpstr>EBE</vt:lpstr>
      <vt:lpstr>Revenus distribués reçus SNF</vt:lpstr>
      <vt:lpstr>Revenus distribués reçus ménage</vt:lpstr>
      <vt:lpstr>revenus distribués reçus snf+mé</vt:lpstr>
      <vt:lpstr>soldes Revenus distribués SNF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2023-07-18T16:20:52Z</dcterms:created>
  <dcterms:modified xsi:type="dcterms:W3CDTF">2023-10-04T16:14:04Z</dcterms:modified>
</cp:coreProperties>
</file>