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E164121E-BC53-4813-B7BD-33581E1A12E8}" xr6:coauthVersionLast="36" xr6:coauthVersionMax="36" xr10:uidLastSave="{00000000-0000-0000-0000-000000000000}"/>
  <bookViews>
    <workbookView xWindow="0" yWindow="0" windowWidth="21600" windowHeight="9525" xr2:uid="{BAAE2551-CFCC-4FF5-8124-2815844F949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" l="1"/>
  <c r="L50" i="1"/>
  <c r="J50" i="1"/>
  <c r="H50" i="1"/>
  <c r="F50" i="1"/>
  <c r="J48" i="1"/>
  <c r="H48" i="1"/>
  <c r="F48" i="1"/>
  <c r="O48" i="1" s="1"/>
  <c r="H46" i="1"/>
  <c r="H45" i="1"/>
  <c r="O46" i="1"/>
  <c r="O45" i="1"/>
  <c r="O41" i="1"/>
  <c r="O40" i="1"/>
  <c r="H41" i="1"/>
  <c r="H40" i="1"/>
  <c r="O36" i="1"/>
  <c r="O35" i="1"/>
  <c r="H36" i="1"/>
  <c r="H35" i="1"/>
  <c r="O31" i="1"/>
  <c r="O30" i="1"/>
  <c r="H31" i="1"/>
  <c r="H30" i="1"/>
  <c r="O26" i="1"/>
  <c r="O25" i="1"/>
  <c r="H26" i="1"/>
  <c r="H25" i="1"/>
  <c r="O21" i="1"/>
  <c r="O20" i="1"/>
  <c r="H21" i="1"/>
  <c r="H20" i="1"/>
  <c r="O16" i="1"/>
  <c r="O15" i="1"/>
  <c r="H16" i="1"/>
  <c r="H15" i="1"/>
  <c r="O11" i="1"/>
  <c r="O10" i="1"/>
  <c r="H11" i="1"/>
  <c r="H10" i="1"/>
  <c r="O6" i="1"/>
  <c r="O5" i="1"/>
  <c r="H6" i="1"/>
  <c r="H5" i="1"/>
  <c r="O50" i="1" l="1"/>
</calcChain>
</file>

<file path=xl/sharedStrings.xml><?xml version="1.0" encoding="utf-8"?>
<sst xmlns="http://schemas.openxmlformats.org/spreadsheetml/2006/main" count="218" uniqueCount="53">
  <si>
    <t>Biens</t>
  </si>
  <si>
    <t>Services</t>
  </si>
  <si>
    <t>TVA</t>
  </si>
  <si>
    <t>autres</t>
  </si>
  <si>
    <t>marges</t>
  </si>
  <si>
    <t>imports</t>
  </si>
  <si>
    <t>biens</t>
  </si>
  <si>
    <t>services</t>
  </si>
  <si>
    <t>Consom.</t>
  </si>
  <si>
    <t>FBCF</t>
  </si>
  <si>
    <t>exports</t>
  </si>
  <si>
    <t>stocks</t>
  </si>
  <si>
    <t xml:space="preserve">total </t>
  </si>
  <si>
    <t>ressources</t>
  </si>
  <si>
    <t>emplois</t>
  </si>
  <si>
    <t>Prod.</t>
  </si>
  <si>
    <t>0,6 *</t>
  </si>
  <si>
    <t>1,2 *</t>
  </si>
  <si>
    <t xml:space="preserve">                  C.I.</t>
  </si>
  <si>
    <t>1 *</t>
  </si>
  <si>
    <t xml:space="preserve"> -1 *</t>
  </si>
  <si>
    <t>impôts nets de subv.</t>
  </si>
  <si>
    <t xml:space="preserve"> -1,3</t>
  </si>
  <si>
    <t xml:space="preserve">PIB </t>
  </si>
  <si>
    <t>PROD</t>
  </si>
  <si>
    <t>Consom</t>
  </si>
  <si>
    <t xml:space="preserve">APPROCHE </t>
  </si>
  <si>
    <t>PRODUCTION</t>
  </si>
  <si>
    <t xml:space="preserve">DEMANDE </t>
  </si>
  <si>
    <t>T1</t>
  </si>
  <si>
    <t>données obtenues par étalonnage-calage :</t>
  </si>
  <si>
    <t>T2</t>
  </si>
  <si>
    <t>T3</t>
  </si>
  <si>
    <t>T4</t>
  </si>
  <si>
    <t>initialisiastion de la production de services à partir d’indicateurs</t>
  </si>
  <si>
    <t>T5</t>
  </si>
  <si>
    <t>estimation de la TVA et des marges sur les emplois finals par lissage des taux</t>
  </si>
  <si>
    <t>T6</t>
  </si>
  <si>
    <t>T7</t>
  </si>
  <si>
    <t>second tour de TEI pour ajuster les CI des biens et des services  en produits services</t>
  </si>
  <si>
    <t>T8</t>
  </si>
  <si>
    <t>nouvelle estimation de la production de services pour équilibrer l'ERE et dernière estimation de la TVA et des marges sur les CI</t>
  </si>
  <si>
    <t>estimation de la TVA et des marges sur les CI par lissage des taux</t>
  </si>
  <si>
    <t>ultime estimation des variations de stock s des biesn pour équilibrer l'ERE des biesn</t>
  </si>
  <si>
    <t>seconde estimation de la production des services pour équilibrer l'ERE des services</t>
  </si>
  <si>
    <t>T9</t>
  </si>
  <si>
    <t>première estimation des CI à partir de la production et de l'hypothèse de constance de l'évolution des coefficients techniques dans le temps</t>
  </si>
  <si>
    <t xml:space="preserve"> -CI</t>
  </si>
  <si>
    <t xml:space="preserve"> + Impôts </t>
  </si>
  <si>
    <t>+ FBCF</t>
  </si>
  <si>
    <t xml:space="preserve"> + Exports</t>
  </si>
  <si>
    <t xml:space="preserve"> - Imports</t>
  </si>
  <si>
    <t xml:space="preserve"> + 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</si>
</sst>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rgb="FFFF0000"/>
      <name val="Arial"/>
      <family val="2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3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7" xfId="0" quotePrefix="1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quotePrefix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2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4" fillId="0" borderId="0" xfId="0" applyFont="1"/>
    <xf numFmtId="0" fontId="5" fillId="0" borderId="13" xfId="0" applyFont="1" applyBorder="1"/>
    <xf numFmtId="0" fontId="5" fillId="0" borderId="3" xfId="0" applyFont="1" applyBorder="1" applyAlignment="1">
      <alignment horizontal="center"/>
    </xf>
    <xf numFmtId="0" fontId="5" fillId="0" borderId="14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7" fillId="0" borderId="0" xfId="0" applyFont="1"/>
    <xf numFmtId="0" fontId="1" fillId="7" borderId="6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7" borderId="3" xfId="0" applyFont="1" applyFill="1" applyBorder="1"/>
    <xf numFmtId="0" fontId="3" fillId="7" borderId="8" xfId="0" applyFont="1" applyFill="1" applyBorder="1"/>
    <xf numFmtId="0" fontId="0" fillId="7" borderId="8" xfId="0" applyFill="1" applyBorder="1"/>
    <xf numFmtId="0" fontId="3" fillId="0" borderId="2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337C-99DE-4DD3-AB8B-4216019BE9B9}">
  <dimension ref="B1:Q51"/>
  <sheetViews>
    <sheetView tabSelected="1" topLeftCell="A27" workbookViewId="0">
      <selection activeCell="Q44" sqref="Q44"/>
    </sheetView>
  </sheetViews>
  <sheetFormatPr baseColWidth="10" defaultRowHeight="15" x14ac:dyDescent="0.25"/>
  <cols>
    <col min="1" max="1" width="4.42578125" customWidth="1"/>
    <col min="3" max="15" width="12.7109375" customWidth="1"/>
  </cols>
  <sheetData>
    <row r="1" spans="2:15" ht="6.75" customHeight="1" x14ac:dyDescent="0.25"/>
    <row r="2" spans="2:15" ht="17.45" customHeight="1" thickBot="1" x14ac:dyDescent="0.3">
      <c r="B2" s="47" t="s">
        <v>29</v>
      </c>
      <c r="C2" s="47" t="s">
        <v>30</v>
      </c>
    </row>
    <row r="3" spans="2:15" ht="17.45" customHeight="1" x14ac:dyDescent="0.25">
      <c r="B3" s="18"/>
      <c r="C3" s="21" t="s">
        <v>15</v>
      </c>
      <c r="D3" s="22" t="s">
        <v>21</v>
      </c>
      <c r="E3" s="22"/>
      <c r="F3" s="5" t="s">
        <v>4</v>
      </c>
      <c r="G3" s="5" t="s">
        <v>5</v>
      </c>
      <c r="H3" s="6" t="s">
        <v>12</v>
      </c>
      <c r="I3" s="21" t="s">
        <v>18</v>
      </c>
      <c r="J3" s="5"/>
      <c r="K3" s="5" t="s">
        <v>8</v>
      </c>
      <c r="L3" s="5" t="s">
        <v>9</v>
      </c>
      <c r="M3" s="5" t="s">
        <v>10</v>
      </c>
      <c r="N3" s="5" t="s">
        <v>11</v>
      </c>
      <c r="O3" s="6" t="s">
        <v>12</v>
      </c>
    </row>
    <row r="4" spans="2:15" ht="17.45" customHeight="1" thickBot="1" x14ac:dyDescent="0.3">
      <c r="B4" s="19"/>
      <c r="C4" s="10"/>
      <c r="D4" s="7" t="s">
        <v>2</v>
      </c>
      <c r="E4" s="7" t="s">
        <v>3</v>
      </c>
      <c r="F4" s="7"/>
      <c r="G4" s="7"/>
      <c r="H4" s="8" t="s">
        <v>13</v>
      </c>
      <c r="I4" s="10" t="s">
        <v>6</v>
      </c>
      <c r="J4" s="7" t="s">
        <v>7</v>
      </c>
      <c r="K4" s="7"/>
      <c r="L4" s="7"/>
      <c r="M4" s="7"/>
      <c r="N4" s="7"/>
      <c r="O4" s="8" t="s">
        <v>14</v>
      </c>
    </row>
    <row r="5" spans="2:15" ht="17.45" customHeight="1" x14ac:dyDescent="0.25">
      <c r="B5" s="18" t="s">
        <v>0</v>
      </c>
      <c r="C5" s="29">
        <v>-0.9</v>
      </c>
      <c r="D5" s="32"/>
      <c r="E5" s="30">
        <v>0.3</v>
      </c>
      <c r="F5" s="32"/>
      <c r="G5" s="30">
        <v>-2.2000000000000002</v>
      </c>
      <c r="H5" s="6">
        <f>C5+D5+E5+F5+G5</f>
        <v>-2.8000000000000003</v>
      </c>
      <c r="I5" s="21"/>
      <c r="J5" s="5"/>
      <c r="K5" s="30">
        <v>3.7</v>
      </c>
      <c r="L5" s="30">
        <v>-0.7</v>
      </c>
      <c r="M5" s="30">
        <v>-0.6</v>
      </c>
      <c r="N5" s="5"/>
      <c r="O5" s="6">
        <f>I5+J5+K5+L5+M5+N5</f>
        <v>2.4</v>
      </c>
    </row>
    <row r="6" spans="2:15" ht="17.45" customHeight="1" thickBot="1" x14ac:dyDescent="0.3">
      <c r="B6" s="19" t="s">
        <v>1</v>
      </c>
      <c r="C6" s="11"/>
      <c r="D6" s="33"/>
      <c r="E6" s="17">
        <v>0</v>
      </c>
      <c r="F6" s="33"/>
      <c r="G6" s="17">
        <v>-0.5</v>
      </c>
      <c r="H6" s="12">
        <f>C6+D6+E6+F6+G6</f>
        <v>-0.5</v>
      </c>
      <c r="I6" s="11"/>
      <c r="J6" s="9"/>
      <c r="K6" s="17">
        <v>16.600000000000001</v>
      </c>
      <c r="L6" s="17">
        <v>0.7</v>
      </c>
      <c r="M6" s="17">
        <v>0.8</v>
      </c>
      <c r="N6" s="17">
        <v>0</v>
      </c>
      <c r="O6" s="12">
        <f>I6+J6+K6+L6+M6+N6</f>
        <v>18.100000000000001</v>
      </c>
    </row>
    <row r="7" spans="2:15" ht="17.45" customHeight="1" thickBot="1" x14ac:dyDescent="0.35">
      <c r="B7" s="47" t="s">
        <v>31</v>
      </c>
      <c r="C7" s="47" t="s">
        <v>36</v>
      </c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2:15" ht="17.45" customHeight="1" x14ac:dyDescent="0.25">
      <c r="B8" s="18"/>
      <c r="C8" s="21" t="s">
        <v>15</v>
      </c>
      <c r="D8" s="22" t="s">
        <v>21</v>
      </c>
      <c r="E8" s="22"/>
      <c r="F8" s="5" t="s">
        <v>4</v>
      </c>
      <c r="G8" s="5" t="s">
        <v>5</v>
      </c>
      <c r="H8" s="6" t="s">
        <v>12</v>
      </c>
      <c r="I8" s="21" t="s">
        <v>18</v>
      </c>
      <c r="J8" s="5"/>
      <c r="K8" s="5" t="s">
        <v>8</v>
      </c>
      <c r="L8" s="5" t="s">
        <v>9</v>
      </c>
      <c r="M8" s="5" t="s">
        <v>10</v>
      </c>
      <c r="N8" s="5" t="s">
        <v>11</v>
      </c>
      <c r="O8" s="6" t="s">
        <v>12</v>
      </c>
    </row>
    <row r="9" spans="2:15" ht="17.45" customHeight="1" thickBot="1" x14ac:dyDescent="0.3">
      <c r="B9" s="19"/>
      <c r="C9" s="10"/>
      <c r="D9" s="7" t="s">
        <v>2</v>
      </c>
      <c r="E9" s="7" t="s">
        <v>3</v>
      </c>
      <c r="F9" s="7"/>
      <c r="G9" s="7"/>
      <c r="H9" s="8" t="s">
        <v>13</v>
      </c>
      <c r="I9" s="10" t="s">
        <v>6</v>
      </c>
      <c r="J9" s="7" t="s">
        <v>7</v>
      </c>
      <c r="K9" s="7"/>
      <c r="L9" s="7"/>
      <c r="M9" s="7"/>
      <c r="N9" s="7"/>
      <c r="O9" s="8" t="s">
        <v>14</v>
      </c>
    </row>
    <row r="10" spans="2:15" ht="17.45" customHeight="1" x14ac:dyDescent="0.25">
      <c r="B10" s="18" t="s">
        <v>0</v>
      </c>
      <c r="C10" s="29">
        <v>-0.9</v>
      </c>
      <c r="D10" s="63" t="s">
        <v>16</v>
      </c>
      <c r="E10" s="30">
        <v>0.3</v>
      </c>
      <c r="F10" s="63" t="s">
        <v>19</v>
      </c>
      <c r="G10" s="30">
        <v>-2.2000000000000002</v>
      </c>
      <c r="H10" s="6">
        <f>C10+0.6+E10+1+G10</f>
        <v>-1.2000000000000002</v>
      </c>
      <c r="I10" s="21"/>
      <c r="J10" s="5"/>
      <c r="K10" s="30">
        <v>3.7</v>
      </c>
      <c r="L10" s="30">
        <v>-0.7</v>
      </c>
      <c r="M10" s="30">
        <v>-0.6</v>
      </c>
      <c r="N10" s="5"/>
      <c r="O10" s="6">
        <f>I10+J10+K10+L10+M10+N10</f>
        <v>2.4</v>
      </c>
    </row>
    <row r="11" spans="2:15" ht="17.45" customHeight="1" thickBot="1" x14ac:dyDescent="0.3">
      <c r="B11" s="19" t="s">
        <v>1</v>
      </c>
      <c r="C11" s="11"/>
      <c r="D11" s="64" t="s">
        <v>17</v>
      </c>
      <c r="E11" s="17">
        <v>0</v>
      </c>
      <c r="F11" s="64" t="s">
        <v>20</v>
      </c>
      <c r="G11" s="17">
        <v>-0.5</v>
      </c>
      <c r="H11" s="12">
        <f>C11+1.2+E11-1+G11</f>
        <v>-0.30000000000000004</v>
      </c>
      <c r="I11" s="11"/>
      <c r="J11" s="9"/>
      <c r="K11" s="17">
        <v>16.600000000000001</v>
      </c>
      <c r="L11" s="17">
        <v>0.7</v>
      </c>
      <c r="M11" s="17">
        <v>0.8</v>
      </c>
      <c r="N11" s="17">
        <v>0</v>
      </c>
      <c r="O11" s="12">
        <f>I11+J11+K11+L11+M11+N11</f>
        <v>18.100000000000001</v>
      </c>
    </row>
    <row r="12" spans="2:15" ht="17.45" customHeight="1" thickBot="1" x14ac:dyDescent="0.35">
      <c r="B12" s="47" t="s">
        <v>32</v>
      </c>
      <c r="C12" s="47" t="s">
        <v>34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2:15" ht="17.45" customHeight="1" x14ac:dyDescent="0.25">
      <c r="B13" s="18"/>
      <c r="C13" s="21" t="s">
        <v>15</v>
      </c>
      <c r="D13" s="22" t="s">
        <v>21</v>
      </c>
      <c r="E13" s="22"/>
      <c r="F13" s="5" t="s">
        <v>4</v>
      </c>
      <c r="G13" s="5" t="s">
        <v>5</v>
      </c>
      <c r="H13" s="6" t="s">
        <v>12</v>
      </c>
      <c r="I13" s="21" t="s">
        <v>18</v>
      </c>
      <c r="J13" s="5"/>
      <c r="K13" s="5" t="s">
        <v>8</v>
      </c>
      <c r="L13" s="5" t="s">
        <v>9</v>
      </c>
      <c r="M13" s="5" t="s">
        <v>10</v>
      </c>
      <c r="N13" s="5" t="s">
        <v>11</v>
      </c>
      <c r="O13" s="6" t="s">
        <v>12</v>
      </c>
    </row>
    <row r="14" spans="2:15" ht="17.45" customHeight="1" thickBot="1" x14ac:dyDescent="0.3">
      <c r="B14" s="19"/>
      <c r="C14" s="10"/>
      <c r="D14" s="7" t="s">
        <v>2</v>
      </c>
      <c r="E14" s="7" t="s">
        <v>3</v>
      </c>
      <c r="F14" s="7"/>
      <c r="G14" s="7"/>
      <c r="H14" s="8" t="s">
        <v>13</v>
      </c>
      <c r="I14" s="10" t="s">
        <v>6</v>
      </c>
      <c r="J14" s="7" t="s">
        <v>7</v>
      </c>
      <c r="K14" s="7"/>
      <c r="L14" s="7"/>
      <c r="M14" s="7"/>
      <c r="N14" s="7"/>
      <c r="O14" s="8" t="s">
        <v>14</v>
      </c>
    </row>
    <row r="15" spans="2:15" ht="17.45" customHeight="1" x14ac:dyDescent="0.25">
      <c r="B15" s="18" t="s">
        <v>0</v>
      </c>
      <c r="C15" s="29">
        <v>-0.9</v>
      </c>
      <c r="D15" s="32" t="s">
        <v>16</v>
      </c>
      <c r="E15" s="30">
        <v>0.3</v>
      </c>
      <c r="F15" s="32" t="s">
        <v>19</v>
      </c>
      <c r="G15" s="30">
        <v>-2.2000000000000002</v>
      </c>
      <c r="H15" s="6">
        <f>C15+0.6+E15+1+G15</f>
        <v>-1.2000000000000002</v>
      </c>
      <c r="I15" s="21"/>
      <c r="J15" s="5"/>
      <c r="K15" s="30">
        <v>3.7</v>
      </c>
      <c r="L15" s="30">
        <v>-0.7</v>
      </c>
      <c r="M15" s="30">
        <v>-0.6</v>
      </c>
      <c r="N15" s="5"/>
      <c r="O15" s="6">
        <f>I15+J15+K15+L15+M15+N15</f>
        <v>2.4</v>
      </c>
    </row>
    <row r="16" spans="2:15" ht="17.45" customHeight="1" thickBot="1" x14ac:dyDescent="0.3">
      <c r="B16" s="19" t="s">
        <v>1</v>
      </c>
      <c r="C16" s="62">
        <v>20</v>
      </c>
      <c r="D16" s="33" t="s">
        <v>17</v>
      </c>
      <c r="E16" s="17">
        <v>0</v>
      </c>
      <c r="F16" s="34" t="s">
        <v>20</v>
      </c>
      <c r="G16" s="17">
        <v>-0.5</v>
      </c>
      <c r="H16" s="12">
        <f>C16+1.2+E16-1+G16</f>
        <v>19.7</v>
      </c>
      <c r="I16" s="11"/>
      <c r="J16" s="9"/>
      <c r="K16" s="17">
        <v>16.600000000000001</v>
      </c>
      <c r="L16" s="17">
        <v>0.7</v>
      </c>
      <c r="M16" s="17">
        <v>0.8</v>
      </c>
      <c r="N16" s="17">
        <v>0</v>
      </c>
      <c r="O16" s="12">
        <f>I16+J16+K16+L16+M16+N16</f>
        <v>18.100000000000001</v>
      </c>
    </row>
    <row r="17" spans="2:17" ht="17.45" customHeight="1" thickBot="1" x14ac:dyDescent="0.35">
      <c r="B17" s="47" t="s">
        <v>33</v>
      </c>
      <c r="C17" s="47" t="s">
        <v>46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2:17" ht="17.45" customHeight="1" x14ac:dyDescent="0.25">
      <c r="B18" s="18"/>
      <c r="C18" s="21" t="s">
        <v>15</v>
      </c>
      <c r="D18" s="22" t="s">
        <v>21</v>
      </c>
      <c r="E18" s="22"/>
      <c r="F18" s="5" t="s">
        <v>4</v>
      </c>
      <c r="G18" s="5" t="s">
        <v>5</v>
      </c>
      <c r="H18" s="6" t="s">
        <v>12</v>
      </c>
      <c r="I18" s="21" t="s">
        <v>18</v>
      </c>
      <c r="J18" s="5"/>
      <c r="K18" s="5" t="s">
        <v>8</v>
      </c>
      <c r="L18" s="5" t="s">
        <v>9</v>
      </c>
      <c r="M18" s="5" t="s">
        <v>10</v>
      </c>
      <c r="N18" s="5" t="s">
        <v>11</v>
      </c>
      <c r="O18" s="6" t="s">
        <v>12</v>
      </c>
    </row>
    <row r="19" spans="2:17" ht="17.45" customHeight="1" thickBot="1" x14ac:dyDescent="0.3">
      <c r="B19" s="19"/>
      <c r="C19" s="10"/>
      <c r="D19" s="7" t="s">
        <v>2</v>
      </c>
      <c r="E19" s="7" t="s">
        <v>3</v>
      </c>
      <c r="F19" s="7"/>
      <c r="G19" s="7"/>
      <c r="H19" s="8" t="s">
        <v>13</v>
      </c>
      <c r="I19" s="11" t="s">
        <v>6</v>
      </c>
      <c r="J19" s="9" t="s">
        <v>7</v>
      </c>
      <c r="K19" s="9"/>
      <c r="L19" s="9"/>
      <c r="M19" s="9"/>
      <c r="N19" s="9"/>
      <c r="O19" s="12" t="s">
        <v>14</v>
      </c>
    </row>
    <row r="20" spans="2:17" ht="17.45" customHeight="1" thickBot="1" x14ac:dyDescent="0.3">
      <c r="B20" s="18" t="s">
        <v>0</v>
      </c>
      <c r="C20" s="29">
        <v>-0.9</v>
      </c>
      <c r="D20" s="66" t="s">
        <v>16</v>
      </c>
      <c r="E20" s="30">
        <v>0.3</v>
      </c>
      <c r="F20" s="66" t="s">
        <v>19</v>
      </c>
      <c r="G20" s="30">
        <v>-2.2000000000000002</v>
      </c>
      <c r="H20" s="6">
        <f>C20+0.6+E20+1+G20</f>
        <v>-1.2000000000000002</v>
      </c>
      <c r="I20" s="73">
        <v>-1</v>
      </c>
      <c r="J20" s="69">
        <v>4</v>
      </c>
      <c r="K20" s="16">
        <v>3.7</v>
      </c>
      <c r="L20" s="16">
        <v>-0.7</v>
      </c>
      <c r="M20" s="16">
        <v>-0.6</v>
      </c>
      <c r="N20" s="7"/>
      <c r="O20" s="8">
        <f>I20+J20+K20+L20+M20+N20</f>
        <v>5.4</v>
      </c>
    </row>
    <row r="21" spans="2:17" ht="17.45" customHeight="1" thickBot="1" x14ac:dyDescent="0.3">
      <c r="B21" s="19" t="s">
        <v>1</v>
      </c>
      <c r="C21" s="35">
        <v>20</v>
      </c>
      <c r="D21" s="31" t="s">
        <v>17</v>
      </c>
      <c r="E21" s="17">
        <v>0</v>
      </c>
      <c r="F21" s="36" t="s">
        <v>20</v>
      </c>
      <c r="G21" s="17">
        <v>-0.5</v>
      </c>
      <c r="H21" s="12">
        <f>C21+1.2+E21-1+G21</f>
        <v>19.7</v>
      </c>
      <c r="I21" s="44">
        <v>-0.2</v>
      </c>
      <c r="J21" s="65">
        <v>6.5</v>
      </c>
      <c r="K21" s="17">
        <v>16.600000000000001</v>
      </c>
      <c r="L21" s="17">
        <v>0.7</v>
      </c>
      <c r="M21" s="17">
        <v>0.8</v>
      </c>
      <c r="N21" s="17">
        <v>0</v>
      </c>
      <c r="O21" s="12">
        <f>I21+J21+K21+L21+M21+N21</f>
        <v>24.400000000000002</v>
      </c>
      <c r="Q21" s="18"/>
    </row>
    <row r="22" spans="2:17" ht="17.45" customHeight="1" thickBot="1" x14ac:dyDescent="0.35">
      <c r="B22" s="47" t="s">
        <v>35</v>
      </c>
      <c r="C22" s="47" t="s">
        <v>42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Q22" s="19"/>
    </row>
    <row r="23" spans="2:17" ht="17.45" customHeight="1" x14ac:dyDescent="0.25">
      <c r="B23" s="18"/>
      <c r="C23" s="21" t="s">
        <v>15</v>
      </c>
      <c r="D23" s="22" t="s">
        <v>21</v>
      </c>
      <c r="E23" s="22"/>
      <c r="F23" s="5" t="s">
        <v>4</v>
      </c>
      <c r="G23" s="5" t="s">
        <v>5</v>
      </c>
      <c r="H23" s="6" t="s">
        <v>12</v>
      </c>
      <c r="I23" s="21" t="s">
        <v>18</v>
      </c>
      <c r="J23" s="5"/>
      <c r="K23" s="5" t="s">
        <v>8</v>
      </c>
      <c r="L23" s="5" t="s">
        <v>9</v>
      </c>
      <c r="M23" s="5" t="s">
        <v>10</v>
      </c>
      <c r="N23" s="5" t="s">
        <v>11</v>
      </c>
      <c r="O23" s="6" t="s">
        <v>12</v>
      </c>
    </row>
    <row r="24" spans="2:17" ht="17.45" customHeight="1" thickBot="1" x14ac:dyDescent="0.3">
      <c r="B24" s="19"/>
      <c r="C24" s="10"/>
      <c r="D24" s="7" t="s">
        <v>2</v>
      </c>
      <c r="E24" s="7" t="s">
        <v>3</v>
      </c>
      <c r="F24" s="7"/>
      <c r="G24" s="7"/>
      <c r="H24" s="8" t="s">
        <v>13</v>
      </c>
      <c r="I24" s="10" t="s">
        <v>6</v>
      </c>
      <c r="J24" s="7" t="s">
        <v>7</v>
      </c>
      <c r="K24" s="7"/>
      <c r="L24" s="7"/>
      <c r="M24" s="7"/>
      <c r="N24" s="7"/>
      <c r="O24" s="8" t="s">
        <v>14</v>
      </c>
    </row>
    <row r="25" spans="2:17" ht="17.45" customHeight="1" x14ac:dyDescent="0.25">
      <c r="B25" s="48" t="s">
        <v>0</v>
      </c>
      <c r="C25" s="51">
        <v>-0.9</v>
      </c>
      <c r="D25" s="70">
        <v>1</v>
      </c>
      <c r="E25" s="52">
        <v>0.3</v>
      </c>
      <c r="F25" s="70">
        <v>1.3</v>
      </c>
      <c r="G25" s="52">
        <v>-2.2000000000000002</v>
      </c>
      <c r="H25" s="49">
        <f>C25+D25+E25+F25+G25</f>
        <v>-0.50000000000000022</v>
      </c>
      <c r="I25" s="58">
        <v>-1</v>
      </c>
      <c r="J25" s="59">
        <v>4</v>
      </c>
      <c r="K25" s="56">
        <v>3.7</v>
      </c>
      <c r="L25" s="56">
        <v>-0.7</v>
      </c>
      <c r="M25" s="56">
        <v>-0.6</v>
      </c>
      <c r="N25" s="55"/>
      <c r="O25" s="49">
        <f>I25+J25+K25+L25+M25+N25</f>
        <v>5.4</v>
      </c>
    </row>
    <row r="26" spans="2:17" ht="17.45" customHeight="1" thickBot="1" x14ac:dyDescent="0.3">
      <c r="B26" s="50" t="s">
        <v>1</v>
      </c>
      <c r="C26" s="60">
        <v>20</v>
      </c>
      <c r="D26" s="71">
        <v>1.2</v>
      </c>
      <c r="E26" s="53">
        <v>0</v>
      </c>
      <c r="F26" s="71" t="s">
        <v>22</v>
      </c>
      <c r="G26" s="53">
        <v>-0.5</v>
      </c>
      <c r="H26" s="54">
        <f>C26+D26+E26+F26+G26</f>
        <v>19.399999999999999</v>
      </c>
      <c r="I26" s="60">
        <v>-0.2</v>
      </c>
      <c r="J26" s="57">
        <v>6.5</v>
      </c>
      <c r="K26" s="53">
        <v>16.600000000000001</v>
      </c>
      <c r="L26" s="53">
        <v>0.7</v>
      </c>
      <c r="M26" s="53">
        <v>0.8</v>
      </c>
      <c r="N26" s="53">
        <v>0</v>
      </c>
      <c r="O26" s="54">
        <f>I26+J26+K26+L26+M26+N26</f>
        <v>24.400000000000002</v>
      </c>
    </row>
    <row r="27" spans="2:17" ht="17.45" customHeight="1" thickBot="1" x14ac:dyDescent="0.35">
      <c r="B27" s="47" t="s">
        <v>37</v>
      </c>
      <c r="C27" s="47" t="s">
        <v>44</v>
      </c>
      <c r="E27" s="61"/>
      <c r="F27" s="61"/>
      <c r="G27" s="61"/>
      <c r="H27" s="61"/>
      <c r="I27" s="61"/>
    </row>
    <row r="28" spans="2:17" ht="17.45" customHeight="1" x14ac:dyDescent="0.25">
      <c r="B28" s="18"/>
      <c r="C28" s="21" t="s">
        <v>15</v>
      </c>
      <c r="D28" s="22" t="s">
        <v>21</v>
      </c>
      <c r="E28" s="22"/>
      <c r="F28" s="5" t="s">
        <v>4</v>
      </c>
      <c r="G28" s="5" t="s">
        <v>5</v>
      </c>
      <c r="H28" s="6" t="s">
        <v>12</v>
      </c>
      <c r="I28" s="21" t="s">
        <v>18</v>
      </c>
      <c r="J28" s="5"/>
      <c r="K28" s="5" t="s">
        <v>8</v>
      </c>
      <c r="L28" s="5" t="s">
        <v>9</v>
      </c>
      <c r="M28" s="5" t="s">
        <v>10</v>
      </c>
      <c r="N28" s="5" t="s">
        <v>11</v>
      </c>
      <c r="O28" s="6" t="s">
        <v>12</v>
      </c>
    </row>
    <row r="29" spans="2:17" ht="17.45" customHeight="1" thickBot="1" x14ac:dyDescent="0.3">
      <c r="B29" s="19"/>
      <c r="C29" s="10"/>
      <c r="D29" s="7" t="s">
        <v>2</v>
      </c>
      <c r="E29" s="7" t="s">
        <v>3</v>
      </c>
      <c r="F29" s="7"/>
      <c r="G29" s="7"/>
      <c r="H29" s="8" t="s">
        <v>13</v>
      </c>
      <c r="I29" s="10" t="s">
        <v>6</v>
      </c>
      <c r="J29" s="7" t="s">
        <v>7</v>
      </c>
      <c r="K29" s="7"/>
      <c r="L29" s="7"/>
      <c r="M29" s="7"/>
      <c r="N29" s="7"/>
      <c r="O29" s="8" t="s">
        <v>14</v>
      </c>
    </row>
    <row r="30" spans="2:17" ht="17.45" customHeight="1" x14ac:dyDescent="0.25">
      <c r="B30" s="18" t="s">
        <v>0</v>
      </c>
      <c r="C30" s="29">
        <v>-0.9</v>
      </c>
      <c r="D30" s="67">
        <v>1</v>
      </c>
      <c r="E30" s="30">
        <v>0.3</v>
      </c>
      <c r="F30" s="67">
        <v>1.3</v>
      </c>
      <c r="G30" s="30">
        <v>-2.2000000000000002</v>
      </c>
      <c r="H30" s="6">
        <f>C30+D30+E30+F30+G30</f>
        <v>-0.50000000000000022</v>
      </c>
      <c r="I30" s="45">
        <v>-1</v>
      </c>
      <c r="J30" s="66">
        <v>4</v>
      </c>
      <c r="K30" s="30">
        <v>3.7</v>
      </c>
      <c r="L30" s="30">
        <v>-0.7</v>
      </c>
      <c r="M30" s="30">
        <v>-0.6</v>
      </c>
      <c r="N30" s="5"/>
      <c r="O30" s="6">
        <f>I30+J30+K30+L30+M30+N30</f>
        <v>5.4</v>
      </c>
    </row>
    <row r="31" spans="2:17" ht="17.45" customHeight="1" thickBot="1" x14ac:dyDescent="0.3">
      <c r="B31" s="19" t="s">
        <v>1</v>
      </c>
      <c r="C31" s="62">
        <v>25</v>
      </c>
      <c r="D31" s="25">
        <v>1.2</v>
      </c>
      <c r="E31" s="17">
        <v>0</v>
      </c>
      <c r="F31" s="25" t="s">
        <v>22</v>
      </c>
      <c r="G31" s="17">
        <v>-0.5</v>
      </c>
      <c r="H31" s="12">
        <f>C31+D31+E31+F31+G31</f>
        <v>24.4</v>
      </c>
      <c r="I31" s="27">
        <v>-0.2</v>
      </c>
      <c r="J31" s="31">
        <v>6.5</v>
      </c>
      <c r="K31" s="17">
        <v>16.600000000000001</v>
      </c>
      <c r="L31" s="17">
        <v>0.7</v>
      </c>
      <c r="M31" s="17">
        <v>0.8</v>
      </c>
      <c r="N31" s="17">
        <v>0</v>
      </c>
      <c r="O31" s="12">
        <f>I31+J31+K31+L31+M31+N31</f>
        <v>24.400000000000002</v>
      </c>
    </row>
    <row r="32" spans="2:17" ht="17.45" customHeight="1" thickBot="1" x14ac:dyDescent="0.3">
      <c r="B32" s="47" t="s">
        <v>38</v>
      </c>
      <c r="C32" s="47" t="s">
        <v>39</v>
      </c>
    </row>
    <row r="33" spans="2:15" ht="17.45" customHeight="1" x14ac:dyDescent="0.25">
      <c r="B33" s="18"/>
      <c r="C33" s="21" t="s">
        <v>15</v>
      </c>
      <c r="D33" s="22" t="s">
        <v>21</v>
      </c>
      <c r="E33" s="22"/>
      <c r="F33" s="5" t="s">
        <v>4</v>
      </c>
      <c r="G33" s="5" t="s">
        <v>5</v>
      </c>
      <c r="H33" s="6" t="s">
        <v>12</v>
      </c>
      <c r="I33" s="21" t="s">
        <v>18</v>
      </c>
      <c r="J33" s="5"/>
      <c r="K33" s="5" t="s">
        <v>8</v>
      </c>
      <c r="L33" s="5" t="s">
        <v>9</v>
      </c>
      <c r="M33" s="5" t="s">
        <v>10</v>
      </c>
      <c r="N33" s="5" t="s">
        <v>11</v>
      </c>
      <c r="O33" s="6" t="s">
        <v>12</v>
      </c>
    </row>
    <row r="34" spans="2:15" ht="17.45" customHeight="1" thickBot="1" x14ac:dyDescent="0.3">
      <c r="B34" s="19"/>
      <c r="C34" s="23"/>
      <c r="D34" s="4" t="s">
        <v>2</v>
      </c>
      <c r="E34" s="4" t="s">
        <v>3</v>
      </c>
      <c r="F34" s="4"/>
      <c r="G34" s="4"/>
      <c r="H34" s="24" t="s">
        <v>13</v>
      </c>
      <c r="I34" s="10" t="s">
        <v>6</v>
      </c>
      <c r="J34" s="7" t="s">
        <v>7</v>
      </c>
      <c r="K34" s="7"/>
      <c r="L34" s="7"/>
      <c r="M34" s="7"/>
      <c r="N34" s="7"/>
      <c r="O34" s="8" t="s">
        <v>14</v>
      </c>
    </row>
    <row r="35" spans="2:15" ht="17.45" customHeight="1" x14ac:dyDescent="0.25">
      <c r="B35" s="18" t="s">
        <v>0</v>
      </c>
      <c r="C35" s="15">
        <v>-0.9</v>
      </c>
      <c r="D35" s="13">
        <v>1</v>
      </c>
      <c r="E35" s="16">
        <v>0.3</v>
      </c>
      <c r="F35" s="13">
        <v>1.3</v>
      </c>
      <c r="G35" s="16">
        <v>-2.2000000000000002</v>
      </c>
      <c r="H35" s="5">
        <f>C35+D35+E35+F35+G35</f>
        <v>-0.50000000000000022</v>
      </c>
      <c r="I35" s="45">
        <v>-1</v>
      </c>
      <c r="J35" s="68">
        <v>4.9000000000000004</v>
      </c>
      <c r="K35" s="30">
        <v>3.7</v>
      </c>
      <c r="L35" s="30">
        <v>-0.7</v>
      </c>
      <c r="M35" s="30">
        <v>-0.6</v>
      </c>
      <c r="N35" s="5"/>
      <c r="O35" s="6">
        <f>I35+J35+K35+L35+M35+N35</f>
        <v>6.3000000000000007</v>
      </c>
    </row>
    <row r="36" spans="2:15" ht="17.45" customHeight="1" thickBot="1" x14ac:dyDescent="0.3">
      <c r="B36" s="19" t="s">
        <v>1</v>
      </c>
      <c r="C36" s="14">
        <v>25</v>
      </c>
      <c r="D36" s="14">
        <v>1.2</v>
      </c>
      <c r="E36" s="17">
        <v>0</v>
      </c>
      <c r="F36" s="14" t="s">
        <v>22</v>
      </c>
      <c r="G36" s="17">
        <v>-0.5</v>
      </c>
      <c r="H36" s="9">
        <f>C36+D36+E36+F36+G36</f>
        <v>24.4</v>
      </c>
      <c r="I36" s="27">
        <v>-0.2</v>
      </c>
      <c r="J36" s="65">
        <v>7.8</v>
      </c>
      <c r="K36" s="17">
        <v>16.600000000000001</v>
      </c>
      <c r="L36" s="17">
        <v>0.7</v>
      </c>
      <c r="M36" s="17">
        <v>0.8</v>
      </c>
      <c r="N36" s="17">
        <v>0</v>
      </c>
      <c r="O36" s="12">
        <f>I36+J36+K36+L36+M36+N36</f>
        <v>25.700000000000003</v>
      </c>
    </row>
    <row r="37" spans="2:15" ht="17.45" customHeight="1" thickBot="1" x14ac:dyDescent="0.3">
      <c r="B37" s="47" t="s">
        <v>40</v>
      </c>
      <c r="C37" s="47" t="s">
        <v>41</v>
      </c>
    </row>
    <row r="38" spans="2:15" ht="17.45" customHeight="1" x14ac:dyDescent="0.25">
      <c r="B38" s="18"/>
      <c r="C38" s="21" t="s">
        <v>15</v>
      </c>
      <c r="D38" s="22" t="s">
        <v>21</v>
      </c>
      <c r="E38" s="22"/>
      <c r="F38" s="5" t="s">
        <v>4</v>
      </c>
      <c r="G38" s="5" t="s">
        <v>5</v>
      </c>
      <c r="H38" s="6" t="s">
        <v>12</v>
      </c>
      <c r="I38" s="21" t="s">
        <v>18</v>
      </c>
      <c r="J38" s="5"/>
      <c r="K38" s="5" t="s">
        <v>8</v>
      </c>
      <c r="L38" s="5" t="s">
        <v>9</v>
      </c>
      <c r="M38" s="5" t="s">
        <v>10</v>
      </c>
      <c r="N38" s="5" t="s">
        <v>11</v>
      </c>
      <c r="O38" s="6" t="s">
        <v>12</v>
      </c>
    </row>
    <row r="39" spans="2:15" ht="17.45" customHeight="1" thickBot="1" x14ac:dyDescent="0.3">
      <c r="B39" s="19"/>
      <c r="C39" s="11"/>
      <c r="D39" s="9" t="s">
        <v>2</v>
      </c>
      <c r="E39" s="9" t="s">
        <v>3</v>
      </c>
      <c r="F39" s="9"/>
      <c r="G39" s="9"/>
      <c r="H39" s="12" t="s">
        <v>13</v>
      </c>
      <c r="I39" s="11" t="s">
        <v>6</v>
      </c>
      <c r="J39" s="9" t="s">
        <v>7</v>
      </c>
      <c r="K39" s="9"/>
      <c r="L39" s="9"/>
      <c r="M39" s="9"/>
      <c r="N39" s="9"/>
      <c r="O39" s="12" t="s">
        <v>14</v>
      </c>
    </row>
    <row r="40" spans="2:15" ht="17.45" customHeight="1" x14ac:dyDescent="0.25">
      <c r="B40" s="18" t="s">
        <v>0</v>
      </c>
      <c r="C40" s="15">
        <v>-0.9</v>
      </c>
      <c r="D40" s="69">
        <v>1</v>
      </c>
      <c r="E40" s="16">
        <v>0.3</v>
      </c>
      <c r="F40" s="69">
        <v>1.4</v>
      </c>
      <c r="G40" s="16">
        <v>-2.2000000000000002</v>
      </c>
      <c r="H40" s="8">
        <f>C40+D40+E40+F40+G40</f>
        <v>-0.40000000000000036</v>
      </c>
      <c r="I40" s="46">
        <v>-1</v>
      </c>
      <c r="J40" s="26">
        <v>4.9000000000000004</v>
      </c>
      <c r="K40" s="16">
        <v>3.7</v>
      </c>
      <c r="L40" s="16">
        <v>-0.7</v>
      </c>
      <c r="M40" s="16">
        <v>-0.6</v>
      </c>
      <c r="N40" s="7"/>
      <c r="O40" s="8">
        <f>I40+J40+K40+L40+M40+N40</f>
        <v>6.3000000000000007</v>
      </c>
    </row>
    <row r="41" spans="2:15" ht="17.45" customHeight="1" thickBot="1" x14ac:dyDescent="0.3">
      <c r="B41" s="19" t="s">
        <v>1</v>
      </c>
      <c r="C41" s="64">
        <v>26.3</v>
      </c>
      <c r="D41" s="65">
        <v>1.3</v>
      </c>
      <c r="E41" s="17">
        <v>0</v>
      </c>
      <c r="F41" s="65">
        <v>-1.4</v>
      </c>
      <c r="G41" s="17">
        <v>-0.5</v>
      </c>
      <c r="H41" s="12">
        <f>C41+D41+E41+F41+G41</f>
        <v>25.700000000000003</v>
      </c>
      <c r="I41" s="38">
        <v>-0.2</v>
      </c>
      <c r="J41" s="39">
        <v>7.8</v>
      </c>
      <c r="K41" s="17">
        <v>16.600000000000001</v>
      </c>
      <c r="L41" s="17">
        <v>0.7</v>
      </c>
      <c r="M41" s="17">
        <v>0.8</v>
      </c>
      <c r="N41" s="17">
        <v>0</v>
      </c>
      <c r="O41" s="12">
        <f>I41+J41+K41+L41+M41+N41</f>
        <v>25.700000000000003</v>
      </c>
    </row>
    <row r="42" spans="2:15" ht="17.45" customHeight="1" thickBot="1" x14ac:dyDescent="0.3">
      <c r="B42" s="47" t="s">
        <v>45</v>
      </c>
      <c r="C42" s="47" t="s">
        <v>43</v>
      </c>
    </row>
    <row r="43" spans="2:15" ht="17.45" customHeight="1" x14ac:dyDescent="0.25">
      <c r="B43" s="18"/>
      <c r="C43" s="21" t="s">
        <v>15</v>
      </c>
      <c r="D43" s="22" t="s">
        <v>21</v>
      </c>
      <c r="E43" s="22"/>
      <c r="F43" s="5" t="s">
        <v>4</v>
      </c>
      <c r="G43" s="5" t="s">
        <v>5</v>
      </c>
      <c r="H43" s="6" t="s">
        <v>12</v>
      </c>
      <c r="I43" s="21" t="s">
        <v>18</v>
      </c>
      <c r="J43" s="5"/>
      <c r="K43" s="5" t="s">
        <v>8</v>
      </c>
      <c r="L43" s="5" t="s">
        <v>9</v>
      </c>
      <c r="M43" s="5" t="s">
        <v>10</v>
      </c>
      <c r="N43" s="5" t="s">
        <v>11</v>
      </c>
      <c r="O43" s="6" t="s">
        <v>12</v>
      </c>
    </row>
    <row r="44" spans="2:15" ht="17.45" customHeight="1" thickBot="1" x14ac:dyDescent="0.3">
      <c r="B44" s="19"/>
      <c r="C44" s="23"/>
      <c r="D44" s="4" t="s">
        <v>2</v>
      </c>
      <c r="E44" s="4" t="s">
        <v>3</v>
      </c>
      <c r="F44" s="4"/>
      <c r="G44" s="4"/>
      <c r="H44" s="24" t="s">
        <v>13</v>
      </c>
      <c r="I44" s="10" t="s">
        <v>6</v>
      </c>
      <c r="J44" s="7" t="s">
        <v>7</v>
      </c>
      <c r="K44" s="7"/>
      <c r="L44" s="7"/>
      <c r="M44" s="7"/>
      <c r="N44" s="7"/>
      <c r="O44" s="8" t="s">
        <v>14</v>
      </c>
    </row>
    <row r="45" spans="2:15" ht="17.45" customHeight="1" x14ac:dyDescent="0.25">
      <c r="B45" s="18" t="s">
        <v>0</v>
      </c>
      <c r="C45" s="15">
        <v>-0.9</v>
      </c>
      <c r="D45" s="13">
        <v>1</v>
      </c>
      <c r="E45" s="16">
        <v>0.3</v>
      </c>
      <c r="F45" s="13">
        <v>1.4</v>
      </c>
      <c r="G45" s="16">
        <v>-2.2000000000000002</v>
      </c>
      <c r="H45" s="6">
        <f>C45+D45+E45+F45+G45</f>
        <v>-0.40000000000000036</v>
      </c>
      <c r="I45" s="37">
        <v>-1</v>
      </c>
      <c r="J45" s="28">
        <v>4.9000000000000004</v>
      </c>
      <c r="K45" s="20">
        <v>3.7</v>
      </c>
      <c r="L45" s="20">
        <v>-0.7</v>
      </c>
      <c r="M45" s="20">
        <v>-0.6</v>
      </c>
      <c r="N45" s="72">
        <v>-6.7</v>
      </c>
      <c r="O45" s="6">
        <f>I45+J45+K45+L45+M45+N45</f>
        <v>-0.39999999999999947</v>
      </c>
    </row>
    <row r="46" spans="2:15" ht="17.45" customHeight="1" thickBot="1" x14ac:dyDescent="0.3">
      <c r="B46" s="19" t="s">
        <v>1</v>
      </c>
      <c r="C46" s="14">
        <v>26.3</v>
      </c>
      <c r="D46" s="14">
        <v>1.3</v>
      </c>
      <c r="E46" s="17">
        <v>0</v>
      </c>
      <c r="F46" s="14">
        <v>-1.4</v>
      </c>
      <c r="G46" s="17">
        <v>-0.5</v>
      </c>
      <c r="H46" s="12">
        <f>C46+D46+E46+F46+G46</f>
        <v>25.700000000000003</v>
      </c>
      <c r="I46" s="38">
        <v>-0.2</v>
      </c>
      <c r="J46" s="39">
        <v>7.8</v>
      </c>
      <c r="K46" s="17">
        <v>16.600000000000001</v>
      </c>
      <c r="L46" s="17">
        <v>0.7</v>
      </c>
      <c r="M46" s="17">
        <v>0.8</v>
      </c>
      <c r="N46" s="17">
        <v>0</v>
      </c>
      <c r="O46" s="12">
        <f>I46+J46+K46+L46+M46+N46</f>
        <v>25.700000000000003</v>
      </c>
    </row>
    <row r="47" spans="2:15" ht="17.45" customHeight="1" thickBot="1" x14ac:dyDescent="0.3"/>
    <row r="48" spans="2:15" ht="17.45" customHeight="1" x14ac:dyDescent="0.25">
      <c r="B48" s="40" t="s">
        <v>23</v>
      </c>
      <c r="C48" s="41" t="s">
        <v>26</v>
      </c>
      <c r="D48" s="41"/>
      <c r="E48" s="41" t="s">
        <v>24</v>
      </c>
      <c r="F48" s="41">
        <f>C45+C46</f>
        <v>25.400000000000002</v>
      </c>
      <c r="G48" s="77" t="s">
        <v>47</v>
      </c>
      <c r="H48" s="41">
        <f>SUM(I45:J46)</f>
        <v>11.5</v>
      </c>
      <c r="I48" s="77" t="s">
        <v>48</v>
      </c>
      <c r="J48" s="41">
        <f>SUM(D45:E46)</f>
        <v>2.6</v>
      </c>
      <c r="K48" s="41"/>
      <c r="L48" s="1"/>
      <c r="M48" s="41"/>
      <c r="N48" s="41"/>
      <c r="O48" s="74">
        <f>F48-H48+J48</f>
        <v>16.500000000000004</v>
      </c>
    </row>
    <row r="49" spans="2:15" ht="17.45" customHeight="1" thickBot="1" x14ac:dyDescent="0.3">
      <c r="B49" s="42"/>
      <c r="C49" s="43" t="s">
        <v>27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75"/>
    </row>
    <row r="50" spans="2:15" ht="17.45" customHeight="1" x14ac:dyDescent="0.25">
      <c r="B50" s="40" t="s">
        <v>23</v>
      </c>
      <c r="C50" s="41" t="s">
        <v>26</v>
      </c>
      <c r="D50" s="41"/>
      <c r="E50" s="41" t="s">
        <v>25</v>
      </c>
      <c r="F50" s="41">
        <f>K46+K45</f>
        <v>20.3</v>
      </c>
      <c r="G50" s="77" t="s">
        <v>49</v>
      </c>
      <c r="H50" s="41">
        <f>L45+L46</f>
        <v>0</v>
      </c>
      <c r="I50" s="77" t="s">
        <v>50</v>
      </c>
      <c r="J50" s="41">
        <f>M45+M46</f>
        <v>0.20000000000000007</v>
      </c>
      <c r="K50" s="77" t="s">
        <v>51</v>
      </c>
      <c r="L50" s="41">
        <f>G45+G46</f>
        <v>-2.7</v>
      </c>
      <c r="M50" s="77" t="s">
        <v>52</v>
      </c>
      <c r="N50" s="41">
        <f>N45</f>
        <v>-6.7</v>
      </c>
      <c r="O50" s="74">
        <f>F50+H50+J50-L50+N50</f>
        <v>16.5</v>
      </c>
    </row>
    <row r="51" spans="2:15" ht="17.45" customHeight="1" thickBot="1" x14ac:dyDescent="0.3">
      <c r="B51" s="2"/>
      <c r="C51" s="43" t="s">
        <v>28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7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2024-04-06T04:36:16Z</dcterms:created>
  <dcterms:modified xsi:type="dcterms:W3CDTF">2024-04-06T15:11:42Z</dcterms:modified>
</cp:coreProperties>
</file>