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72410B7D-25EB-460C-9D01-9CEB76AB07C1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overview" sheetId="1" r:id="rId1"/>
    <sheet name="detail" sheetId="2" r:id="rId2"/>
    <sheet name="comparison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3" l="1"/>
  <c r="D1" i="3" l="1"/>
  <c r="E1" i="3" s="1"/>
  <c r="F1" i="3" s="1"/>
  <c r="G1" i="3" s="1"/>
  <c r="H1" i="3" s="1"/>
  <c r="I1" i="3" s="1"/>
  <c r="J1" i="3" s="1"/>
  <c r="K1" i="3" s="1"/>
  <c r="L1" i="3" s="1"/>
  <c r="M1" i="3" s="1"/>
  <c r="N1" i="3" s="1"/>
  <c r="O1" i="3" s="1"/>
  <c r="G3" i="2"/>
  <c r="G4" i="2"/>
  <c r="L4" i="2"/>
  <c r="L3" i="2"/>
  <c r="T30" i="1" l="1"/>
  <c r="H30" i="1"/>
  <c r="E30" i="1"/>
  <c r="T29" i="1"/>
  <c r="H29" i="1"/>
  <c r="E29" i="1"/>
  <c r="T28" i="1"/>
  <c r="H28" i="1"/>
  <c r="E28" i="1"/>
  <c r="T27" i="1"/>
  <c r="H27" i="1"/>
  <c r="E27" i="1"/>
  <c r="T26" i="1"/>
  <c r="H26" i="1"/>
  <c r="E26" i="1"/>
  <c r="T25" i="1"/>
  <c r="H25" i="1"/>
  <c r="E25" i="1"/>
  <c r="T24" i="1"/>
  <c r="H24" i="1"/>
  <c r="E24" i="1"/>
  <c r="T23" i="1"/>
  <c r="H23" i="1"/>
  <c r="E23" i="1"/>
  <c r="T22" i="1"/>
  <c r="H22" i="1"/>
  <c r="E22" i="1"/>
  <c r="T21" i="1"/>
  <c r="H21" i="1"/>
  <c r="E21" i="1"/>
  <c r="T20" i="1"/>
  <c r="H20" i="1"/>
  <c r="E20" i="1"/>
  <c r="T19" i="1"/>
  <c r="H19" i="1"/>
  <c r="E19" i="1"/>
  <c r="T15" i="1"/>
  <c r="P15" i="1"/>
  <c r="M15" i="1"/>
  <c r="H15" i="1"/>
  <c r="E15" i="1"/>
  <c r="T14" i="1"/>
  <c r="P14" i="1"/>
  <c r="M14" i="1"/>
  <c r="H14" i="1"/>
  <c r="E14" i="1"/>
  <c r="T13" i="1"/>
  <c r="P13" i="1"/>
  <c r="M13" i="1"/>
  <c r="H13" i="1"/>
  <c r="E13" i="1"/>
  <c r="T12" i="1"/>
  <c r="P12" i="1"/>
  <c r="M12" i="1"/>
  <c r="H12" i="1"/>
  <c r="E12" i="1"/>
  <c r="T11" i="1"/>
  <c r="P11" i="1"/>
  <c r="M11" i="1"/>
  <c r="H11" i="1"/>
  <c r="E11" i="1"/>
  <c r="T10" i="1"/>
  <c r="P10" i="1"/>
  <c r="M10" i="1"/>
  <c r="H10" i="1"/>
  <c r="E10" i="1"/>
  <c r="T9" i="1"/>
  <c r="P9" i="1"/>
  <c r="M9" i="1"/>
  <c r="H9" i="1"/>
  <c r="E9" i="1"/>
  <c r="T8" i="1"/>
  <c r="P8" i="1"/>
  <c r="M8" i="1"/>
  <c r="H8" i="1"/>
  <c r="E8" i="1"/>
  <c r="T7" i="1"/>
  <c r="P7" i="1"/>
  <c r="M7" i="1"/>
  <c r="H7" i="1"/>
  <c r="E7" i="1"/>
  <c r="T6" i="1"/>
  <c r="P6" i="1"/>
  <c r="M6" i="1"/>
  <c r="H6" i="1"/>
  <c r="E6" i="1"/>
  <c r="T5" i="1"/>
  <c r="P5" i="1"/>
  <c r="M5" i="1"/>
  <c r="H5" i="1"/>
  <c r="E5" i="1"/>
  <c r="T4" i="1"/>
  <c r="P4" i="1"/>
  <c r="M4" i="1"/>
  <c r="H4" i="1"/>
  <c r="E4" i="1"/>
</calcChain>
</file>

<file path=xl/sharedStrings.xml><?xml version="1.0" encoding="utf-8"?>
<sst xmlns="http://schemas.openxmlformats.org/spreadsheetml/2006/main" count="77" uniqueCount="43">
  <si>
    <t>France</t>
  </si>
  <si>
    <t>China</t>
  </si>
  <si>
    <t>P7_TRADE</t>
  </si>
  <si>
    <t>P6_TRADE</t>
  </si>
  <si>
    <t>P6 France to China</t>
  </si>
  <si>
    <t>P6 China to France</t>
  </si>
  <si>
    <t>P7_FIGARO</t>
  </si>
  <si>
    <t>P6_FIGARO</t>
  </si>
  <si>
    <t>Figaro</t>
  </si>
  <si>
    <t>time_period</t>
  </si>
  <si>
    <t>refArea</t>
  </si>
  <si>
    <t>counterpartArea</t>
  </si>
  <si>
    <t>natrade</t>
  </si>
  <si>
    <t>figaro</t>
  </si>
  <si>
    <t>adjustment</t>
  </si>
  <si>
    <t>FR</t>
  </si>
  <si>
    <t>CN</t>
  </si>
  <si>
    <t>CPA_B</t>
  </si>
  <si>
    <t>CPA_C30</t>
  </si>
  <si>
    <t>product</t>
  </si>
  <si>
    <t>Total Imports from China</t>
  </si>
  <si>
    <t>Exports from France to China</t>
  </si>
  <si>
    <t>source</t>
  </si>
  <si>
    <t>B11</t>
  </si>
  <si>
    <t>NAMA</t>
  </si>
  <si>
    <t>BOP</t>
  </si>
  <si>
    <t>B111</t>
  </si>
  <si>
    <t>B112</t>
  </si>
  <si>
    <t>BAL General merchandise on a balance of payments basis</t>
  </si>
  <si>
    <t>:</t>
  </si>
  <si>
    <t>Net exports of goods under merchanting</t>
  </si>
  <si>
    <t>BAL Trade in Goods</t>
  </si>
  <si>
    <t>FTS</t>
  </si>
  <si>
    <t>solde</t>
  </si>
  <si>
    <t>P7_TES</t>
  </si>
  <si>
    <t>P6_TES</t>
  </si>
  <si>
    <t>Solde</t>
  </si>
  <si>
    <t>P6 France China</t>
  </si>
  <si>
    <t>P6 China France</t>
  </si>
  <si>
    <t xml:space="preserve">TRE National </t>
  </si>
  <si>
    <t>solde _FR_CN</t>
  </si>
  <si>
    <t>solde_FIGARO</t>
  </si>
  <si>
    <t>Commerce bilatéral équilibré par partenaire et par produit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</si>
</sst>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3" borderId="0" xfId="0" applyFill="1"/>
    <xf numFmtId="3" fontId="0" fillId="3" borderId="0" xfId="0" applyNumberFormat="1" applyFill="1"/>
    <xf numFmtId="0" fontId="0" fillId="4" borderId="0" xfId="0" applyFill="1"/>
    <xf numFmtId="3" fontId="0" fillId="4" borderId="0" xfId="0" applyNumberFormat="1" applyFill="1"/>
    <xf numFmtId="3" fontId="0" fillId="0" borderId="0" xfId="0" applyNumberFormat="1"/>
    <xf numFmtId="0" fontId="1" fillId="0" borderId="0" xfId="0" applyFont="1"/>
    <xf numFmtId="164" fontId="0" fillId="0" borderId="0" xfId="0" applyNumberFormat="1"/>
    <xf numFmtId="3" fontId="1" fillId="0" borderId="0" xfId="0" applyNumberFormat="1" applyFont="1"/>
    <xf numFmtId="3" fontId="0" fillId="0" borderId="0" xfId="0" applyNumberFormat="1" applyAlignment="1">
      <alignment horizontal="right"/>
    </xf>
    <xf numFmtId="0" fontId="0" fillId="6" borderId="0" xfId="0" applyFill="1"/>
    <xf numFmtId="3" fontId="0" fillId="6" borderId="0" xfId="0" applyNumberFormat="1" applyFill="1" applyAlignment="1">
      <alignment horizontal="right"/>
    </xf>
    <xf numFmtId="3" fontId="0" fillId="6" borderId="0" xfId="0" applyNumberFormat="1" applyFill="1"/>
    <xf numFmtId="3" fontId="2" fillId="3" borderId="0" xfId="0" applyNumberFormat="1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3" fontId="3" fillId="2" borderId="4" xfId="0" applyNumberFormat="1" applyFont="1" applyFill="1" applyBorder="1"/>
    <xf numFmtId="3" fontId="3" fillId="2" borderId="0" xfId="0" applyNumberFormat="1" applyFont="1" applyFill="1" applyBorder="1"/>
    <xf numFmtId="3" fontId="3" fillId="2" borderId="5" xfId="0" applyNumberFormat="1" applyFont="1" applyFill="1" applyBorder="1"/>
    <xf numFmtId="0" fontId="3" fillId="3" borderId="4" xfId="0" applyFont="1" applyFill="1" applyBorder="1"/>
    <xf numFmtId="3" fontId="3" fillId="3" borderId="0" xfId="0" applyNumberFormat="1" applyFont="1" applyFill="1" applyBorder="1"/>
    <xf numFmtId="3" fontId="3" fillId="3" borderId="5" xfId="0" applyNumberFormat="1" applyFont="1" applyFill="1" applyBorder="1"/>
    <xf numFmtId="3" fontId="3" fillId="3" borderId="4" xfId="0" applyNumberFormat="1" applyFont="1" applyFill="1" applyBorder="1"/>
    <xf numFmtId="3" fontId="3" fillId="2" borderId="6" xfId="0" applyNumberFormat="1" applyFont="1" applyFill="1" applyBorder="1"/>
    <xf numFmtId="3" fontId="3" fillId="2" borderId="7" xfId="0" applyNumberFormat="1" applyFont="1" applyFill="1" applyBorder="1"/>
    <xf numFmtId="3" fontId="3" fillId="2" borderId="8" xfId="0" applyNumberFormat="1" applyFont="1" applyFill="1" applyBorder="1"/>
    <xf numFmtId="0" fontId="3" fillId="3" borderId="6" xfId="0" applyFont="1" applyFill="1" applyBorder="1"/>
    <xf numFmtId="3" fontId="3" fillId="3" borderId="7" xfId="0" applyNumberFormat="1" applyFont="1" applyFill="1" applyBorder="1"/>
    <xf numFmtId="3" fontId="3" fillId="3" borderId="8" xfId="0" applyNumberFormat="1" applyFont="1" applyFill="1" applyBorder="1"/>
    <xf numFmtId="3" fontId="3" fillId="3" borderId="6" xfId="0" applyNumberFormat="1" applyFont="1" applyFill="1" applyBorder="1"/>
    <xf numFmtId="0" fontId="3" fillId="7" borderId="0" xfId="0" applyFont="1" applyFill="1"/>
    <xf numFmtId="0" fontId="3" fillId="2" borderId="1" xfId="0" applyFont="1" applyFill="1" applyBorder="1"/>
    <xf numFmtId="0" fontId="3" fillId="0" borderId="0" xfId="0" applyFont="1"/>
    <xf numFmtId="0" fontId="3" fillId="3" borderId="1" xfId="0" applyFont="1" applyFill="1" applyBorder="1"/>
    <xf numFmtId="0" fontId="3" fillId="2" borderId="4" xfId="0" applyFont="1" applyFill="1" applyBorder="1"/>
    <xf numFmtId="0" fontId="2" fillId="2" borderId="4" xfId="0" applyFont="1" applyFill="1" applyBorder="1"/>
    <xf numFmtId="0" fontId="2" fillId="2" borderId="6" xfId="0" applyFont="1" applyFill="1" applyBorder="1"/>
    <xf numFmtId="0" fontId="3" fillId="4" borderId="1" xfId="0" applyFont="1" applyFill="1" applyBorder="1"/>
    <xf numFmtId="0" fontId="3" fillId="4" borderId="4" xfId="0" applyFont="1" applyFill="1" applyBorder="1"/>
    <xf numFmtId="0" fontId="2" fillId="4" borderId="4" xfId="0" applyFont="1" applyFill="1" applyBorder="1"/>
    <xf numFmtId="3" fontId="3" fillId="4" borderId="0" xfId="0" applyNumberFormat="1" applyFont="1" applyFill="1" applyBorder="1"/>
    <xf numFmtId="3" fontId="3" fillId="4" borderId="5" xfId="0" applyNumberFormat="1" applyFont="1" applyFill="1" applyBorder="1"/>
    <xf numFmtId="0" fontId="2" fillId="4" borderId="6" xfId="0" applyFont="1" applyFill="1" applyBorder="1"/>
    <xf numFmtId="3" fontId="3" fillId="4" borderId="7" xfId="0" applyNumberFormat="1" applyFont="1" applyFill="1" applyBorder="1"/>
    <xf numFmtId="3" fontId="3" fillId="4" borderId="8" xfId="0" applyNumberFormat="1" applyFont="1" applyFill="1" applyBorder="1"/>
    <xf numFmtId="3" fontId="3" fillId="0" borderId="0" xfId="0" applyNumberFormat="1" applyFont="1"/>
    <xf numFmtId="2" fontId="2" fillId="0" borderId="0" xfId="0" applyNumberFormat="1" applyFont="1"/>
    <xf numFmtId="3" fontId="3" fillId="4" borderId="4" xfId="0" applyNumberFormat="1" applyFont="1" applyFill="1" applyBorder="1"/>
    <xf numFmtId="0" fontId="2" fillId="5" borderId="1" xfId="0" applyFont="1" applyFill="1" applyBorder="1"/>
    <xf numFmtId="0" fontId="3" fillId="5" borderId="2" xfId="0" applyFont="1" applyFill="1" applyBorder="1"/>
    <xf numFmtId="0" fontId="3" fillId="3" borderId="0" xfId="0" applyFont="1" applyFill="1" applyBorder="1"/>
    <xf numFmtId="0" fontId="3" fillId="4" borderId="7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3" fontId="4" fillId="6" borderId="6" xfId="0" applyNumberFormat="1" applyFont="1" applyFill="1" applyBorder="1"/>
    <xf numFmtId="3" fontId="4" fillId="6" borderId="7" xfId="0" applyNumberFormat="1" applyFont="1" applyFill="1" applyBorder="1"/>
    <xf numFmtId="3" fontId="4" fillId="6" borderId="8" xfId="0" applyNumberFormat="1" applyFont="1" applyFill="1" applyBorder="1"/>
    <xf numFmtId="0" fontId="2" fillId="4" borderId="0" xfId="0" applyFont="1" applyFill="1" applyBorder="1" applyAlignment="1">
      <alignment wrapText="1"/>
    </xf>
    <xf numFmtId="0" fontId="3" fillId="5" borderId="3" xfId="0" applyFont="1" applyFill="1" applyBorder="1"/>
    <xf numFmtId="0" fontId="2" fillId="4" borderId="8" xfId="0" applyFont="1" applyFill="1" applyBorder="1"/>
    <xf numFmtId="0" fontId="2" fillId="3" borderId="1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57151</xdr:colOff>
      <xdr:row>16</xdr:row>
      <xdr:rowOff>19049</xdr:rowOff>
    </xdr:from>
    <xdr:to>
      <xdr:col>10</xdr:col>
      <xdr:colOff>514351</xdr:colOff>
      <xdr:row>18</xdr:row>
      <xdr:rowOff>9524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0800000" flipV="1">
          <a:off x="5505451" y="2981324"/>
          <a:ext cx="942975" cy="6191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495300</xdr:colOff>
      <xdr:row>1</xdr:row>
      <xdr:rowOff>68263</xdr:rowOff>
    </xdr:from>
    <xdr:to>
      <xdr:col>9</xdr:col>
      <xdr:colOff>342900</xdr:colOff>
      <xdr:row>1</xdr:row>
      <xdr:rowOff>76200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5105400" y="173038"/>
          <a:ext cx="685800" cy="7937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workbookViewId="0">
      <selection activeCell="G14" sqref="G14"/>
    </sheetView>
  </sheetViews>
  <sheetFormatPr baseColWidth="10" defaultColWidth="9" defaultRowHeight="15" x14ac:dyDescent="0.2"/>
  <cols>
    <col min="1" max="1" width="1.625" style="31" customWidth="1"/>
    <col min="2" max="2" width="5.625" style="33" bestFit="1" customWidth="1"/>
    <col min="3" max="4" width="10.875" style="33" bestFit="1" customWidth="1"/>
    <col min="5" max="5" width="9.75" style="33" customWidth="1"/>
    <col min="6" max="7" width="10.875" style="33" bestFit="1" customWidth="1"/>
    <col min="8" max="8" width="10" style="33" customWidth="1"/>
    <col min="9" max="9" width="1" style="33" customWidth="1"/>
    <col min="10" max="10" width="6.375" style="33" customWidth="1"/>
    <col min="11" max="11" width="9.875" style="33" customWidth="1"/>
    <col min="12" max="12" width="10.375" style="33" customWidth="1"/>
    <col min="13" max="13" width="9.375" style="33" customWidth="1"/>
    <col min="14" max="15" width="9.875" style="33" bestFit="1" customWidth="1"/>
    <col min="16" max="16" width="8.875" style="33" customWidth="1"/>
    <col min="17" max="17" width="1.5" style="31" customWidth="1"/>
    <col min="18" max="18" width="11.875" style="33" customWidth="1"/>
    <col min="19" max="19" width="9.625" style="33" customWidth="1"/>
    <col min="20" max="20" width="10.875" style="33" bestFit="1" customWidth="1"/>
    <col min="21" max="16384" width="9" style="33"/>
  </cols>
  <sheetData>
    <row r="1" spans="2:20" s="31" customFormat="1" ht="8.25" customHeight="1" x14ac:dyDescent="0.2"/>
    <row r="2" spans="2:20" ht="15.75" x14ac:dyDescent="0.25">
      <c r="B2" s="32"/>
      <c r="C2" s="68" t="s">
        <v>0</v>
      </c>
      <c r="D2" s="69"/>
      <c r="E2" s="70"/>
      <c r="F2" s="69" t="s">
        <v>1</v>
      </c>
      <c r="G2" s="69"/>
      <c r="H2" s="70"/>
      <c r="J2" s="34"/>
      <c r="K2" s="71" t="s">
        <v>0</v>
      </c>
      <c r="L2" s="71"/>
      <c r="M2" s="72"/>
      <c r="N2" s="73" t="s">
        <v>1</v>
      </c>
      <c r="O2" s="71"/>
      <c r="P2" s="72"/>
      <c r="R2" s="62" t="s">
        <v>37</v>
      </c>
      <c r="S2" s="64" t="s">
        <v>38</v>
      </c>
      <c r="T2" s="66" t="s">
        <v>40</v>
      </c>
    </row>
    <row r="3" spans="2:20" ht="15.75" x14ac:dyDescent="0.25">
      <c r="B3" s="35"/>
      <c r="C3" s="53" t="s">
        <v>34</v>
      </c>
      <c r="D3" s="54" t="s">
        <v>35</v>
      </c>
      <c r="E3" s="55" t="s">
        <v>36</v>
      </c>
      <c r="F3" s="54" t="s">
        <v>34</v>
      </c>
      <c r="G3" s="54" t="s">
        <v>35</v>
      </c>
      <c r="H3" s="55" t="s">
        <v>36</v>
      </c>
      <c r="J3" s="20"/>
      <c r="K3" s="15" t="s">
        <v>2</v>
      </c>
      <c r="L3" s="15" t="s">
        <v>3</v>
      </c>
      <c r="M3" s="13" t="s">
        <v>36</v>
      </c>
      <c r="N3" s="14" t="s">
        <v>2</v>
      </c>
      <c r="O3" s="15" t="s">
        <v>3</v>
      </c>
      <c r="P3" s="16" t="s">
        <v>33</v>
      </c>
      <c r="R3" s="63"/>
      <c r="S3" s="65"/>
      <c r="T3" s="67"/>
    </row>
    <row r="4" spans="2:20" ht="15.75" x14ac:dyDescent="0.25">
      <c r="B4" s="36">
        <v>2010</v>
      </c>
      <c r="C4" s="17">
        <v>535818.429</v>
      </c>
      <c r="D4" s="18">
        <v>496259.23100000003</v>
      </c>
      <c r="E4" s="19">
        <f>+D4-C4</f>
        <v>-39559.197999999975</v>
      </c>
      <c r="F4" s="18">
        <v>1006089.7560000001</v>
      </c>
      <c r="G4" s="18">
        <v>1200945.46</v>
      </c>
      <c r="H4" s="19">
        <f>+G4-F4</f>
        <v>194855.70399999991</v>
      </c>
      <c r="J4" s="20">
        <v>2010</v>
      </c>
      <c r="K4" s="21">
        <v>556209.46100000001</v>
      </c>
      <c r="L4" s="21">
        <v>481954.55836128799</v>
      </c>
      <c r="M4" s="22">
        <f>+L4-K4</f>
        <v>-74254.902638712025</v>
      </c>
      <c r="N4" s="23">
        <v>1052881.824</v>
      </c>
      <c r="O4" s="21">
        <v>1344769.10240841</v>
      </c>
      <c r="P4" s="22">
        <f>+O4-N4</f>
        <v>291887.27840841003</v>
      </c>
      <c r="R4" s="23">
        <v>13519.7067273228</v>
      </c>
      <c r="S4" s="21">
        <v>27899.904709046001</v>
      </c>
      <c r="T4" s="22">
        <f>+R4-S4</f>
        <v>-14380.1979817232</v>
      </c>
    </row>
    <row r="5" spans="2:20" ht="15.75" x14ac:dyDescent="0.25">
      <c r="B5" s="36">
        <v>2011</v>
      </c>
      <c r="C5" s="17">
        <v>598314.14300000004</v>
      </c>
      <c r="D5" s="18">
        <v>542866.16299999994</v>
      </c>
      <c r="E5" s="19">
        <f t="shared" ref="E5:E15" si="0">+D5-C5</f>
        <v>-55447.980000000098</v>
      </c>
      <c r="F5" s="18">
        <v>1267378.31</v>
      </c>
      <c r="G5" s="18">
        <v>1429723.1140000001</v>
      </c>
      <c r="H5" s="19">
        <f t="shared" ref="H5:H15" si="1">+G5-F5</f>
        <v>162344.804</v>
      </c>
      <c r="J5" s="20">
        <v>2011</v>
      </c>
      <c r="K5" s="21">
        <v>609518.80599999998</v>
      </c>
      <c r="L5" s="21">
        <v>504294.67988169601</v>
      </c>
      <c r="M5" s="22">
        <f t="shared" ref="M5:M15" si="2">+L5-K5</f>
        <v>-105224.12611830398</v>
      </c>
      <c r="N5" s="23">
        <v>1157875.612</v>
      </c>
      <c r="O5" s="21">
        <v>1563346.6541365001</v>
      </c>
      <c r="P5" s="22">
        <f t="shared" ref="P5:P15" si="3">+O5-N5</f>
        <v>405471.04213650012</v>
      </c>
      <c r="R5" s="23">
        <v>16747.086549223499</v>
      </c>
      <c r="S5" s="21">
        <v>39104.151463579401</v>
      </c>
      <c r="T5" s="22">
        <f t="shared" ref="T5:T15" si="4">+R5-S5</f>
        <v>-22357.064914355902</v>
      </c>
    </row>
    <row r="6" spans="2:20" ht="15.75" x14ac:dyDescent="0.25">
      <c r="B6" s="36">
        <v>2012</v>
      </c>
      <c r="C6" s="17">
        <v>610969.38</v>
      </c>
      <c r="D6" s="18">
        <v>563326.37800000003</v>
      </c>
      <c r="E6" s="19">
        <f t="shared" si="0"/>
        <v>-47643.001999999979</v>
      </c>
      <c r="F6" s="18">
        <v>1429231.547</v>
      </c>
      <c r="G6" s="18">
        <v>1656934.4790000001</v>
      </c>
      <c r="H6" s="19">
        <f t="shared" si="1"/>
        <v>227702.93200000003</v>
      </c>
      <c r="J6" s="20">
        <v>2012</v>
      </c>
      <c r="K6" s="21">
        <v>633697.897</v>
      </c>
      <c r="L6" s="21">
        <v>536344.14517138095</v>
      </c>
      <c r="M6" s="22">
        <f t="shared" si="2"/>
        <v>-97353.751828619046</v>
      </c>
      <c r="N6" s="23">
        <v>1281541.361</v>
      </c>
      <c r="O6" s="21">
        <v>1780457.3025996501</v>
      </c>
      <c r="P6" s="22">
        <f t="shared" si="3"/>
        <v>498915.94159965008</v>
      </c>
      <c r="R6" s="23">
        <v>19720.334566881302</v>
      </c>
      <c r="S6" s="21">
        <v>39617.0817613373</v>
      </c>
      <c r="T6" s="22">
        <f t="shared" si="4"/>
        <v>-19896.747194455998</v>
      </c>
    </row>
    <row r="7" spans="2:20" ht="15.75" x14ac:dyDescent="0.25">
      <c r="B7" s="36">
        <v>2013</v>
      </c>
      <c r="C7" s="17">
        <v>616369.11600000004</v>
      </c>
      <c r="D7" s="18">
        <v>573955.11100000003</v>
      </c>
      <c r="E7" s="19">
        <f t="shared" si="0"/>
        <v>-42414.005000000005</v>
      </c>
      <c r="F7" s="18">
        <v>1492956.1740000001</v>
      </c>
      <c r="G7" s="18">
        <v>1731627.5149999999</v>
      </c>
      <c r="H7" s="19">
        <f t="shared" si="1"/>
        <v>238671.34099999978</v>
      </c>
      <c r="J7" s="20">
        <v>2013</v>
      </c>
      <c r="K7" s="21">
        <v>621428.77300000004</v>
      </c>
      <c r="L7" s="21">
        <v>537802.339916492</v>
      </c>
      <c r="M7" s="22">
        <f t="shared" si="2"/>
        <v>-83626.433083508047</v>
      </c>
      <c r="N7" s="23">
        <v>1289498.926</v>
      </c>
      <c r="O7" s="21">
        <v>1773918.9157650899</v>
      </c>
      <c r="P7" s="22">
        <f t="shared" si="3"/>
        <v>484419.98976508994</v>
      </c>
      <c r="R7" s="23">
        <v>18460.471954902401</v>
      </c>
      <c r="S7" s="21">
        <v>38325.355500011901</v>
      </c>
      <c r="T7" s="22">
        <f t="shared" si="4"/>
        <v>-19864.8835451095</v>
      </c>
    </row>
    <row r="8" spans="2:20" ht="15.75" x14ac:dyDescent="0.25">
      <c r="B8" s="36">
        <v>2014</v>
      </c>
      <c r="C8" s="17">
        <v>629742.00100000005</v>
      </c>
      <c r="D8" s="18">
        <v>588676.99800000002</v>
      </c>
      <c r="E8" s="19">
        <f t="shared" si="0"/>
        <v>-41065.003000000026</v>
      </c>
      <c r="F8" s="18">
        <v>1563264.02</v>
      </c>
      <c r="G8" s="18">
        <v>1828780.108</v>
      </c>
      <c r="H8" s="19">
        <f t="shared" si="1"/>
        <v>265516.08799999999</v>
      </c>
      <c r="J8" s="20">
        <v>2014</v>
      </c>
      <c r="K8" s="21">
        <v>616547.77399999998</v>
      </c>
      <c r="L8" s="21">
        <v>558514.70776835096</v>
      </c>
      <c r="M8" s="22">
        <f t="shared" si="2"/>
        <v>-58033.06623164902</v>
      </c>
      <c r="N8" s="23">
        <v>1364404.534</v>
      </c>
      <c r="O8" s="21">
        <v>1865515.0530964099</v>
      </c>
      <c r="P8" s="22">
        <f t="shared" si="3"/>
        <v>501110.5190964099</v>
      </c>
      <c r="R8" s="23">
        <v>21961.218223769902</v>
      </c>
      <c r="S8" s="21">
        <v>39411.216600758802</v>
      </c>
      <c r="T8" s="22">
        <f t="shared" si="4"/>
        <v>-17449.9983769889</v>
      </c>
    </row>
    <row r="9" spans="2:20" ht="15.75" x14ac:dyDescent="0.25">
      <c r="B9" s="36">
        <v>2015</v>
      </c>
      <c r="C9" s="17">
        <v>655081.16399999999</v>
      </c>
      <c r="D9" s="18">
        <v>625869.16</v>
      </c>
      <c r="E9" s="19">
        <f t="shared" si="0"/>
        <v>-29212.003999999957</v>
      </c>
      <c r="F9" s="18">
        <v>1643873.662</v>
      </c>
      <c r="G9" s="18">
        <v>2085739.2009999999</v>
      </c>
      <c r="H9" s="19">
        <f t="shared" si="1"/>
        <v>441865.53899999987</v>
      </c>
      <c r="J9" s="20">
        <v>2015</v>
      </c>
      <c r="K9" s="21">
        <v>651554.90700000001</v>
      </c>
      <c r="L9" s="21">
        <v>601407.11473956099</v>
      </c>
      <c r="M9" s="22">
        <f t="shared" si="2"/>
        <v>-50147.792260439019</v>
      </c>
      <c r="N9" s="23">
        <v>1429731.426</v>
      </c>
      <c r="O9" s="21">
        <v>2147488.2667216598</v>
      </c>
      <c r="P9" s="22">
        <f t="shared" si="3"/>
        <v>717756.84072165983</v>
      </c>
      <c r="R9" s="23">
        <v>25735.819208030302</v>
      </c>
      <c r="S9" s="21">
        <v>45094.183651560699</v>
      </c>
      <c r="T9" s="22">
        <f t="shared" si="4"/>
        <v>-19358.364443530398</v>
      </c>
    </row>
    <row r="10" spans="2:20" ht="15.75" x14ac:dyDescent="0.25">
      <c r="B10" s="36">
        <v>2016</v>
      </c>
      <c r="C10" s="17">
        <v>658302.47199999995</v>
      </c>
      <c r="D10" s="18">
        <v>631900.47</v>
      </c>
      <c r="E10" s="19">
        <f t="shared" si="0"/>
        <v>-26402.001999999979</v>
      </c>
      <c r="F10" s="18">
        <v>1628504.831</v>
      </c>
      <c r="G10" s="18">
        <v>1937577.395</v>
      </c>
      <c r="H10" s="19">
        <f t="shared" si="1"/>
        <v>309072.56400000001</v>
      </c>
      <c r="J10" s="20">
        <v>2016</v>
      </c>
      <c r="K10" s="21">
        <v>657262.58600000106</v>
      </c>
      <c r="L10" s="21">
        <v>600612.77672504203</v>
      </c>
      <c r="M10" s="22">
        <f t="shared" si="2"/>
        <v>-56649.809274959029</v>
      </c>
      <c r="N10" s="23">
        <v>1422926.7849999999</v>
      </c>
      <c r="O10" s="21">
        <v>2117950.2627119902</v>
      </c>
      <c r="P10" s="22">
        <f t="shared" si="3"/>
        <v>695023.47771199024</v>
      </c>
      <c r="R10" s="23">
        <v>23984.097675941201</v>
      </c>
      <c r="S10" s="21">
        <v>45245.3143640868</v>
      </c>
      <c r="T10" s="22">
        <f t="shared" si="4"/>
        <v>-21261.2166881456</v>
      </c>
    </row>
    <row r="11" spans="2:20" ht="15.75" x14ac:dyDescent="0.25">
      <c r="B11" s="36">
        <v>2017</v>
      </c>
      <c r="C11" s="17">
        <v>703358.29099999997</v>
      </c>
      <c r="D11" s="18">
        <v>662005.28899999999</v>
      </c>
      <c r="E11" s="19">
        <f t="shared" si="0"/>
        <v>-41353.001999999979</v>
      </c>
      <c r="F11" s="18">
        <v>1814511.794</v>
      </c>
      <c r="G11" s="18">
        <v>2097470.7319999998</v>
      </c>
      <c r="H11" s="19">
        <f t="shared" si="1"/>
        <v>282958.93799999985</v>
      </c>
      <c r="J11" s="20">
        <v>2017</v>
      </c>
      <c r="K11" s="21">
        <v>694069.09100000001</v>
      </c>
      <c r="L11" s="21">
        <v>626362.40414348303</v>
      </c>
      <c r="M11" s="22">
        <f t="shared" si="2"/>
        <v>-67706.686856516986</v>
      </c>
      <c r="N11" s="23">
        <v>1630761.405</v>
      </c>
      <c r="O11" s="21">
        <v>2289821.7425279301</v>
      </c>
      <c r="P11" s="22">
        <f t="shared" si="3"/>
        <v>659060.33752793004</v>
      </c>
      <c r="R11" s="23">
        <v>27095.7101368408</v>
      </c>
      <c r="S11" s="21">
        <v>46828.193973933703</v>
      </c>
      <c r="T11" s="22">
        <f t="shared" si="4"/>
        <v>-19732.483837092903</v>
      </c>
    </row>
    <row r="12" spans="2:20" ht="15.75" x14ac:dyDescent="0.25">
      <c r="B12" s="36">
        <v>2018</v>
      </c>
      <c r="C12" s="17">
        <v>739225.99100000004</v>
      </c>
      <c r="D12" s="18">
        <v>696815.98899999994</v>
      </c>
      <c r="E12" s="19">
        <f t="shared" si="0"/>
        <v>-42410.002000000095</v>
      </c>
      <c r="F12" s="18">
        <v>1988904.3459999999</v>
      </c>
      <c r="G12" s="18">
        <v>2190024.108</v>
      </c>
      <c r="H12" s="19">
        <f t="shared" si="1"/>
        <v>201119.7620000001</v>
      </c>
      <c r="J12" s="20">
        <v>2018</v>
      </c>
      <c r="K12" s="21">
        <v>725011.10600000003</v>
      </c>
      <c r="L12" s="21">
        <v>644870.88291560498</v>
      </c>
      <c r="M12" s="22">
        <f t="shared" si="2"/>
        <v>-80140.223084395053</v>
      </c>
      <c r="N12" s="23">
        <v>1754585.2350000001</v>
      </c>
      <c r="O12" s="21">
        <v>2363130.93003086</v>
      </c>
      <c r="P12" s="22">
        <f t="shared" si="3"/>
        <v>608545.6950308599</v>
      </c>
      <c r="R12" s="23">
        <v>30146.6474781867</v>
      </c>
      <c r="S12" s="21">
        <v>47200.577423726398</v>
      </c>
      <c r="T12" s="22">
        <f t="shared" si="4"/>
        <v>-17053.929945539698</v>
      </c>
    </row>
    <row r="13" spans="2:20" ht="15.75" x14ac:dyDescent="0.25">
      <c r="B13" s="36">
        <v>2019</v>
      </c>
      <c r="C13" s="17">
        <v>754033.47100000002</v>
      </c>
      <c r="D13" s="18">
        <v>715640.46900000004</v>
      </c>
      <c r="E13" s="19">
        <f t="shared" si="0"/>
        <v>-38393.001999999979</v>
      </c>
      <c r="F13" s="18">
        <v>2002033.74</v>
      </c>
      <c r="G13" s="18">
        <v>2273104.5750000002</v>
      </c>
      <c r="H13" s="19">
        <f t="shared" si="1"/>
        <v>271070.8350000002</v>
      </c>
      <c r="J13" s="20">
        <v>2019</v>
      </c>
      <c r="K13" s="21">
        <v>737869.24300000095</v>
      </c>
      <c r="L13" s="21">
        <v>677529.29215606605</v>
      </c>
      <c r="M13" s="22">
        <f t="shared" si="2"/>
        <v>-60339.950843934901</v>
      </c>
      <c r="N13" s="23">
        <v>1796472.8089999999</v>
      </c>
      <c r="O13" s="21">
        <v>2413996.8745289398</v>
      </c>
      <c r="P13" s="22">
        <f t="shared" si="3"/>
        <v>617524.06552893994</v>
      </c>
      <c r="R13" s="23">
        <v>31804.2478778765</v>
      </c>
      <c r="S13" s="21">
        <v>50227.632191448</v>
      </c>
      <c r="T13" s="22">
        <f t="shared" si="4"/>
        <v>-18423.3843135715</v>
      </c>
    </row>
    <row r="14" spans="2:20" ht="15.75" x14ac:dyDescent="0.25">
      <c r="B14" s="36">
        <v>2020</v>
      </c>
      <c r="C14" s="17">
        <v>660066.77500000002</v>
      </c>
      <c r="D14" s="18">
        <v>607776.77599999995</v>
      </c>
      <c r="E14" s="19">
        <f t="shared" si="0"/>
        <v>-52289.999000000069</v>
      </c>
      <c r="F14" s="18">
        <v>1992444.7479999999</v>
      </c>
      <c r="G14" s="18">
        <v>2344734.4569999999</v>
      </c>
      <c r="H14" s="19">
        <f t="shared" si="1"/>
        <v>352289.70900000003</v>
      </c>
      <c r="J14" s="20">
        <v>2020</v>
      </c>
      <c r="K14" s="21">
        <v>663918.26199999999</v>
      </c>
      <c r="L14" s="21">
        <v>570788.98484336399</v>
      </c>
      <c r="M14" s="22">
        <f t="shared" si="2"/>
        <v>-93129.277156636002</v>
      </c>
      <c r="N14" s="23">
        <v>1819073.0830000001</v>
      </c>
      <c r="O14" s="21">
        <v>2387345.1164927301</v>
      </c>
      <c r="P14" s="22">
        <f t="shared" si="3"/>
        <v>568272.03349273</v>
      </c>
      <c r="R14" s="23">
        <v>29233.822184145702</v>
      </c>
      <c r="S14" s="21">
        <v>35458.796919274399</v>
      </c>
      <c r="T14" s="22">
        <f t="shared" si="4"/>
        <v>-6224.9747351286969</v>
      </c>
    </row>
    <row r="15" spans="2:20" ht="15.75" x14ac:dyDescent="0.25">
      <c r="B15" s="37">
        <v>2021</v>
      </c>
      <c r="C15" s="24">
        <v>761178.65099999995</v>
      </c>
      <c r="D15" s="25">
        <v>704341.67</v>
      </c>
      <c r="E15" s="26">
        <f t="shared" si="0"/>
        <v>-56836.980999999912</v>
      </c>
      <c r="F15" s="25">
        <v>2565353.5720000002</v>
      </c>
      <c r="G15" s="25">
        <v>2999807.412</v>
      </c>
      <c r="H15" s="26">
        <f t="shared" si="1"/>
        <v>434453.83999999985</v>
      </c>
      <c r="J15" s="27">
        <v>2021</v>
      </c>
      <c r="K15" s="28">
        <v>768540.12899999996</v>
      </c>
      <c r="L15" s="28">
        <v>653607.04107847204</v>
      </c>
      <c r="M15" s="29">
        <f t="shared" si="2"/>
        <v>-114933.08792152791</v>
      </c>
      <c r="N15" s="30">
        <v>2229672.2239999999</v>
      </c>
      <c r="O15" s="28">
        <v>2914839.4197505498</v>
      </c>
      <c r="P15" s="29">
        <f t="shared" si="3"/>
        <v>685167.1957505499</v>
      </c>
      <c r="R15" s="56">
        <v>37597.2936136067</v>
      </c>
      <c r="S15" s="57">
        <v>40078.491928874399</v>
      </c>
      <c r="T15" s="58">
        <f t="shared" si="4"/>
        <v>-2481.1983152676985</v>
      </c>
    </row>
    <row r="16" spans="2:20" ht="4.5" customHeight="1" x14ac:dyDescent="0.2"/>
    <row r="17" spans="2:20" ht="15.75" x14ac:dyDescent="0.25">
      <c r="B17" s="38"/>
      <c r="C17" s="74" t="s">
        <v>0</v>
      </c>
      <c r="D17" s="74"/>
      <c r="E17" s="74"/>
      <c r="F17" s="74" t="s">
        <v>1</v>
      </c>
      <c r="G17" s="74"/>
      <c r="H17" s="75"/>
      <c r="R17" s="62" t="s">
        <v>4</v>
      </c>
      <c r="S17" s="64" t="s">
        <v>5</v>
      </c>
      <c r="T17" s="66" t="s">
        <v>40</v>
      </c>
    </row>
    <row r="18" spans="2:20" ht="33.75" customHeight="1" x14ac:dyDescent="0.25">
      <c r="B18" s="39"/>
      <c r="C18" s="59" t="s">
        <v>6</v>
      </c>
      <c r="D18" s="59" t="s">
        <v>7</v>
      </c>
      <c r="E18" s="59" t="s">
        <v>41</v>
      </c>
      <c r="F18" s="59" t="s">
        <v>6</v>
      </c>
      <c r="G18" s="59" t="s">
        <v>7</v>
      </c>
      <c r="H18" s="59" t="s">
        <v>41</v>
      </c>
      <c r="R18" s="63"/>
      <c r="S18" s="65"/>
      <c r="T18" s="67"/>
    </row>
    <row r="19" spans="2:20" ht="15.75" x14ac:dyDescent="0.25">
      <c r="B19" s="40">
        <v>2010</v>
      </c>
      <c r="C19" s="41">
        <v>506351.56699999998</v>
      </c>
      <c r="D19" s="41">
        <v>466795.63199999998</v>
      </c>
      <c r="E19" s="41">
        <f>+D19-C19</f>
        <v>-39555.934999999998</v>
      </c>
      <c r="F19" s="41">
        <v>1006380.85</v>
      </c>
      <c r="G19" s="41">
        <v>1201204.7279999999</v>
      </c>
      <c r="H19" s="42">
        <f>+G19-F19</f>
        <v>194823.87799999991</v>
      </c>
      <c r="K19" s="49" t="s">
        <v>39</v>
      </c>
      <c r="L19" s="50"/>
      <c r="M19" s="50"/>
      <c r="N19" s="50"/>
      <c r="O19" s="50"/>
      <c r="P19" s="60"/>
      <c r="R19" s="48">
        <v>16036.473</v>
      </c>
      <c r="S19" s="41">
        <v>22893.066999999999</v>
      </c>
      <c r="T19" s="42">
        <f>+R19-S19</f>
        <v>-6856.5939999999991</v>
      </c>
    </row>
    <row r="20" spans="2:20" ht="15.75" x14ac:dyDescent="0.25">
      <c r="B20" s="40">
        <v>2011</v>
      </c>
      <c r="C20" s="41">
        <v>565182.05000000005</v>
      </c>
      <c r="D20" s="41">
        <v>509738.52899999998</v>
      </c>
      <c r="E20" s="41">
        <f t="shared" ref="E20:E30" si="5">+D20-C20</f>
        <v>-55443.521000000066</v>
      </c>
      <c r="F20" s="41">
        <v>1267514.584</v>
      </c>
      <c r="G20" s="41">
        <v>1429798.652</v>
      </c>
      <c r="H20" s="42">
        <f t="shared" ref="H20:H30" si="6">+G20-F20</f>
        <v>162284.06799999997</v>
      </c>
      <c r="K20" s="14" t="s">
        <v>42</v>
      </c>
      <c r="L20" s="51"/>
      <c r="M20" s="51"/>
      <c r="N20" s="51"/>
      <c r="O20" s="15"/>
      <c r="P20" s="16"/>
      <c r="R20" s="48">
        <v>20681.348999999998</v>
      </c>
      <c r="S20" s="41">
        <v>30062.745999999999</v>
      </c>
      <c r="T20" s="42">
        <f t="shared" ref="T20:T30" si="7">+R20-S20</f>
        <v>-9381.3970000000008</v>
      </c>
    </row>
    <row r="21" spans="2:20" ht="15.75" x14ac:dyDescent="0.25">
      <c r="B21" s="40">
        <v>2012</v>
      </c>
      <c r="C21" s="41">
        <v>575291.56400000001</v>
      </c>
      <c r="D21" s="41">
        <v>527655.33700000006</v>
      </c>
      <c r="E21" s="41">
        <f t="shared" si="5"/>
        <v>-47636.226999999955</v>
      </c>
      <c r="F21" s="41">
        <v>1429379.338</v>
      </c>
      <c r="G21" s="41">
        <v>1656978.2120000001</v>
      </c>
      <c r="H21" s="42">
        <f t="shared" si="6"/>
        <v>227598.87400000007</v>
      </c>
      <c r="K21" s="43" t="s">
        <v>8</v>
      </c>
      <c r="L21" s="52"/>
      <c r="M21" s="52"/>
      <c r="N21" s="52"/>
      <c r="O21" s="52"/>
      <c r="P21" s="61"/>
      <c r="R21" s="48">
        <v>24402.27</v>
      </c>
      <c r="S21" s="41">
        <v>31422.876</v>
      </c>
      <c r="T21" s="42">
        <f t="shared" si="7"/>
        <v>-7020.6059999999998</v>
      </c>
    </row>
    <row r="22" spans="2:20" ht="15.75" x14ac:dyDescent="0.25">
      <c r="B22" s="40">
        <v>2013</v>
      </c>
      <c r="C22" s="41">
        <v>579877.71900000004</v>
      </c>
      <c r="D22" s="41">
        <v>537466.1</v>
      </c>
      <c r="E22" s="41">
        <f t="shared" si="5"/>
        <v>-42411.619000000064</v>
      </c>
      <c r="F22" s="41">
        <v>1493009.0959999999</v>
      </c>
      <c r="G22" s="41">
        <v>1731644.176</v>
      </c>
      <c r="H22" s="42">
        <f t="shared" si="6"/>
        <v>238635.08000000007</v>
      </c>
      <c r="R22" s="48">
        <v>23778.494999999999</v>
      </c>
      <c r="S22" s="41">
        <v>33264.523999999998</v>
      </c>
      <c r="T22" s="42">
        <f t="shared" si="7"/>
        <v>-9486.0289999999986</v>
      </c>
    </row>
    <row r="23" spans="2:20" ht="15.75" x14ac:dyDescent="0.25">
      <c r="B23" s="40">
        <v>2014</v>
      </c>
      <c r="C23" s="41">
        <v>592004.17799999996</v>
      </c>
      <c r="D23" s="41">
        <v>550942.90300000005</v>
      </c>
      <c r="E23" s="41">
        <f t="shared" si="5"/>
        <v>-41061.274999999907</v>
      </c>
      <c r="F23" s="41">
        <v>1563331.2879999999</v>
      </c>
      <c r="G23" s="41">
        <v>1828806.3659999999</v>
      </c>
      <c r="H23" s="42">
        <f t="shared" si="6"/>
        <v>265475.07799999998</v>
      </c>
      <c r="R23" s="48">
        <v>28311.322</v>
      </c>
      <c r="S23" s="41">
        <v>34203.879999999997</v>
      </c>
      <c r="T23" s="42">
        <f t="shared" si="7"/>
        <v>-5892.5579999999973</v>
      </c>
    </row>
    <row r="24" spans="2:20" ht="15.75" x14ac:dyDescent="0.25">
      <c r="B24" s="40">
        <v>2015</v>
      </c>
      <c r="C24" s="41">
        <v>614556.022</v>
      </c>
      <c r="D24" s="41">
        <v>585351.071</v>
      </c>
      <c r="E24" s="41">
        <f t="shared" si="5"/>
        <v>-29204.951000000001</v>
      </c>
      <c r="F24" s="41">
        <v>1644093.101</v>
      </c>
      <c r="G24" s="41">
        <v>2085824.6410000001</v>
      </c>
      <c r="H24" s="42">
        <f t="shared" si="6"/>
        <v>441731.54000000004</v>
      </c>
      <c r="R24" s="48">
        <v>29736.958999999999</v>
      </c>
      <c r="S24" s="41">
        <v>36707.993999999999</v>
      </c>
      <c r="T24" s="42">
        <f t="shared" si="7"/>
        <v>-6971.0349999999999</v>
      </c>
    </row>
    <row r="25" spans="2:20" ht="15.75" x14ac:dyDescent="0.25">
      <c r="B25" s="40">
        <v>2016</v>
      </c>
      <c r="C25" s="41">
        <v>615855.68599999999</v>
      </c>
      <c r="D25" s="41">
        <v>589467.57299999997</v>
      </c>
      <c r="E25" s="41">
        <f t="shared" si="5"/>
        <v>-26388.113000000012</v>
      </c>
      <c r="F25" s="41">
        <v>1628942.236</v>
      </c>
      <c r="G25" s="41">
        <v>1937786.513</v>
      </c>
      <c r="H25" s="42">
        <f t="shared" si="6"/>
        <v>308844.277</v>
      </c>
      <c r="R25" s="48">
        <v>26897.998</v>
      </c>
      <c r="S25" s="41">
        <v>35966.050999999999</v>
      </c>
      <c r="T25" s="42">
        <f t="shared" si="7"/>
        <v>-9068.0529999999999</v>
      </c>
    </row>
    <row r="26" spans="2:20" ht="15.75" x14ac:dyDescent="0.25">
      <c r="B26" s="40">
        <v>2017</v>
      </c>
      <c r="C26" s="41">
        <v>657503.75600000005</v>
      </c>
      <c r="D26" s="41">
        <v>616166.83400000003</v>
      </c>
      <c r="E26" s="41">
        <f t="shared" si="5"/>
        <v>-41336.92200000002</v>
      </c>
      <c r="F26" s="41">
        <v>1815025.953</v>
      </c>
      <c r="G26" s="41">
        <v>2097710.267</v>
      </c>
      <c r="H26" s="42">
        <f t="shared" si="6"/>
        <v>282684.31400000001</v>
      </c>
      <c r="R26" s="48">
        <v>32643.739000000001</v>
      </c>
      <c r="S26" s="41">
        <v>38837.324999999997</v>
      </c>
      <c r="T26" s="42">
        <f t="shared" si="7"/>
        <v>-6193.5859999999957</v>
      </c>
    </row>
    <row r="27" spans="2:20" ht="15.75" x14ac:dyDescent="0.25">
      <c r="B27" s="40">
        <v>2018</v>
      </c>
      <c r="C27" s="41">
        <v>688735.31299999997</v>
      </c>
      <c r="D27" s="41">
        <v>646350.522</v>
      </c>
      <c r="E27" s="41">
        <f t="shared" si="5"/>
        <v>-42384.790999999968</v>
      </c>
      <c r="F27" s="41">
        <v>1989537.26</v>
      </c>
      <c r="G27" s="41">
        <v>2190230.5240000002</v>
      </c>
      <c r="H27" s="42">
        <f t="shared" si="6"/>
        <v>200693.2640000002</v>
      </c>
      <c r="R27" s="48">
        <v>39835.96</v>
      </c>
      <c r="S27" s="41">
        <v>40901.692000000003</v>
      </c>
      <c r="T27" s="42">
        <f t="shared" si="7"/>
        <v>-1065.7320000000036</v>
      </c>
    </row>
    <row r="28" spans="2:20" ht="15.75" x14ac:dyDescent="0.25">
      <c r="B28" s="40">
        <v>2019</v>
      </c>
      <c r="C28" s="41">
        <v>699702.24899999995</v>
      </c>
      <c r="D28" s="41">
        <v>661329.74399999995</v>
      </c>
      <c r="E28" s="41">
        <f t="shared" si="5"/>
        <v>-38372.505000000005</v>
      </c>
      <c r="F28" s="41">
        <v>2002693.173</v>
      </c>
      <c r="G28" s="41">
        <v>2273360.727</v>
      </c>
      <c r="H28" s="42">
        <f t="shared" si="6"/>
        <v>270667.554</v>
      </c>
      <c r="R28" s="48">
        <v>41917.182999999997</v>
      </c>
      <c r="S28" s="41">
        <v>43933.402000000002</v>
      </c>
      <c r="T28" s="42">
        <f t="shared" si="7"/>
        <v>-2016.2190000000046</v>
      </c>
    </row>
    <row r="29" spans="2:20" ht="15.75" x14ac:dyDescent="0.25">
      <c r="B29" s="40">
        <v>2020</v>
      </c>
      <c r="C29" s="41">
        <v>613230.22699999996</v>
      </c>
      <c r="D29" s="41">
        <v>560974.62</v>
      </c>
      <c r="E29" s="41">
        <f t="shared" si="5"/>
        <v>-52255.60699999996</v>
      </c>
      <c r="F29" s="41">
        <v>1993426.223</v>
      </c>
      <c r="G29" s="41">
        <v>2345024.827</v>
      </c>
      <c r="H29" s="42">
        <f t="shared" si="6"/>
        <v>351598.60400000005</v>
      </c>
      <c r="R29" s="48">
        <v>41030.124000000003</v>
      </c>
      <c r="S29" s="41">
        <v>33233.807000000001</v>
      </c>
      <c r="T29" s="42">
        <f t="shared" si="7"/>
        <v>7796.3170000000027</v>
      </c>
    </row>
    <row r="30" spans="2:20" ht="15.75" x14ac:dyDescent="0.25">
      <c r="B30" s="43">
        <v>2021</v>
      </c>
      <c r="C30" s="44">
        <v>704975.52500000002</v>
      </c>
      <c r="D30" s="44">
        <v>648173.321</v>
      </c>
      <c r="E30" s="44">
        <f t="shared" si="5"/>
        <v>-56802.204000000027</v>
      </c>
      <c r="F30" s="44">
        <v>2566308.4879999999</v>
      </c>
      <c r="G30" s="44">
        <v>3000085.3739999998</v>
      </c>
      <c r="H30" s="45">
        <f t="shared" si="6"/>
        <v>433776.88599999994</v>
      </c>
      <c r="R30" s="56">
        <v>55068.392</v>
      </c>
      <c r="S30" s="57">
        <v>40649.402000000002</v>
      </c>
      <c r="T30" s="58">
        <f t="shared" si="7"/>
        <v>14418.989999999998</v>
      </c>
    </row>
    <row r="32" spans="2:20" x14ac:dyDescent="0.2">
      <c r="C32" s="46"/>
      <c r="D32" s="46"/>
      <c r="F32" s="46"/>
      <c r="G32" s="46"/>
      <c r="R32" s="46"/>
      <c r="S32" s="46"/>
    </row>
    <row r="33" spans="3:20" x14ac:dyDescent="0.2">
      <c r="C33" s="46"/>
      <c r="D33" s="46"/>
      <c r="E33" s="46"/>
      <c r="F33" s="46"/>
      <c r="G33" s="46"/>
      <c r="H33" s="46"/>
      <c r="R33" s="46"/>
      <c r="S33" s="46"/>
      <c r="T33" s="46"/>
    </row>
    <row r="34" spans="3:20" ht="15.75" x14ac:dyDescent="0.25">
      <c r="E34" s="46"/>
      <c r="R34" s="47"/>
      <c r="S34" s="47"/>
    </row>
  </sheetData>
  <mergeCells count="12">
    <mergeCell ref="C2:E2"/>
    <mergeCell ref="F2:H2"/>
    <mergeCell ref="K2:M2"/>
    <mergeCell ref="N2:P2"/>
    <mergeCell ref="C17:E17"/>
    <mergeCell ref="F17:H17"/>
    <mergeCell ref="R2:R3"/>
    <mergeCell ref="S2:S3"/>
    <mergeCell ref="R17:R18"/>
    <mergeCell ref="S17:S18"/>
    <mergeCell ref="T17:T18"/>
    <mergeCell ref="T2:T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"/>
  <sheetViews>
    <sheetView workbookViewId="0">
      <selection activeCell="K4" sqref="K4"/>
    </sheetView>
  </sheetViews>
  <sheetFormatPr baseColWidth="10" defaultColWidth="9" defaultRowHeight="15" x14ac:dyDescent="0.25"/>
  <cols>
    <col min="1" max="1" width="10" bestFit="1" customWidth="1"/>
    <col min="5" max="5" width="6.75" bestFit="1" customWidth="1"/>
    <col min="8" max="8" width="10.875" bestFit="1" customWidth="1"/>
    <col min="10" max="10" width="9" style="5"/>
    <col min="13" max="13" width="10" style="5" bestFit="1" customWidth="1"/>
  </cols>
  <sheetData>
    <row r="1" spans="1:15" x14ac:dyDescent="0.25">
      <c r="B1" s="6" t="s">
        <v>21</v>
      </c>
      <c r="I1" s="6" t="s">
        <v>20</v>
      </c>
    </row>
    <row r="2" spans="1:15" x14ac:dyDescent="0.25">
      <c r="A2" t="s">
        <v>9</v>
      </c>
      <c r="B2" t="s">
        <v>10</v>
      </c>
      <c r="C2" t="s">
        <v>11</v>
      </c>
      <c r="D2" t="s">
        <v>19</v>
      </c>
      <c r="E2" s="1" t="s">
        <v>12</v>
      </c>
      <c r="F2" s="4" t="s">
        <v>13</v>
      </c>
      <c r="G2" s="5"/>
      <c r="H2" s="7"/>
      <c r="I2" t="s">
        <v>19</v>
      </c>
      <c r="J2" s="2" t="s">
        <v>12</v>
      </c>
      <c r="K2" s="3" t="s">
        <v>13</v>
      </c>
      <c r="L2" s="5" t="s">
        <v>14</v>
      </c>
      <c r="N2" s="5"/>
      <c r="O2" s="7"/>
    </row>
    <row r="3" spans="1:15" x14ac:dyDescent="0.25">
      <c r="A3">
        <v>2021</v>
      </c>
      <c r="B3" t="s">
        <v>15</v>
      </c>
      <c r="C3" t="s">
        <v>16</v>
      </c>
      <c r="D3" t="s">
        <v>17</v>
      </c>
      <c r="E3" s="2">
        <v>52.771000000000001</v>
      </c>
      <c r="F3" s="4">
        <v>10.029999999999999</v>
      </c>
      <c r="G3" s="5">
        <f t="shared" ref="G3:G4" si="0">+F3-E3</f>
        <v>-42.741</v>
      </c>
      <c r="H3" s="7"/>
      <c r="I3" t="s">
        <v>17</v>
      </c>
      <c r="J3" s="2">
        <v>478940.54100000003</v>
      </c>
      <c r="K3" s="4">
        <v>334518.31900000002</v>
      </c>
      <c r="L3" s="5">
        <f t="shared" ref="L3" si="1">+K3-J3</f>
        <v>-144422.22200000001</v>
      </c>
      <c r="M3" s="7"/>
      <c r="N3" s="5"/>
      <c r="O3" s="7"/>
    </row>
    <row r="4" spans="1:15" x14ac:dyDescent="0.25">
      <c r="A4">
        <v>2021</v>
      </c>
      <c r="B4" t="s">
        <v>15</v>
      </c>
      <c r="C4" t="s">
        <v>16</v>
      </c>
      <c r="D4" t="s">
        <v>18</v>
      </c>
      <c r="E4" s="2">
        <v>4158.482</v>
      </c>
      <c r="F4" s="4">
        <v>10891.795</v>
      </c>
      <c r="G4" s="5">
        <f t="shared" si="0"/>
        <v>6733.3130000000001</v>
      </c>
      <c r="H4" s="7"/>
      <c r="I4" t="s">
        <v>18</v>
      </c>
      <c r="J4" s="2">
        <v>25481.543000000001</v>
      </c>
      <c r="K4" s="4">
        <v>42214.601999999999</v>
      </c>
      <c r="L4" s="5">
        <f t="shared" ref="L4" si="2">+K4-J4</f>
        <v>16733.058999999997</v>
      </c>
      <c r="M4" s="7"/>
      <c r="N4" s="5"/>
      <c r="O4" s="7"/>
    </row>
    <row r="5" spans="1:15" x14ac:dyDescent="0.25">
      <c r="F5" s="5"/>
      <c r="G5" s="5"/>
      <c r="H5" s="7"/>
      <c r="L5" s="5"/>
      <c r="N5" s="5"/>
      <c r="O5" s="7"/>
    </row>
    <row r="6" spans="1:15" x14ac:dyDescent="0.25">
      <c r="F6" s="5"/>
      <c r="G6" s="5"/>
      <c r="H6" s="7"/>
      <c r="L6" s="5"/>
      <c r="N6" s="5"/>
      <c r="O6" s="7"/>
    </row>
    <row r="7" spans="1:15" x14ac:dyDescent="0.25">
      <c r="F7" s="5"/>
      <c r="G7" s="5"/>
      <c r="H7" s="7"/>
      <c r="L7" s="5"/>
      <c r="N7" s="5"/>
      <c r="O7" s="7"/>
    </row>
    <row r="8" spans="1:15" x14ac:dyDescent="0.25">
      <c r="D8" s="6"/>
      <c r="F8" s="8"/>
      <c r="G8" s="8"/>
      <c r="K8" s="6"/>
      <c r="L8" s="8"/>
      <c r="M8" s="8"/>
      <c r="N8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"/>
  <sheetViews>
    <sheetView workbookViewId="0">
      <selection activeCell="N2" sqref="N2"/>
    </sheetView>
  </sheetViews>
  <sheetFormatPr baseColWidth="10" defaultColWidth="9" defaultRowHeight="15" x14ac:dyDescent="0.25"/>
  <cols>
    <col min="1" max="1" width="44.375" bestFit="1" customWidth="1"/>
    <col min="14" max="14" width="9" style="10"/>
  </cols>
  <sheetData>
    <row r="1" spans="1:15" x14ac:dyDescent="0.25">
      <c r="A1" t="s">
        <v>0</v>
      </c>
      <c r="B1" t="s">
        <v>22</v>
      </c>
      <c r="C1">
        <v>2010</v>
      </c>
      <c r="D1">
        <f>+C1+1</f>
        <v>2011</v>
      </c>
      <c r="E1">
        <f t="shared" ref="E1:O1" si="0">+D1+1</f>
        <v>2012</v>
      </c>
      <c r="F1">
        <f t="shared" si="0"/>
        <v>2013</v>
      </c>
      <c r="G1">
        <f t="shared" si="0"/>
        <v>2014</v>
      </c>
      <c r="H1">
        <f t="shared" si="0"/>
        <v>2015</v>
      </c>
      <c r="I1">
        <f t="shared" si="0"/>
        <v>2016</v>
      </c>
      <c r="J1">
        <f t="shared" si="0"/>
        <v>2017</v>
      </c>
      <c r="K1">
        <f t="shared" si="0"/>
        <v>2018</v>
      </c>
      <c r="L1">
        <f t="shared" si="0"/>
        <v>2019</v>
      </c>
      <c r="M1">
        <f t="shared" si="0"/>
        <v>2020</v>
      </c>
      <c r="N1" s="10">
        <f t="shared" si="0"/>
        <v>2021</v>
      </c>
      <c r="O1">
        <f t="shared" si="0"/>
        <v>2022</v>
      </c>
    </row>
    <row r="2" spans="1:15" x14ac:dyDescent="0.25">
      <c r="A2" t="s">
        <v>23</v>
      </c>
      <c r="B2" t="s">
        <v>24</v>
      </c>
      <c r="C2" s="9">
        <v>-25764</v>
      </c>
      <c r="D2" s="9">
        <v>-40096</v>
      </c>
      <c r="E2" s="9">
        <v>-27071</v>
      </c>
      <c r="F2" s="9">
        <v>-21904</v>
      </c>
      <c r="G2" s="9">
        <v>-24624</v>
      </c>
      <c r="H2" s="9">
        <v>-12453</v>
      </c>
      <c r="I2" s="9">
        <v>-13518</v>
      </c>
      <c r="J2" s="9">
        <v>-24456</v>
      </c>
      <c r="K2" s="9">
        <v>-23884</v>
      </c>
      <c r="L2" s="9">
        <v>-23337</v>
      </c>
      <c r="M2" s="9">
        <v>-49293</v>
      </c>
      <c r="N2" s="11">
        <v>-47098</v>
      </c>
      <c r="O2" s="9">
        <v>-102319</v>
      </c>
    </row>
    <row r="3" spans="1:15" x14ac:dyDescent="0.25">
      <c r="A3" t="s">
        <v>23</v>
      </c>
      <c r="B3" t="s">
        <v>25</v>
      </c>
      <c r="C3" s="9">
        <v>-27452</v>
      </c>
      <c r="D3" s="9">
        <v>-37132</v>
      </c>
      <c r="E3" s="9">
        <v>-23156</v>
      </c>
      <c r="F3" s="9">
        <v>-12915</v>
      </c>
      <c r="G3" s="9">
        <v>-17209</v>
      </c>
      <c r="H3" s="9">
        <v>-8768</v>
      </c>
      <c r="I3" s="9">
        <v>-12049</v>
      </c>
      <c r="J3" s="9">
        <v>-21686</v>
      </c>
      <c r="K3" s="9">
        <v>-26623</v>
      </c>
      <c r="L3" s="9">
        <v>-21423</v>
      </c>
      <c r="M3" s="9">
        <v>-42101</v>
      </c>
      <c r="N3" s="11">
        <v>-32413</v>
      </c>
      <c r="O3" s="9">
        <v>-85272</v>
      </c>
    </row>
    <row r="4" spans="1:15" x14ac:dyDescent="0.25">
      <c r="A4" t="s">
        <v>26</v>
      </c>
      <c r="B4" t="s">
        <v>24</v>
      </c>
      <c r="C4" s="9">
        <v>-40883</v>
      </c>
      <c r="D4" s="9">
        <v>-59556</v>
      </c>
      <c r="E4" s="9">
        <v>-52526</v>
      </c>
      <c r="F4" s="9">
        <v>-42361</v>
      </c>
      <c r="G4" s="9">
        <v>-39952</v>
      </c>
      <c r="H4" s="9">
        <v>-23853</v>
      </c>
      <c r="I4" s="9">
        <v>-24710</v>
      </c>
      <c r="J4" s="9">
        <v>-37182</v>
      </c>
      <c r="K4" s="9">
        <v>-39224</v>
      </c>
      <c r="L4" s="9">
        <v>-34949</v>
      </c>
      <c r="M4" s="9">
        <v>-50009</v>
      </c>
      <c r="N4" s="11">
        <v>-69744</v>
      </c>
      <c r="O4" s="9">
        <v>-143572</v>
      </c>
    </row>
    <row r="5" spans="1:15" x14ac:dyDescent="0.25">
      <c r="A5" t="s">
        <v>26</v>
      </c>
      <c r="B5" t="s">
        <v>25</v>
      </c>
      <c r="C5" s="9">
        <v>-48187</v>
      </c>
      <c r="D5" s="9">
        <v>-64906</v>
      </c>
      <c r="E5" s="9">
        <v>-54476</v>
      </c>
      <c r="F5" s="9">
        <v>-43032</v>
      </c>
      <c r="G5" s="9">
        <v>-42667</v>
      </c>
      <c r="H5" s="9">
        <v>-28865</v>
      </c>
      <c r="I5" s="9">
        <v>-32273</v>
      </c>
      <c r="J5" s="9">
        <v>-46133</v>
      </c>
      <c r="K5" s="9">
        <v>-50966</v>
      </c>
      <c r="L5" s="9">
        <v>-47036</v>
      </c>
      <c r="M5" s="9">
        <v>-58198</v>
      </c>
      <c r="N5" s="11">
        <v>-67374</v>
      </c>
      <c r="O5" s="9">
        <v>-137297</v>
      </c>
    </row>
    <row r="6" spans="1:15" x14ac:dyDescent="0.25">
      <c r="A6" t="s">
        <v>27</v>
      </c>
      <c r="B6" t="s">
        <v>24</v>
      </c>
      <c r="C6" s="9">
        <v>15119</v>
      </c>
      <c r="D6" s="9">
        <v>19460</v>
      </c>
      <c r="E6" s="9">
        <v>25454</v>
      </c>
      <c r="F6" s="9">
        <v>20457</v>
      </c>
      <c r="G6" s="9">
        <v>15328</v>
      </c>
      <c r="H6" s="9">
        <v>11400</v>
      </c>
      <c r="I6" s="9">
        <v>11192</v>
      </c>
      <c r="J6" s="9">
        <v>12726</v>
      </c>
      <c r="K6" s="9">
        <v>15340</v>
      </c>
      <c r="L6" s="9">
        <v>11612</v>
      </c>
      <c r="M6" s="9">
        <v>716</v>
      </c>
      <c r="N6" s="11">
        <v>22646</v>
      </c>
      <c r="O6" s="9">
        <v>41253</v>
      </c>
    </row>
    <row r="7" spans="1:15" x14ac:dyDescent="0.25">
      <c r="A7" t="s">
        <v>27</v>
      </c>
      <c r="B7" t="s">
        <v>25</v>
      </c>
      <c r="C7" s="9">
        <v>20735</v>
      </c>
      <c r="D7" s="9">
        <v>27774</v>
      </c>
      <c r="E7" s="9">
        <v>31320</v>
      </c>
      <c r="F7" s="9">
        <v>30117</v>
      </c>
      <c r="G7" s="9">
        <v>25458</v>
      </c>
      <c r="H7" s="9">
        <v>20097</v>
      </c>
      <c r="I7" s="9">
        <v>20224</v>
      </c>
      <c r="J7" s="9">
        <v>24447</v>
      </c>
      <c r="K7" s="9">
        <v>24343</v>
      </c>
      <c r="L7" s="9">
        <v>25613</v>
      </c>
      <c r="M7" s="9">
        <v>16097</v>
      </c>
      <c r="N7" s="11">
        <v>34961</v>
      </c>
      <c r="O7" s="9">
        <v>52025</v>
      </c>
    </row>
    <row r="8" spans="1:15" x14ac:dyDescent="0.25">
      <c r="N8" s="12"/>
    </row>
    <row r="9" spans="1:15" x14ac:dyDescent="0.25">
      <c r="A9" t="s">
        <v>28</v>
      </c>
      <c r="B9" t="s">
        <v>25</v>
      </c>
      <c r="C9" s="5" t="s">
        <v>29</v>
      </c>
      <c r="D9" s="5" t="s">
        <v>29</v>
      </c>
      <c r="E9" s="5">
        <v>-72282</v>
      </c>
      <c r="F9" s="5">
        <v>-61781</v>
      </c>
      <c r="G9" s="5">
        <v>-61291</v>
      </c>
      <c r="H9" s="5">
        <v>-42199</v>
      </c>
      <c r="I9" s="5">
        <v>-43153</v>
      </c>
      <c r="J9" s="5">
        <v>-60246</v>
      </c>
      <c r="K9" s="5">
        <v>-63783</v>
      </c>
      <c r="L9" s="5">
        <v>-57111</v>
      </c>
      <c r="M9" s="5">
        <v>-65561</v>
      </c>
      <c r="N9" s="12">
        <v>-79305</v>
      </c>
      <c r="O9" s="5">
        <v>-162131</v>
      </c>
    </row>
    <row r="10" spans="1:15" x14ac:dyDescent="0.25">
      <c r="A10" t="s">
        <v>30</v>
      </c>
      <c r="B10" t="s">
        <v>25</v>
      </c>
      <c r="C10" s="5" t="s">
        <v>29</v>
      </c>
      <c r="D10" s="5" t="s">
        <v>29</v>
      </c>
      <c r="E10" s="5">
        <v>17806</v>
      </c>
      <c r="F10" s="5">
        <v>18750</v>
      </c>
      <c r="G10" s="5">
        <v>18622</v>
      </c>
      <c r="H10" s="5">
        <v>13335</v>
      </c>
      <c r="I10" s="5">
        <v>10880</v>
      </c>
      <c r="J10" s="5">
        <v>14113</v>
      </c>
      <c r="K10" s="5">
        <v>12816</v>
      </c>
      <c r="L10" s="5">
        <v>10074</v>
      </c>
      <c r="M10" s="5">
        <v>7363</v>
      </c>
      <c r="N10" s="12">
        <v>11932</v>
      </c>
      <c r="O10" s="5">
        <v>24834</v>
      </c>
    </row>
    <row r="11" spans="1:15" x14ac:dyDescent="0.25">
      <c r="A11" t="s">
        <v>31</v>
      </c>
      <c r="B11" t="s">
        <v>32</v>
      </c>
      <c r="C11" s="5">
        <v>-65854.100000000006</v>
      </c>
      <c r="D11" s="5">
        <v>-88761.3</v>
      </c>
      <c r="E11" s="5">
        <v>-82274.899999999994</v>
      </c>
      <c r="F11" s="5">
        <v>-76738.2</v>
      </c>
      <c r="G11" s="5">
        <v>-71445.100000000006</v>
      </c>
      <c r="H11" s="5">
        <v>-58098.400000000001</v>
      </c>
      <c r="I11" s="5">
        <v>-60023.8</v>
      </c>
      <c r="J11" s="5">
        <v>-74811.600000000006</v>
      </c>
      <c r="K11" s="5">
        <v>-79611.899999999994</v>
      </c>
      <c r="L11" s="5">
        <v>-74734.3</v>
      </c>
      <c r="M11" s="5">
        <v>-81263.199999999997</v>
      </c>
      <c r="N11" s="12">
        <v>-110305.7</v>
      </c>
      <c r="O11" s="5">
        <v>-193143.7</v>
      </c>
    </row>
    <row r="15" spans="1:15" x14ac:dyDescent="0.25">
      <c r="N15" s="12">
        <f>N4+N6</f>
        <v>-47098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overview</vt:lpstr>
      <vt:lpstr>detail</vt:lpstr>
      <vt:lpstr>comparison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BIEDMA Luis (ESTAT)</dc:creator>
  <cp:lastModifiedBy>pc</cp:lastModifiedBy>
  <dcterms:created xsi:type="dcterms:W3CDTF">2024-02-08T08:15:55Z</dcterms:created>
  <dcterms:modified xsi:type="dcterms:W3CDTF">2024-05-08T08:29:01Z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2024-02-08T08:15:56Z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5f047a87-6750-4f1c-a96c-3705926ad942</vt:lpwstr>
  </property>
  <property fmtid="{D5CDD505-2E9C-101B-9397-08002B2CF9AE}" pid="8" name="MSIP_Label_6bd9ddd1-4d20-43f6-abfa-fc3c07406f94_ContentBits">
    <vt:lpwstr>0</vt:lpwstr>
  </property>
</Properties>
</file>