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65994FF2-8FCD-450C-8760-97809BF97217}" xr6:coauthVersionLast="36" xr6:coauthVersionMax="36" xr10:uidLastSave="{00000000-0000-0000-0000-000000000000}"/>
  <bookViews>
    <workbookView xWindow="0" yWindow="0" windowWidth="21600" windowHeight="8985" firstSheet="3" activeTab="4" xr2:uid="{00000000-000D-0000-FFFF-FFFF00000000}"/>
  </bookViews>
  <sheets>
    <sheet name="Métadonnées" sheetId="5" r:id="rId1"/>
    <sheet name="T_2201 en niveau" sheetId="1" r:id="rId2"/>
    <sheet name="T_2201 en niveau (2)" sheetId="7" r:id="rId3"/>
    <sheet name="T_2201 en niveau (3)" sheetId="8" r:id="rId4"/>
    <sheet name="T_2201 en niveau (4)" sheetId="10" r:id="rId5"/>
    <sheet name="T_2201 en niveau (5)" sheetId="12" r:id="rId6"/>
    <sheet name="T_2202 en niveau" sheetId="3" r:id="rId7"/>
    <sheet name="T_2202 en niveau (2)" sheetId="6" r:id="rId8"/>
    <sheet name="T_2202 en niveau (3)" sheetId="9" r:id="rId9"/>
    <sheet name="T_2202 en niveau (5)" sheetId="13" r:id="rId10"/>
    <sheet name="Feuil2" sheetId="11" r:id="rId11"/>
  </sheets>
  <calcPr calcId="191029"/>
</workbook>
</file>

<file path=xl/calcChain.xml><?xml version="1.0" encoding="utf-8"?>
<calcChain xmlns="http://schemas.openxmlformats.org/spreadsheetml/2006/main">
  <c r="C2" i="7" l="1"/>
  <c r="C24" i="10"/>
  <c r="C25" i="10"/>
  <c r="C26" i="10"/>
  <c r="C27" i="10"/>
  <c r="C28" i="10"/>
  <c r="C29" i="10"/>
  <c r="C30" i="10"/>
  <c r="C31" i="10"/>
  <c r="C32" i="10"/>
  <c r="C33" i="10"/>
  <c r="C34" i="10"/>
  <c r="C35" i="10"/>
  <c r="C23" i="10"/>
  <c r="D8" i="6" l="1"/>
  <c r="D41" i="6" s="1"/>
  <c r="D9" i="6"/>
  <c r="D10" i="6"/>
  <c r="D11" i="6"/>
  <c r="D12" i="6"/>
  <c r="D45" i="6" s="1"/>
  <c r="D13" i="6"/>
  <c r="D14" i="6"/>
  <c r="D15" i="6"/>
  <c r="D16" i="6"/>
  <c r="D49" i="6" s="1"/>
  <c r="D17" i="6"/>
  <c r="D18" i="6"/>
  <c r="D19" i="6"/>
  <c r="D20" i="6"/>
  <c r="D25" i="6" s="1"/>
  <c r="D7" i="9" s="1"/>
  <c r="D21" i="6"/>
  <c r="D22" i="6"/>
  <c r="D23" i="6"/>
  <c r="D24" i="6"/>
  <c r="D7" i="6"/>
  <c r="D8" i="7"/>
  <c r="D9" i="7"/>
  <c r="D42" i="7" s="1"/>
  <c r="D10" i="7"/>
  <c r="D43" i="7" s="1"/>
  <c r="D11" i="7"/>
  <c r="D44" i="7" s="1"/>
  <c r="D12" i="7"/>
  <c r="D13" i="7"/>
  <c r="D46" i="7" s="1"/>
  <c r="D14" i="7"/>
  <c r="D47" i="7" s="1"/>
  <c r="D15" i="7"/>
  <c r="D48" i="7" s="1"/>
  <c r="D16" i="7"/>
  <c r="D17" i="7"/>
  <c r="D50" i="7" s="1"/>
  <c r="D18" i="7"/>
  <c r="D51" i="7" s="1"/>
  <c r="D19" i="7"/>
  <c r="D52" i="7" s="1"/>
  <c r="D20" i="7"/>
  <c r="D21" i="7"/>
  <c r="D25" i="7" s="1"/>
  <c r="D19" i="10" s="1"/>
  <c r="D22" i="7"/>
  <c r="D23" i="7"/>
  <c r="D24" i="7"/>
  <c r="D7" i="7"/>
  <c r="D40" i="7" s="1"/>
  <c r="E40" i="7"/>
  <c r="F40" i="7"/>
  <c r="G40" i="7"/>
  <c r="H40" i="7"/>
  <c r="D41" i="7"/>
  <c r="E41" i="7"/>
  <c r="F41" i="7"/>
  <c r="G41" i="7"/>
  <c r="H41" i="7"/>
  <c r="E42" i="7"/>
  <c r="F42" i="7"/>
  <c r="G42" i="7"/>
  <c r="H42" i="7"/>
  <c r="E43" i="7"/>
  <c r="F43" i="7"/>
  <c r="G43" i="7"/>
  <c r="H43" i="7"/>
  <c r="H53" i="7" s="1"/>
  <c r="E44" i="7"/>
  <c r="F44" i="7"/>
  <c r="G44" i="7"/>
  <c r="H44" i="7"/>
  <c r="D45" i="7"/>
  <c r="E45" i="7"/>
  <c r="F45" i="7"/>
  <c r="G45" i="7"/>
  <c r="H45" i="7"/>
  <c r="E46" i="7"/>
  <c r="F46" i="7"/>
  <c r="G46" i="7"/>
  <c r="H46" i="7"/>
  <c r="E47" i="7"/>
  <c r="F47" i="7"/>
  <c r="G47" i="7"/>
  <c r="H47" i="7"/>
  <c r="E48" i="7"/>
  <c r="F48" i="7"/>
  <c r="G48" i="7"/>
  <c r="H48" i="7"/>
  <c r="D49" i="7"/>
  <c r="E49" i="7"/>
  <c r="F49" i="7"/>
  <c r="F53" i="7" s="1"/>
  <c r="G49" i="7"/>
  <c r="H49" i="7"/>
  <c r="E50" i="7"/>
  <c r="F50" i="7"/>
  <c r="G50" i="7"/>
  <c r="H50" i="7"/>
  <c r="E51" i="7"/>
  <c r="F51" i="7"/>
  <c r="G51" i="7"/>
  <c r="H51" i="7"/>
  <c r="E52" i="7"/>
  <c r="F52" i="7"/>
  <c r="G52" i="7"/>
  <c r="H52" i="7"/>
  <c r="D40" i="6"/>
  <c r="E40" i="6"/>
  <c r="F40" i="6"/>
  <c r="G40" i="6"/>
  <c r="H40" i="6"/>
  <c r="E41" i="6"/>
  <c r="F41" i="6"/>
  <c r="G41" i="6"/>
  <c r="H41" i="6"/>
  <c r="D42" i="6"/>
  <c r="E42" i="6"/>
  <c r="F42" i="6"/>
  <c r="G42" i="6"/>
  <c r="H42" i="6"/>
  <c r="D43" i="6"/>
  <c r="E43" i="6"/>
  <c r="F43" i="6"/>
  <c r="G43" i="6"/>
  <c r="H43" i="6"/>
  <c r="D44" i="6"/>
  <c r="E44" i="6"/>
  <c r="F44" i="6"/>
  <c r="G44" i="6"/>
  <c r="H44" i="6"/>
  <c r="E45" i="6"/>
  <c r="F45" i="6"/>
  <c r="G45" i="6"/>
  <c r="H45" i="6"/>
  <c r="D46" i="6"/>
  <c r="E46" i="6"/>
  <c r="F46" i="6"/>
  <c r="G46" i="6"/>
  <c r="H46" i="6"/>
  <c r="D47" i="6"/>
  <c r="E47" i="6"/>
  <c r="F47" i="6"/>
  <c r="G47" i="6"/>
  <c r="H47" i="6"/>
  <c r="D48" i="6"/>
  <c r="E48" i="6"/>
  <c r="F48" i="6"/>
  <c r="G48" i="6"/>
  <c r="H48" i="6"/>
  <c r="E49" i="6"/>
  <c r="F49" i="6"/>
  <c r="G49" i="6"/>
  <c r="H49" i="6"/>
  <c r="D50" i="6"/>
  <c r="E50" i="6"/>
  <c r="F50" i="6"/>
  <c r="G50" i="6"/>
  <c r="H50" i="6"/>
  <c r="D51" i="6"/>
  <c r="E51" i="6"/>
  <c r="F51" i="6"/>
  <c r="G51" i="6"/>
  <c r="H51" i="6"/>
  <c r="D52" i="6"/>
  <c r="E52" i="6"/>
  <c r="F52" i="6"/>
  <c r="G52" i="6"/>
  <c r="H52" i="6"/>
  <c r="C52" i="6"/>
  <c r="C45" i="6"/>
  <c r="C52" i="7"/>
  <c r="C45" i="7"/>
  <c r="C51" i="6"/>
  <c r="C50" i="6"/>
  <c r="C49" i="6"/>
  <c r="C48" i="6"/>
  <c r="C47" i="6"/>
  <c r="C46" i="6"/>
  <c r="C44" i="6"/>
  <c r="C43" i="6"/>
  <c r="C42" i="6"/>
  <c r="C41" i="6"/>
  <c r="C40" i="6"/>
  <c r="C46" i="7"/>
  <c r="C51" i="7"/>
  <c r="C50" i="7"/>
  <c r="C49" i="7"/>
  <c r="C48" i="7"/>
  <c r="C47" i="7"/>
  <c r="C44" i="7"/>
  <c r="C43" i="7"/>
  <c r="C41" i="7"/>
  <c r="C42" i="7"/>
  <c r="C40" i="7"/>
  <c r="F25" i="6"/>
  <c r="F7" i="9" s="1"/>
  <c r="F26" i="6"/>
  <c r="I26" i="6"/>
  <c r="H26" i="6"/>
  <c r="G26" i="6"/>
  <c r="E26" i="6"/>
  <c r="D26" i="6"/>
  <c r="C26" i="6"/>
  <c r="I25" i="6"/>
  <c r="H25" i="6"/>
  <c r="H7" i="9" s="1"/>
  <c r="G25" i="6"/>
  <c r="G8" i="9" s="1"/>
  <c r="E25" i="6"/>
  <c r="E8" i="9" s="1"/>
  <c r="C25" i="6"/>
  <c r="C8" i="9" s="1"/>
  <c r="C11" i="9"/>
  <c r="C15" i="9"/>
  <c r="C19" i="9"/>
  <c r="G19" i="8"/>
  <c r="E25" i="7"/>
  <c r="E8" i="8" s="1"/>
  <c r="F25" i="7"/>
  <c r="F19" i="10" s="1"/>
  <c r="G25" i="7"/>
  <c r="G8" i="8" s="1"/>
  <c r="H25" i="7"/>
  <c r="H19" i="10" s="1"/>
  <c r="C25" i="7"/>
  <c r="C9" i="8" s="1"/>
  <c r="C26" i="7"/>
  <c r="E26" i="7"/>
  <c r="F26" i="7"/>
  <c r="G26" i="7"/>
  <c r="H26" i="7"/>
  <c r="F18" i="13" l="1"/>
  <c r="C53" i="6"/>
  <c r="C9" i="13" s="1"/>
  <c r="F53" i="6"/>
  <c r="F16" i="13" s="1"/>
  <c r="F14" i="13"/>
  <c r="F9" i="12"/>
  <c r="F8" i="12"/>
  <c r="F12" i="12"/>
  <c r="F16" i="12"/>
  <c r="C53" i="7"/>
  <c r="C9" i="12" s="1"/>
  <c r="G53" i="7"/>
  <c r="G8" i="12" s="1"/>
  <c r="E53" i="7"/>
  <c r="D26" i="7"/>
  <c r="D53" i="7"/>
  <c r="D19" i="12" s="1"/>
  <c r="D53" i="6"/>
  <c r="D7" i="13" s="1"/>
  <c r="G7" i="12"/>
  <c r="G13" i="12"/>
  <c r="G14" i="12"/>
  <c r="H7" i="12"/>
  <c r="H11" i="12"/>
  <c r="H15" i="12"/>
  <c r="H19" i="12"/>
  <c r="H18" i="12"/>
  <c r="H8" i="12"/>
  <c r="H12" i="12"/>
  <c r="H16" i="12"/>
  <c r="H10" i="12"/>
  <c r="H14" i="12"/>
  <c r="H9" i="12"/>
  <c r="H13" i="12"/>
  <c r="H17" i="12"/>
  <c r="D7" i="12"/>
  <c r="D11" i="12"/>
  <c r="D8" i="12"/>
  <c r="D16" i="12"/>
  <c r="D14" i="12"/>
  <c r="E10" i="12"/>
  <c r="E14" i="12"/>
  <c r="E18" i="12"/>
  <c r="E13" i="12"/>
  <c r="E7" i="12"/>
  <c r="E20" i="12" s="1"/>
  <c r="E11" i="12"/>
  <c r="E15" i="12"/>
  <c r="E19" i="12"/>
  <c r="E9" i="12"/>
  <c r="E8" i="12"/>
  <c r="E12" i="12"/>
  <c r="E16" i="12"/>
  <c r="E17" i="12"/>
  <c r="F7" i="13"/>
  <c r="F12" i="13"/>
  <c r="F8" i="13"/>
  <c r="C16" i="8"/>
  <c r="E53" i="6"/>
  <c r="E10" i="13" s="1"/>
  <c r="C14" i="8"/>
  <c r="C18" i="9"/>
  <c r="C14" i="9"/>
  <c r="C10" i="9"/>
  <c r="F19" i="12"/>
  <c r="F15" i="12"/>
  <c r="F11" i="12"/>
  <c r="F7" i="12"/>
  <c r="F10" i="13"/>
  <c r="C25" i="8"/>
  <c r="C12" i="8"/>
  <c r="E19" i="8"/>
  <c r="C17" i="9"/>
  <c r="C13" i="9"/>
  <c r="C9" i="9"/>
  <c r="E19" i="9"/>
  <c r="F18" i="12"/>
  <c r="F14" i="12"/>
  <c r="F10" i="12"/>
  <c r="H53" i="6"/>
  <c r="H19" i="13" s="1"/>
  <c r="G53" i="6"/>
  <c r="G12" i="13" s="1"/>
  <c r="C8" i="8"/>
  <c r="C18" i="8"/>
  <c r="C10" i="8"/>
  <c r="C7" i="9"/>
  <c r="C16" i="9"/>
  <c r="C12" i="9"/>
  <c r="H18" i="9"/>
  <c r="F17" i="12"/>
  <c r="F13" i="12"/>
  <c r="C26" i="13"/>
  <c r="G8" i="13"/>
  <c r="G10" i="13"/>
  <c r="G16" i="13"/>
  <c r="G18" i="13"/>
  <c r="G11" i="13"/>
  <c r="G13" i="13"/>
  <c r="G19" i="13"/>
  <c r="E8" i="13"/>
  <c r="E12" i="13"/>
  <c r="E14" i="13"/>
  <c r="E16" i="13"/>
  <c r="E7" i="13"/>
  <c r="E9" i="13"/>
  <c r="E11" i="13"/>
  <c r="E15" i="13"/>
  <c r="E17" i="13"/>
  <c r="E19" i="13"/>
  <c r="F19" i="13"/>
  <c r="H17" i="13"/>
  <c r="F17" i="13"/>
  <c r="F15" i="13"/>
  <c r="D15" i="13"/>
  <c r="H13" i="13"/>
  <c r="H11" i="13"/>
  <c r="F11" i="13"/>
  <c r="H9" i="13"/>
  <c r="C7" i="13"/>
  <c r="C18" i="13"/>
  <c r="C16" i="13"/>
  <c r="C14" i="13"/>
  <c r="C12" i="13"/>
  <c r="C10" i="13"/>
  <c r="C8" i="13"/>
  <c r="C19" i="13"/>
  <c r="C17" i="13"/>
  <c r="C15" i="13"/>
  <c r="C13" i="13"/>
  <c r="C11" i="13"/>
  <c r="C7" i="12"/>
  <c r="C14" i="12"/>
  <c r="C12" i="12"/>
  <c r="C19" i="12"/>
  <c r="C17" i="12"/>
  <c r="C11" i="12"/>
  <c r="G19" i="9"/>
  <c r="F18" i="9"/>
  <c r="D18" i="9"/>
  <c r="G17" i="9"/>
  <c r="E17" i="9"/>
  <c r="H16" i="9"/>
  <c r="F16" i="9"/>
  <c r="D16" i="9"/>
  <c r="G15" i="9"/>
  <c r="E15" i="9"/>
  <c r="H14" i="9"/>
  <c r="F14" i="9"/>
  <c r="D14" i="9"/>
  <c r="G13" i="9"/>
  <c r="E13" i="9"/>
  <c r="H12" i="9"/>
  <c r="F12" i="9"/>
  <c r="D12" i="9"/>
  <c r="G11" i="9"/>
  <c r="E11" i="9"/>
  <c r="H10" i="9"/>
  <c r="F10" i="9"/>
  <c r="D10" i="9"/>
  <c r="G9" i="9"/>
  <c r="E9" i="9"/>
  <c r="H8" i="9"/>
  <c r="F8" i="9"/>
  <c r="D8" i="9"/>
  <c r="G7" i="9"/>
  <c r="E7" i="9"/>
  <c r="H19" i="9"/>
  <c r="F19" i="9"/>
  <c r="D19" i="9"/>
  <c r="G18" i="9"/>
  <c r="E18" i="9"/>
  <c r="H17" i="9"/>
  <c r="F17" i="9"/>
  <c r="D17" i="9"/>
  <c r="G16" i="9"/>
  <c r="E16" i="9"/>
  <c r="H15" i="9"/>
  <c r="F15" i="9"/>
  <c r="D15" i="9"/>
  <c r="G14" i="9"/>
  <c r="E14" i="9"/>
  <c r="H13" i="9"/>
  <c r="F13" i="9"/>
  <c r="D13" i="9"/>
  <c r="G12" i="9"/>
  <c r="E12" i="9"/>
  <c r="H11" i="9"/>
  <c r="F11" i="9"/>
  <c r="D11" i="9"/>
  <c r="G10" i="9"/>
  <c r="E10" i="9"/>
  <c r="H9" i="9"/>
  <c r="F9" i="9"/>
  <c r="D9" i="9"/>
  <c r="H18" i="8"/>
  <c r="F18" i="8"/>
  <c r="D18" i="8"/>
  <c r="G17" i="8"/>
  <c r="E17" i="8"/>
  <c r="H16" i="8"/>
  <c r="F16" i="8"/>
  <c r="D16" i="8"/>
  <c r="G15" i="8"/>
  <c r="E15" i="8"/>
  <c r="H14" i="8"/>
  <c r="F14" i="8"/>
  <c r="D14" i="8"/>
  <c r="G13" i="8"/>
  <c r="E13" i="8"/>
  <c r="H12" i="8"/>
  <c r="F12" i="8"/>
  <c r="D12" i="8"/>
  <c r="G11" i="8"/>
  <c r="E11" i="8"/>
  <c r="H10" i="8"/>
  <c r="F10" i="8"/>
  <c r="D10" i="8"/>
  <c r="G9" i="8"/>
  <c r="E9" i="8"/>
  <c r="H8" i="8"/>
  <c r="F8" i="8"/>
  <c r="D8" i="8"/>
  <c r="G7" i="8"/>
  <c r="E7" i="8"/>
  <c r="C26" i="9"/>
  <c r="C7" i="10"/>
  <c r="E7" i="10"/>
  <c r="G7" i="10"/>
  <c r="C8" i="10"/>
  <c r="E8" i="10"/>
  <c r="G8" i="10"/>
  <c r="C9" i="10"/>
  <c r="E9" i="10"/>
  <c r="G9" i="10"/>
  <c r="C10" i="10"/>
  <c r="E10" i="10"/>
  <c r="G10" i="10"/>
  <c r="C11" i="10"/>
  <c r="E11" i="10"/>
  <c r="G11" i="10"/>
  <c r="C12" i="10"/>
  <c r="E12" i="10"/>
  <c r="G12" i="10"/>
  <c r="C13" i="10"/>
  <c r="E13" i="10"/>
  <c r="G13" i="10"/>
  <c r="C14" i="10"/>
  <c r="E14" i="10"/>
  <c r="G14" i="10"/>
  <c r="C15" i="10"/>
  <c r="E15" i="10"/>
  <c r="G15" i="10"/>
  <c r="C16" i="10"/>
  <c r="E16" i="10"/>
  <c r="G16" i="10"/>
  <c r="C17" i="10"/>
  <c r="E17" i="10"/>
  <c r="G17" i="10"/>
  <c r="C18" i="10"/>
  <c r="E18" i="10"/>
  <c r="G18" i="10"/>
  <c r="C19" i="10"/>
  <c r="E19" i="10"/>
  <c r="G19" i="10"/>
  <c r="C7" i="8"/>
  <c r="C19" i="8"/>
  <c r="C17" i="8"/>
  <c r="C15" i="8"/>
  <c r="C13" i="8"/>
  <c r="C11" i="8"/>
  <c r="H19" i="8"/>
  <c r="F19" i="8"/>
  <c r="D19" i="8"/>
  <c r="G18" i="8"/>
  <c r="E18" i="8"/>
  <c r="H17" i="8"/>
  <c r="F17" i="8"/>
  <c r="D17" i="8"/>
  <c r="G16" i="8"/>
  <c r="E16" i="8"/>
  <c r="H15" i="8"/>
  <c r="F15" i="8"/>
  <c r="D15" i="8"/>
  <c r="G14" i="8"/>
  <c r="E14" i="8"/>
  <c r="H13" i="8"/>
  <c r="F13" i="8"/>
  <c r="D13" i="8"/>
  <c r="G12" i="8"/>
  <c r="E12" i="8"/>
  <c r="H11" i="8"/>
  <c r="F11" i="8"/>
  <c r="D11" i="8"/>
  <c r="G10" i="8"/>
  <c r="E10" i="8"/>
  <c r="H9" i="8"/>
  <c r="F9" i="8"/>
  <c r="D9" i="8"/>
  <c r="H7" i="8"/>
  <c r="F7" i="8"/>
  <c r="F20" i="8" s="1"/>
  <c r="D7" i="8"/>
  <c r="D7" i="10"/>
  <c r="F7" i="10"/>
  <c r="H7" i="10"/>
  <c r="D8" i="10"/>
  <c r="F8" i="10"/>
  <c r="H8" i="10"/>
  <c r="D9" i="10"/>
  <c r="F9" i="10"/>
  <c r="H9" i="10"/>
  <c r="D10" i="10"/>
  <c r="F10" i="10"/>
  <c r="H10" i="10"/>
  <c r="D11" i="10"/>
  <c r="F11" i="10"/>
  <c r="H11" i="10"/>
  <c r="D12" i="10"/>
  <c r="F12" i="10"/>
  <c r="H12" i="10"/>
  <c r="D13" i="10"/>
  <c r="F13" i="10"/>
  <c r="H13" i="10"/>
  <c r="D14" i="10"/>
  <c r="F14" i="10"/>
  <c r="H14" i="10"/>
  <c r="D15" i="10"/>
  <c r="F15" i="10"/>
  <c r="H15" i="10"/>
  <c r="D16" i="10"/>
  <c r="F16" i="10"/>
  <c r="H16" i="10"/>
  <c r="D17" i="10"/>
  <c r="F17" i="10"/>
  <c r="H17" i="10"/>
  <c r="D18" i="10"/>
  <c r="F18" i="10"/>
  <c r="H18" i="10"/>
  <c r="H20" i="8"/>
  <c r="C20" i="8"/>
  <c r="G17" i="13" l="1"/>
  <c r="G9" i="13"/>
  <c r="G14" i="13"/>
  <c r="F9" i="13"/>
  <c r="F20" i="13" s="1"/>
  <c r="F13" i="13"/>
  <c r="H15" i="13"/>
  <c r="E13" i="13"/>
  <c r="E18" i="13"/>
  <c r="E20" i="13" s="1"/>
  <c r="G15" i="13"/>
  <c r="G7" i="13"/>
  <c r="G10" i="12"/>
  <c r="G9" i="12"/>
  <c r="G16" i="12"/>
  <c r="C13" i="12"/>
  <c r="C8" i="12"/>
  <c r="C16" i="12"/>
  <c r="C20" i="12" s="1"/>
  <c r="D13" i="12"/>
  <c r="D18" i="12"/>
  <c r="G19" i="12"/>
  <c r="G15" i="12"/>
  <c r="G12" i="12"/>
  <c r="C15" i="12"/>
  <c r="C10" i="12"/>
  <c r="C18" i="12"/>
  <c r="D9" i="12"/>
  <c r="D15" i="12"/>
  <c r="G18" i="12"/>
  <c r="G17" i="12"/>
  <c r="G11" i="12"/>
  <c r="D20" i="8"/>
  <c r="D10" i="12"/>
  <c r="D17" i="12"/>
  <c r="D12" i="12"/>
  <c r="D13" i="13"/>
  <c r="D10" i="13"/>
  <c r="D8" i="13"/>
  <c r="D14" i="13"/>
  <c r="D11" i="13"/>
  <c r="D19" i="13"/>
  <c r="D18" i="13"/>
  <c r="D12" i="13"/>
  <c r="D9" i="13"/>
  <c r="D17" i="13"/>
  <c r="D16" i="13"/>
  <c r="H7" i="13"/>
  <c r="H10" i="13"/>
  <c r="H18" i="13"/>
  <c r="H14" i="13"/>
  <c r="F20" i="12"/>
  <c r="H8" i="13"/>
  <c r="H12" i="13"/>
  <c r="H20" i="12"/>
  <c r="C20" i="9"/>
  <c r="H16" i="13"/>
  <c r="G20" i="13"/>
  <c r="C20" i="13"/>
  <c r="E20" i="9"/>
  <c r="D20" i="9"/>
  <c r="H20" i="9"/>
  <c r="G20" i="9"/>
  <c r="F20" i="9"/>
  <c r="H20" i="10"/>
  <c r="E20" i="10"/>
  <c r="G20" i="8"/>
  <c r="D20" i="10"/>
  <c r="F20" i="10"/>
  <c r="G20" i="10"/>
  <c r="C20" i="10"/>
  <c r="E20" i="8"/>
  <c r="G20" i="12" l="1"/>
  <c r="H20" i="13"/>
  <c r="D20" i="12"/>
  <c r="D20" i="13"/>
</calcChain>
</file>

<file path=xl/sharedStrings.xml><?xml version="1.0" encoding="utf-8"?>
<sst xmlns="http://schemas.openxmlformats.org/spreadsheetml/2006/main" count="832" uniqueCount="211">
  <si>
    <t>Unité : Milliard d'euros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</si>
  <si>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</si>
  <si>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</si>
  <si>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</si>
  <si>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</si>
  <si>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</si>
  <si>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</si>
  <si>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</si>
  <si>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</si>
  <si>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</si>
  <si>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</si>
  <si>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</si>
  <si>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</si>
  <si>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</si>
  <si>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</si>
  <si>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</si>
  <si>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</si>
  <si>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</si>
  <si>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</si>
  <si>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</si>
  <si>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</si>
  <si>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</si>
  <si>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</si>
  <si>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</si>
  <si>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</si>
  <si>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</si>
  <si>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</si>
  <si>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</si>
  <si>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</si>
  <si>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</si>
  <si>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</si>
  <si>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</si>
  <si>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</si>
  <si>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</si>
  <si>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</si>
  <si>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</si>
  <si>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</si>
  <si>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</si>
  <si>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</si>
  <si>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</si>
  <si>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</si>
  <si>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</si>
  <si>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</si>
  <si>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</si>
  <si>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</si>
  <si>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</si>
  <si>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</si>
  <si>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</si>
  <si>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</si>
  <si>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</si>
  <si>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</si>
  <si>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</si>
  <si>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</si>
  <si>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</si>
  <si>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</si>
  <si>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</si>
  <si>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</si>
  <si>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</si>
  <si>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</si>
  <si>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</si>
  <si>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</si>
  <si>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</si>
  <si>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</si>
  <si>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</si>
  <si>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</si>
  <si>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</si>
  <si>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/>
  </si>
  <si>
    <t>CP01</t>
  </si>
  <si>
    <t>Produits alimentaires et boissons non alcoolisées</t>
  </si>
  <si>
    <t>CP02</t>
  </si>
  <si>
    <t>Boissons alcoolisées, tabac et stupéfiants</t>
  </si>
  <si>
    <t>CP03</t>
  </si>
  <si>
    <t>Articles d’habillement et chaussures</t>
  </si>
  <si>
    <t>CP04</t>
  </si>
  <si>
    <t>Logement, eau, gaz, électricité et autres combustibles</t>
  </si>
  <si>
    <t>CP05</t>
  </si>
  <si>
    <t>Meubles, articles de ménage et entretien courant du foyer</t>
  </si>
  <si>
    <t>CP06</t>
  </si>
  <si>
    <t>Santé</t>
  </si>
  <si>
    <t>CP07</t>
  </si>
  <si>
    <t>Transports</t>
  </si>
  <si>
    <t>CP08</t>
  </si>
  <si>
    <t>Information et communication</t>
  </si>
  <si>
    <t>CP09</t>
  </si>
  <si>
    <t>Loisirs, sport et culture</t>
  </si>
  <si>
    <t>CP10</t>
  </si>
  <si>
    <t>Services de l’enseignement</t>
  </si>
  <si>
    <t>CP11</t>
  </si>
  <si>
    <t>Restaurants et services d’hébergement</t>
  </si>
  <si>
    <t>CP12</t>
  </si>
  <si>
    <t>Assurance et services financiers</t>
  </si>
  <si>
    <t>CP13</t>
  </si>
  <si>
    <t>Soins corporels, protection sociale et biens et services divers</t>
  </si>
  <si>
    <t>CP16</t>
  </si>
  <si>
    <t>Solde territorial</t>
  </si>
  <si>
    <t>S14</t>
  </si>
  <si>
    <t>Dépense de consommation individuelle des Ménages</t>
  </si>
  <si>
    <t>S15</t>
  </si>
  <si>
    <t>Dépense de consommation individuelle des Institutions sans but lucratif au services des ménages</t>
  </si>
  <si>
    <t>S13</t>
  </si>
  <si>
    <t>Dépense de consommation individuelle des Administrations publiques</t>
  </si>
  <si>
    <t>S1</t>
  </si>
  <si>
    <t>Économie totale</t>
  </si>
  <si>
    <t>2.201 – Consommation finale effective des ménages par fonction à prix courants</t>
  </si>
  <si>
    <t>Source : Comptes nationaux annuels (base 2020)</t>
  </si>
  <si>
    <t>2.201 – Evolution de la consommation finale effective des ménages par fonction à prix courants</t>
  </si>
  <si>
    <t>Unité : Milliard d'euros 2020</t>
  </si>
  <si>
    <t>2.202 – Consommation finale effective des ménages par fonction en volume aux prix de l'année précédente chaînés</t>
  </si>
  <si>
    <t>2.202 – Evolution de la consommation finale effective des ménages par fonction en volume aux prix de l'année précédente chaînés</t>
  </si>
  <si>
    <t>2024-05-28T10:40:03</t>
  </si>
  <si>
    <t>Onglet</t>
  </si>
  <si>
    <t>T_2201 en niveau</t>
  </si>
  <si>
    <t>T_2201 en évolution</t>
  </si>
  <si>
    <t>T_2202 en niveau</t>
  </si>
  <si>
    <t>T_2202 en évolution</t>
  </si>
  <si>
    <t>T_2201_2202</t>
  </si>
  <si>
    <t>Nom du fichier xlsx</t>
  </si>
  <si>
    <t>Date de création du fichier</t>
  </si>
  <si>
    <t>Source</t>
  </si>
  <si>
    <t>Comptes nationaux annuels (base 2020)</t>
  </si>
  <si>
    <t>COD_VAR</t>
  </si>
  <si>
    <t>LIB_VAR</t>
  </si>
  <si>
    <t>COD_MOD</t>
  </si>
  <si>
    <t>LIB_MOD</t>
  </si>
  <si>
    <t>FREQ</t>
  </si>
  <si>
    <t>Fréquence</t>
  </si>
  <si>
    <t>A</t>
  </si>
  <si>
    <t>Annuel</t>
  </si>
  <si>
    <t>TIME_PERIOD</t>
  </si>
  <si>
    <t>Période temporelle</t>
  </si>
  <si>
    <t>1959 -&gt; 2023</t>
  </si>
  <si>
    <t>GEO_DATE</t>
  </si>
  <si>
    <t>Millésime géographique</t>
  </si>
  <si>
    <t>GEO_SCOPE</t>
  </si>
  <si>
    <t>Périmètre géographique</t>
  </si>
  <si>
    <t>FE</t>
  </si>
  <si>
    <t>France entière</t>
  </si>
  <si>
    <t>GEO_OBJECT</t>
  </si>
  <si>
    <t>Niveau géographique</t>
  </si>
  <si>
    <t>NAT</t>
  </si>
  <si>
    <t>Niveau national</t>
  </si>
  <si>
    <t>ACCOUNTING_ENTRY</t>
  </si>
  <si>
    <t>Position de compte</t>
  </si>
  <si>
    <t>D</t>
  </si>
  <si>
    <t>Emploi ou débit</t>
  </si>
  <si>
    <t>ACTIVITY</t>
  </si>
  <si>
    <t>Activité économique</t>
  </si>
  <si>
    <t>_T</t>
  </si>
  <si>
    <t>Total</t>
  </si>
  <si>
    <t>COUNTERPART_AREA</t>
  </si>
  <si>
    <t>Zone de contrepartie</t>
  </si>
  <si>
    <t>W0</t>
  </si>
  <si>
    <t>Monde</t>
  </si>
  <si>
    <t>W2</t>
  </si>
  <si>
    <t>Territoire national</t>
  </si>
  <si>
    <t>EXPENDITURE</t>
  </si>
  <si>
    <t>Type de dépense de consommation</t>
  </si>
  <si>
    <t>_Z</t>
  </si>
  <si>
    <t>INSTR_ASSET</t>
  </si>
  <si>
    <t>Classe d'actifs passifs</t>
  </si>
  <si>
    <t>PRICES</t>
  </si>
  <si>
    <t>Valorisation des prix</t>
  </si>
  <si>
    <t>L</t>
  </si>
  <si>
    <t>En volume aux prix de l’année précédente chaînés</t>
  </si>
  <si>
    <t>V</t>
  </si>
  <si>
    <t>En valeur aux prix courants</t>
  </si>
  <si>
    <t>PRODUCT</t>
  </si>
  <si>
    <t>Produit</t>
  </si>
  <si>
    <t>REF_SECTOR</t>
  </si>
  <si>
    <t>Secteur institutionnel</t>
  </si>
  <si>
    <t>Ménages</t>
  </si>
  <si>
    <t>Administrations publiques</t>
  </si>
  <si>
    <t>Institutions sans but lucratif au services des ménages</t>
  </si>
  <si>
    <t>STO</t>
  </si>
  <si>
    <t>Opération comptable</t>
  </si>
  <si>
    <t>P31</t>
  </si>
  <si>
    <t>Dépense de consommation individuelle</t>
  </si>
  <si>
    <t>TRANSFORMATION</t>
  </si>
  <si>
    <t>Transformation chronologique</t>
  </si>
  <si>
    <t>GY</t>
  </si>
  <si>
    <t xml:space="preserve">Croissance annuelle </t>
  </si>
  <si>
    <t>N</t>
  </si>
  <si>
    <t>Aucune</t>
  </si>
  <si>
    <t>UNIT_MEASURE</t>
  </si>
  <si>
    <t>Unité de mesure</t>
  </si>
  <si>
    <t>PT</t>
  </si>
  <si>
    <t>Pourcentage</t>
  </si>
  <si>
    <t>XDC</t>
  </si>
  <si>
    <t>Euros</t>
  </si>
  <si>
    <t>Total hors correction territoriale</t>
  </si>
  <si>
    <t>CP14</t>
  </si>
  <si>
    <t>Dépenses de consommation individuelle à la charge des institutions sans but lucratif au service des ménages (ISBLSM)</t>
  </si>
  <si>
    <t>CP143</t>
  </si>
  <si>
    <t xml:space="preserve">  Loisirs et culture</t>
  </si>
  <si>
    <t>CP144</t>
  </si>
  <si>
    <t xml:space="preserve">  Enseignement</t>
  </si>
  <si>
    <t>CP145</t>
  </si>
  <si>
    <t xml:space="preserve">  Protection sociale</t>
  </si>
  <si>
    <t>CP146</t>
  </si>
  <si>
    <t xml:space="preserve">  Autres services</t>
  </si>
  <si>
    <t>CP15</t>
  </si>
  <si>
    <t>Dépenses de consommation individuelle à la charge des administrations publiques</t>
  </si>
  <si>
    <t>CP151</t>
  </si>
  <si>
    <t xml:space="preserve">  Logement</t>
  </si>
  <si>
    <t>CP152</t>
  </si>
  <si>
    <t xml:space="preserve">  Santé</t>
  </si>
  <si>
    <t>CP153</t>
  </si>
  <si>
    <t>CP154</t>
  </si>
  <si>
    <t>CP155</t>
  </si>
  <si>
    <t>Consommation ifinale effective des Ménages</t>
  </si>
  <si>
    <t>Source : Comptes nationaux annuels (base 2020), calcul de l'auteur en pondérant les volumes chaîînés au prorata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</si>
</sst>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3" x14ac:knownFonts="1">
    <font>
      <sz val="11"/>
      <color indexed="8"/>
      <name val="Calibri"/>
      <family val="2"/>
      <scheme val="minor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8"/>
      <name val="Arial"/>
    </font>
    <font>
      <sz val="14"/>
      <name val="Arial"/>
      <family val="2"/>
    </font>
    <font>
      <sz val="14"/>
      <color indexed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164" fontId="4" fillId="0" borderId="0" xfId="0" applyNumberFormat="1" applyFont="1"/>
    <xf numFmtId="0" fontId="5" fillId="0" borderId="0" xfId="0" applyFont="1"/>
    <xf numFmtId="164" fontId="0" fillId="0" borderId="0" xfId="0" applyNumberFormat="1"/>
    <xf numFmtId="0" fontId="2" fillId="0" borderId="0" xfId="0" applyFont="1" applyAlignment="1">
      <alignment vertical="center" wrapText="1"/>
    </xf>
    <xf numFmtId="165" fontId="4" fillId="0" borderId="0" xfId="0" applyNumberFormat="1" applyFont="1"/>
    <xf numFmtId="165" fontId="0" fillId="0" borderId="0" xfId="0" applyNumberFormat="1"/>
    <xf numFmtId="0" fontId="0" fillId="2" borderId="0" xfId="0" applyFill="1"/>
    <xf numFmtId="0" fontId="3" fillId="2" borderId="0" xfId="0" applyFont="1" applyFill="1" applyAlignment="1">
      <alignment vertical="center" wrapText="1"/>
    </xf>
    <xf numFmtId="164" fontId="4" fillId="2" borderId="0" xfId="0" applyNumberFormat="1" applyFont="1" applyFill="1"/>
    <xf numFmtId="164" fontId="0" fillId="2" borderId="0" xfId="0" applyNumberFormat="1" applyFill="1"/>
    <xf numFmtId="166" fontId="0" fillId="0" borderId="0" xfId="0" applyNumberFormat="1"/>
    <xf numFmtId="166" fontId="0" fillId="2" borderId="0" xfId="0" applyNumberFormat="1" applyFill="1"/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165" fontId="6" fillId="3" borderId="1" xfId="0" applyNumberFormat="1" applyFont="1" applyFill="1" applyBorder="1"/>
    <xf numFmtId="165" fontId="6" fillId="3" borderId="2" xfId="0" applyNumberFormat="1" applyFont="1" applyFill="1" applyBorder="1"/>
    <xf numFmtId="165" fontId="6" fillId="3" borderId="3" xfId="0" applyNumberFormat="1" applyFont="1" applyFill="1" applyBorder="1"/>
    <xf numFmtId="165" fontId="6" fillId="3" borderId="10" xfId="0" applyNumberFormat="1" applyFont="1" applyFill="1" applyBorder="1"/>
    <xf numFmtId="165" fontId="6" fillId="3" borderId="0" xfId="0" applyNumberFormat="1" applyFont="1" applyFill="1" applyBorder="1"/>
    <xf numFmtId="165" fontId="6" fillId="3" borderId="11" xfId="0" applyNumberFormat="1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0" borderId="0" xfId="0" applyFont="1"/>
    <xf numFmtId="0" fontId="7" fillId="3" borderId="7" xfId="0" applyFont="1" applyFill="1" applyBorder="1"/>
    <xf numFmtId="0" fontId="7" fillId="3" borderId="9" xfId="0" applyFont="1" applyFill="1" applyBorder="1"/>
    <xf numFmtId="0" fontId="11" fillId="0" borderId="0" xfId="0" applyFont="1"/>
    <xf numFmtId="0" fontId="12" fillId="0" borderId="0" xfId="0" applyFont="1"/>
    <xf numFmtId="0" fontId="9" fillId="2" borderId="9" xfId="0" applyFont="1" applyFill="1" applyBorder="1" applyAlignment="1">
      <alignment vertical="center" wrapText="1"/>
    </xf>
    <xf numFmtId="165" fontId="10" fillId="2" borderId="4" xfId="0" applyNumberFormat="1" applyFont="1" applyFill="1" applyBorder="1"/>
    <xf numFmtId="165" fontId="10" fillId="2" borderId="5" xfId="0" applyNumberFormat="1" applyFont="1" applyFill="1" applyBorder="1"/>
    <xf numFmtId="165" fontId="10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F1-42F0-8C61-79FAC1469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F1-42F0-8C61-79FAC1469D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F1-42F0-8C61-79FAC1469D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F1-42F0-8C61-79FAC1469D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CF1-42F0-8C61-79FAC1469D8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CF1-42F0-8C61-79FAC1469D8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CF1-42F0-8C61-79FAC1469D8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CF1-42F0-8C61-79FAC1469D8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CF1-42F0-8C61-79FAC1469D8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CF1-42F0-8C61-79FAC1469D8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CF1-42F0-8C61-79FAC1469D8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CF1-42F0-8C61-79FAC1469D8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5CF1-42F0-8C61-79FAC1469D8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'T_2201 en niveau (4)'!$B$23:$B$35</c:f>
              <c:strCache>
                <c:ptCount val="13"/>
                <c:pt idx="0">
                  <c:v>Produits alimentaires et boissons non alcoolisées</c:v>
                </c:pt>
                <c:pt idx="1">
                  <c:v>Boissons alcoolisées, tabac et stupéfiants</c:v>
                </c:pt>
                <c:pt idx="2">
                  <c:v>Articles d’habillement et chaussures</c:v>
                </c:pt>
                <c:pt idx="3">
                  <c:v>Logement, eau, gaz, électricité et autres combustibles</c:v>
                </c:pt>
                <c:pt idx="4">
                  <c:v>Meubles, articles de ménage et entretien courant du foyer</c:v>
                </c:pt>
                <c:pt idx="5">
                  <c:v>Santé</c:v>
                </c:pt>
                <c:pt idx="6">
                  <c:v>Transports</c:v>
                </c:pt>
                <c:pt idx="7">
                  <c:v>Information et communication</c:v>
                </c:pt>
                <c:pt idx="8">
                  <c:v>Loisirs, sport et culture</c:v>
                </c:pt>
                <c:pt idx="9">
                  <c:v>Services de l’enseignement</c:v>
                </c:pt>
                <c:pt idx="10">
                  <c:v>Restaurants et services d’hébergement</c:v>
                </c:pt>
                <c:pt idx="11">
                  <c:v>Assurance et services financiers</c:v>
                </c:pt>
                <c:pt idx="12">
                  <c:v>Soins corporels, protection sociale et biens et services divers</c:v>
                </c:pt>
              </c:strCache>
            </c:strRef>
          </c:cat>
          <c:val>
            <c:numRef>
              <c:f>'T_2201 en niveau (4)'!$C$23:$C$35</c:f>
              <c:numCache>
                <c:formatCode>0.0%</c:formatCode>
                <c:ptCount val="13"/>
                <c:pt idx="0">
                  <c:v>0.12327603959125057</c:v>
                </c:pt>
                <c:pt idx="1">
                  <c:v>3.4245870116949836E-2</c:v>
                </c:pt>
                <c:pt idx="2">
                  <c:v>2.9552365339202667E-2</c:v>
                </c:pt>
                <c:pt idx="3">
                  <c:v>0.27033584634187435</c:v>
                </c:pt>
                <c:pt idx="4">
                  <c:v>3.9433463218166404E-2</c:v>
                </c:pt>
                <c:pt idx="5">
                  <c:v>3.7545363860280651E-2</c:v>
                </c:pt>
                <c:pt idx="6">
                  <c:v>0.12820288242703673</c:v>
                </c:pt>
                <c:pt idx="7">
                  <c:v>3.5401194369933754E-2</c:v>
                </c:pt>
                <c:pt idx="8">
                  <c:v>6.8598714701768565E-2</c:v>
                </c:pt>
                <c:pt idx="9">
                  <c:v>7.0469430708625614E-3</c:v>
                </c:pt>
                <c:pt idx="10">
                  <c:v>8.4240387675471554E-2</c:v>
                </c:pt>
                <c:pt idx="11">
                  <c:v>8.0934876618323118E-2</c:v>
                </c:pt>
                <c:pt idx="12">
                  <c:v>6.1186721259303439E-2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F-43A7-B61B-784B28FF358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43589743589747"/>
          <c:y val="2.1145814902771627E-2"/>
          <c:w val="0.33974358974358976"/>
          <c:h val="0.8968947591084184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8D-45F2-B975-AC9F18A1BC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8D-45F2-B975-AC9F18A1BC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8D-45F2-B975-AC9F18A1BC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F8D-45F2-B975-AC9F18A1BC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F8D-45F2-B975-AC9F18A1BC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F8D-45F2-B975-AC9F18A1BC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F8D-45F2-B975-AC9F18A1BC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F8D-45F2-B975-AC9F18A1BC8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F8D-45F2-B975-AC9F18A1BC8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F8D-45F2-B975-AC9F18A1BC8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F8D-45F2-B975-AC9F18A1BC8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F8D-45F2-B975-AC9F18A1BC8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F8D-45F2-B975-AC9F18A1BC8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'T_2201 en niveau (5)'!$B$23:$B$35</c:f>
              <c:strCache>
                <c:ptCount val="13"/>
                <c:pt idx="0">
                  <c:v>Produits alimentaires et boissons non alcoolisées</c:v>
                </c:pt>
                <c:pt idx="1">
                  <c:v>Boissons alcoolisées, tabac et stupéfiants</c:v>
                </c:pt>
                <c:pt idx="2">
                  <c:v>Articles d’habillement et chaussures</c:v>
                </c:pt>
                <c:pt idx="3">
                  <c:v>Logement, eau, gaz, électricité et autres combustibles</c:v>
                </c:pt>
                <c:pt idx="4">
                  <c:v>Meubles, articles de ménage et entretien courant du foyer</c:v>
                </c:pt>
                <c:pt idx="5">
                  <c:v>Santé</c:v>
                </c:pt>
                <c:pt idx="6">
                  <c:v>Transports</c:v>
                </c:pt>
                <c:pt idx="7">
                  <c:v>Information et communication</c:v>
                </c:pt>
                <c:pt idx="8">
                  <c:v>Loisirs, sport et culture</c:v>
                </c:pt>
                <c:pt idx="9">
                  <c:v>Services de l’enseignement</c:v>
                </c:pt>
                <c:pt idx="10">
                  <c:v>Restaurants et services d’hébergement</c:v>
                </c:pt>
                <c:pt idx="11">
                  <c:v>Assurance et services financiers</c:v>
                </c:pt>
                <c:pt idx="12">
                  <c:v>Soins corporels, protection sociale et biens et services divers</c:v>
                </c:pt>
              </c:strCache>
            </c:strRef>
          </c:cat>
          <c:val>
            <c:numRef>
              <c:f>'T_2201 en niveau (5)'!$C$23:$C$35</c:f>
              <c:numCache>
                <c:formatCode>0.0%</c:formatCode>
                <c:ptCount val="13"/>
                <c:pt idx="0">
                  <c:v>9.2248706178149745E-2</c:v>
                </c:pt>
                <c:pt idx="1">
                  <c:v>2.5626530676264535E-2</c:v>
                </c:pt>
                <c:pt idx="2">
                  <c:v>2.2114333621396864E-2</c:v>
                </c:pt>
                <c:pt idx="3">
                  <c:v>0.20944031538929178</c:v>
                </c:pt>
                <c:pt idx="4">
                  <c:v>2.9508459016537793E-2</c:v>
                </c:pt>
                <c:pt idx="5">
                  <c:v>0.13194258668510087</c:v>
                </c:pt>
                <c:pt idx="6">
                  <c:v>9.5935512459819239E-2</c:v>
                </c:pt>
                <c:pt idx="7">
                  <c:v>2.6491071489770424E-2</c:v>
                </c:pt>
                <c:pt idx="8">
                  <c:v>6.7493470540496606E-2</c:v>
                </c:pt>
                <c:pt idx="9">
                  <c:v>6.8413746218947261E-2</c:v>
                </c:pt>
                <c:pt idx="10">
                  <c:v>6.3037933379225378E-2</c:v>
                </c:pt>
                <c:pt idx="11">
                  <c:v>6.0564386051694633E-2</c:v>
                </c:pt>
                <c:pt idx="12">
                  <c:v>0.10718294829330487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F8D-45F2-B975-AC9F18A1BC8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43589743589747"/>
          <c:y val="2.1145814902771627E-2"/>
          <c:w val="0.33974358974358976"/>
          <c:h val="0.8968947591084184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22</xdr:row>
      <xdr:rowOff>33335</xdr:rowOff>
    </xdr:from>
    <xdr:to>
      <xdr:col>15</xdr:col>
      <xdr:colOff>9525</xdr:colOff>
      <xdr:row>51</xdr:row>
      <xdr:rowOff>133349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16B79B4-B4B3-40D9-8C3A-DEA1E7CCB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22</xdr:row>
      <xdr:rowOff>104775</xdr:rowOff>
    </xdr:from>
    <xdr:to>
      <xdr:col>15</xdr:col>
      <xdr:colOff>28575</xdr:colOff>
      <xdr:row>52</xdr:row>
      <xdr:rowOff>176214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75A42A-FDC9-497D-83FD-059C4000B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insee.fr/fr/metadonnees/source/serie/s21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see.fr/fr/metadonnees/source/serie/s214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see.fr/fr/metadonnees/source/serie/s2144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metadonnees/source/serie/s2144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nsee.fr/fr/metadonnees/source/serie/s214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insee.fr/fr/metadonnees/source/serie/s2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workbookViewId="0"/>
  </sheetViews>
  <sheetFormatPr baseColWidth="10" defaultColWidth="8.85546875" defaultRowHeight="15" x14ac:dyDescent="0.25"/>
  <cols>
    <col min="1" max="1" width="26.28515625" bestFit="1" customWidth="1"/>
    <col min="2" max="2" width="39.42578125" bestFit="1" customWidth="1"/>
    <col min="3" max="3" width="125.5703125" bestFit="1" customWidth="1"/>
    <col min="4" max="4" width="58.85546875" bestFit="1" customWidth="1"/>
  </cols>
  <sheetData>
    <row r="1" spans="1:5" x14ac:dyDescent="0.25">
      <c r="A1" t="s">
        <v>116</v>
      </c>
      <c r="B1" t="s">
        <v>115</v>
      </c>
    </row>
    <row r="2" spans="1:5" x14ac:dyDescent="0.25">
      <c r="A2" t="s">
        <v>117</v>
      </c>
      <c r="B2" t="s">
        <v>109</v>
      </c>
    </row>
    <row r="3" spans="1:5" x14ac:dyDescent="0.25">
      <c r="A3" t="s">
        <v>110</v>
      </c>
      <c r="B3" t="s">
        <v>111</v>
      </c>
      <c r="C3" t="s">
        <v>103</v>
      </c>
    </row>
    <row r="4" spans="1:5" x14ac:dyDescent="0.25">
      <c r="A4" t="s">
        <v>110</v>
      </c>
      <c r="B4" t="s">
        <v>112</v>
      </c>
      <c r="C4" t="s">
        <v>105</v>
      </c>
    </row>
    <row r="5" spans="1:5" x14ac:dyDescent="0.25">
      <c r="A5" t="s">
        <v>110</v>
      </c>
      <c r="B5" t="s">
        <v>113</v>
      </c>
      <c r="C5" t="s">
        <v>107</v>
      </c>
    </row>
    <row r="6" spans="1:5" x14ac:dyDescent="0.25">
      <c r="A6" t="s">
        <v>110</v>
      </c>
      <c r="B6" t="s">
        <v>114</v>
      </c>
      <c r="C6" t="s">
        <v>108</v>
      </c>
    </row>
    <row r="7" spans="1:5" x14ac:dyDescent="0.25">
      <c r="A7" t="s">
        <v>118</v>
      </c>
      <c r="B7" t="s">
        <v>119</v>
      </c>
    </row>
    <row r="9" spans="1:5" x14ac:dyDescent="0.25">
      <c r="A9" t="s">
        <v>120</v>
      </c>
      <c r="B9" t="s">
        <v>121</v>
      </c>
      <c r="C9" t="s">
        <v>122</v>
      </c>
      <c r="D9" t="s">
        <v>123</v>
      </c>
    </row>
    <row r="10" spans="1:5" x14ac:dyDescent="0.25">
      <c r="A10" t="s">
        <v>124</v>
      </c>
      <c r="B10" t="s">
        <v>125</v>
      </c>
      <c r="C10" t="s">
        <v>126</v>
      </c>
      <c r="D10" t="s">
        <v>127</v>
      </c>
    </row>
    <row r="11" spans="1:5" x14ac:dyDescent="0.25">
      <c r="A11" t="s">
        <v>128</v>
      </c>
      <c r="B11" t="s">
        <v>129</v>
      </c>
      <c r="C11" t="s">
        <v>130</v>
      </c>
      <c r="D11" t="s">
        <v>130</v>
      </c>
    </row>
    <row r="12" spans="1:5" x14ac:dyDescent="0.25">
      <c r="A12" t="s">
        <v>131</v>
      </c>
      <c r="B12" t="s">
        <v>132</v>
      </c>
    </row>
    <row r="13" spans="1:5" x14ac:dyDescent="0.25">
      <c r="A13" t="s">
        <v>133</v>
      </c>
      <c r="B13" t="s">
        <v>134</v>
      </c>
      <c r="C13" t="s">
        <v>135</v>
      </c>
      <c r="D13" t="s">
        <v>136</v>
      </c>
    </row>
    <row r="14" spans="1:5" x14ac:dyDescent="0.25">
      <c r="A14" t="s">
        <v>137</v>
      </c>
      <c r="B14" t="s">
        <v>138</v>
      </c>
      <c r="C14" t="s">
        <v>139</v>
      </c>
      <c r="D14" t="s">
        <v>140</v>
      </c>
    </row>
    <row r="15" spans="1:5" x14ac:dyDescent="0.25">
      <c r="A15" t="s">
        <v>141</v>
      </c>
      <c r="B15" t="s">
        <v>142</v>
      </c>
      <c r="C15" t="s">
        <v>143</v>
      </c>
      <c r="D15" t="s">
        <v>144</v>
      </c>
      <c r="E15" t="s">
        <v>66</v>
      </c>
    </row>
    <row r="16" spans="1:5" x14ac:dyDescent="0.25">
      <c r="A16" t="s">
        <v>145</v>
      </c>
      <c r="B16" t="s">
        <v>146</v>
      </c>
      <c r="C16" t="s">
        <v>147</v>
      </c>
      <c r="D16" t="s">
        <v>148</v>
      </c>
      <c r="E16" t="s">
        <v>66</v>
      </c>
    </row>
    <row r="17" spans="1:5" x14ac:dyDescent="0.25">
      <c r="A17" t="s">
        <v>149</v>
      </c>
      <c r="B17" t="s">
        <v>150</v>
      </c>
      <c r="C17" t="s">
        <v>151</v>
      </c>
      <c r="D17" t="s">
        <v>152</v>
      </c>
      <c r="E17" t="s">
        <v>66</v>
      </c>
    </row>
    <row r="18" spans="1:5" x14ac:dyDescent="0.25">
      <c r="A18" t="s">
        <v>149</v>
      </c>
      <c r="B18" t="s">
        <v>150</v>
      </c>
      <c r="C18" t="s">
        <v>153</v>
      </c>
      <c r="D18" t="s">
        <v>154</v>
      </c>
      <c r="E18" t="s">
        <v>66</v>
      </c>
    </row>
    <row r="19" spans="1:5" x14ac:dyDescent="0.25">
      <c r="A19" t="s">
        <v>155</v>
      </c>
      <c r="B19" t="s">
        <v>156</v>
      </c>
      <c r="C19" t="s">
        <v>157</v>
      </c>
      <c r="D19" t="s">
        <v>148</v>
      </c>
      <c r="E19" t="s">
        <v>66</v>
      </c>
    </row>
    <row r="20" spans="1:5" x14ac:dyDescent="0.25">
      <c r="A20" t="s">
        <v>155</v>
      </c>
      <c r="B20" t="s">
        <v>156</v>
      </c>
      <c r="C20" t="s">
        <v>67</v>
      </c>
      <c r="D20" t="s">
        <v>68</v>
      </c>
      <c r="E20" t="s">
        <v>66</v>
      </c>
    </row>
    <row r="21" spans="1:5" x14ac:dyDescent="0.25">
      <c r="A21" t="s">
        <v>155</v>
      </c>
      <c r="B21" t="s">
        <v>156</v>
      </c>
      <c r="C21" t="s">
        <v>69</v>
      </c>
      <c r="D21" t="s">
        <v>70</v>
      </c>
      <c r="E21" t="s">
        <v>66</v>
      </c>
    </row>
    <row r="22" spans="1:5" x14ac:dyDescent="0.25">
      <c r="A22" t="s">
        <v>155</v>
      </c>
      <c r="B22" t="s">
        <v>156</v>
      </c>
      <c r="C22" t="s">
        <v>71</v>
      </c>
      <c r="D22" t="s">
        <v>72</v>
      </c>
      <c r="E22" t="s">
        <v>66</v>
      </c>
    </row>
    <row r="23" spans="1:5" x14ac:dyDescent="0.25">
      <c r="A23" t="s">
        <v>155</v>
      </c>
      <c r="B23" t="s">
        <v>156</v>
      </c>
      <c r="C23" t="s">
        <v>73</v>
      </c>
      <c r="D23" t="s">
        <v>74</v>
      </c>
      <c r="E23" t="s">
        <v>66</v>
      </c>
    </row>
    <row r="24" spans="1:5" x14ac:dyDescent="0.25">
      <c r="A24" t="s">
        <v>155</v>
      </c>
      <c r="B24" t="s">
        <v>156</v>
      </c>
      <c r="C24" t="s">
        <v>75</v>
      </c>
      <c r="D24" t="s">
        <v>76</v>
      </c>
      <c r="E24" t="s">
        <v>66</v>
      </c>
    </row>
    <row r="25" spans="1:5" x14ac:dyDescent="0.25">
      <c r="A25" t="s">
        <v>155</v>
      </c>
      <c r="B25" t="s">
        <v>156</v>
      </c>
      <c r="C25" t="s">
        <v>77</v>
      </c>
      <c r="D25" t="s">
        <v>78</v>
      </c>
      <c r="E25" t="s">
        <v>66</v>
      </c>
    </row>
    <row r="26" spans="1:5" x14ac:dyDescent="0.25">
      <c r="A26" t="s">
        <v>155</v>
      </c>
      <c r="B26" t="s">
        <v>156</v>
      </c>
      <c r="C26" t="s">
        <v>79</v>
      </c>
      <c r="D26" t="s">
        <v>80</v>
      </c>
      <c r="E26" t="s">
        <v>66</v>
      </c>
    </row>
    <row r="27" spans="1:5" x14ac:dyDescent="0.25">
      <c r="A27" t="s">
        <v>155</v>
      </c>
      <c r="B27" t="s">
        <v>156</v>
      </c>
      <c r="C27" t="s">
        <v>81</v>
      </c>
      <c r="D27" t="s">
        <v>82</v>
      </c>
      <c r="E27" t="s">
        <v>66</v>
      </c>
    </row>
    <row r="28" spans="1:5" x14ac:dyDescent="0.25">
      <c r="A28" t="s">
        <v>155</v>
      </c>
      <c r="B28" t="s">
        <v>156</v>
      </c>
      <c r="C28" t="s">
        <v>83</v>
      </c>
      <c r="D28" t="s">
        <v>84</v>
      </c>
      <c r="E28" t="s">
        <v>66</v>
      </c>
    </row>
    <row r="29" spans="1:5" x14ac:dyDescent="0.25">
      <c r="A29" t="s">
        <v>155</v>
      </c>
      <c r="B29" t="s">
        <v>156</v>
      </c>
      <c r="C29" t="s">
        <v>85</v>
      </c>
      <c r="D29" t="s">
        <v>86</v>
      </c>
      <c r="E29" t="s">
        <v>66</v>
      </c>
    </row>
    <row r="30" spans="1:5" x14ac:dyDescent="0.25">
      <c r="A30" t="s">
        <v>155</v>
      </c>
      <c r="B30" t="s">
        <v>156</v>
      </c>
      <c r="C30" t="s">
        <v>87</v>
      </c>
      <c r="D30" t="s">
        <v>88</v>
      </c>
      <c r="E30" t="s">
        <v>66</v>
      </c>
    </row>
    <row r="31" spans="1:5" x14ac:dyDescent="0.25">
      <c r="A31" t="s">
        <v>155</v>
      </c>
      <c r="B31" t="s">
        <v>156</v>
      </c>
      <c r="C31" t="s">
        <v>89</v>
      </c>
      <c r="D31" t="s">
        <v>90</v>
      </c>
      <c r="E31" t="s">
        <v>66</v>
      </c>
    </row>
    <row r="32" spans="1:5" x14ac:dyDescent="0.25">
      <c r="A32" t="s">
        <v>155</v>
      </c>
      <c r="B32" t="s">
        <v>156</v>
      </c>
      <c r="C32" t="s">
        <v>91</v>
      </c>
      <c r="D32" t="s">
        <v>92</v>
      </c>
      <c r="E32" t="s">
        <v>66</v>
      </c>
    </row>
    <row r="33" spans="1:5" x14ac:dyDescent="0.25">
      <c r="A33" t="s">
        <v>155</v>
      </c>
      <c r="B33" t="s">
        <v>156</v>
      </c>
      <c r="C33" t="s">
        <v>93</v>
      </c>
      <c r="D33" t="s">
        <v>94</v>
      </c>
      <c r="E33" t="s">
        <v>66</v>
      </c>
    </row>
    <row r="34" spans="1:5" x14ac:dyDescent="0.25">
      <c r="A34" t="s">
        <v>158</v>
      </c>
      <c r="B34" t="s">
        <v>159</v>
      </c>
      <c r="C34" t="s">
        <v>157</v>
      </c>
      <c r="D34" t="s">
        <v>148</v>
      </c>
      <c r="E34" t="s">
        <v>66</v>
      </c>
    </row>
    <row r="35" spans="1:5" x14ac:dyDescent="0.25">
      <c r="A35" t="s">
        <v>160</v>
      </c>
      <c r="B35" t="s">
        <v>161</v>
      </c>
      <c r="C35" t="s">
        <v>162</v>
      </c>
      <c r="D35" t="s">
        <v>163</v>
      </c>
      <c r="E35" t="s">
        <v>66</v>
      </c>
    </row>
    <row r="36" spans="1:5" x14ac:dyDescent="0.25">
      <c r="A36" t="s">
        <v>160</v>
      </c>
      <c r="B36" t="s">
        <v>161</v>
      </c>
      <c r="C36" t="s">
        <v>164</v>
      </c>
      <c r="D36" t="s">
        <v>165</v>
      </c>
      <c r="E36" t="s">
        <v>66</v>
      </c>
    </row>
    <row r="37" spans="1:5" x14ac:dyDescent="0.25">
      <c r="A37" t="s">
        <v>166</v>
      </c>
      <c r="B37" t="s">
        <v>167</v>
      </c>
      <c r="C37" t="s">
        <v>147</v>
      </c>
      <c r="D37" t="s">
        <v>148</v>
      </c>
      <c r="E37" t="s">
        <v>66</v>
      </c>
    </row>
    <row r="38" spans="1:5" x14ac:dyDescent="0.25">
      <c r="A38" t="s">
        <v>168</v>
      </c>
      <c r="B38" t="s">
        <v>169</v>
      </c>
      <c r="C38" t="s">
        <v>95</v>
      </c>
      <c r="D38" t="s">
        <v>170</v>
      </c>
      <c r="E38" t="s">
        <v>66</v>
      </c>
    </row>
    <row r="39" spans="1:5" x14ac:dyDescent="0.25">
      <c r="A39" t="s">
        <v>168</v>
      </c>
      <c r="B39" t="s">
        <v>169</v>
      </c>
      <c r="C39" t="s">
        <v>99</v>
      </c>
      <c r="D39" t="s">
        <v>171</v>
      </c>
      <c r="E39" t="s">
        <v>66</v>
      </c>
    </row>
    <row r="40" spans="1:5" x14ac:dyDescent="0.25">
      <c r="A40" t="s">
        <v>168</v>
      </c>
      <c r="B40" t="s">
        <v>169</v>
      </c>
      <c r="C40" t="s">
        <v>97</v>
      </c>
      <c r="D40" t="s">
        <v>172</v>
      </c>
      <c r="E40" t="s">
        <v>66</v>
      </c>
    </row>
    <row r="41" spans="1:5" x14ac:dyDescent="0.25">
      <c r="A41" t="s">
        <v>168</v>
      </c>
      <c r="B41" t="s">
        <v>169</v>
      </c>
      <c r="C41" t="s">
        <v>101</v>
      </c>
      <c r="D41" t="s">
        <v>102</v>
      </c>
      <c r="E41" t="s">
        <v>66</v>
      </c>
    </row>
    <row r="42" spans="1:5" x14ac:dyDescent="0.25">
      <c r="A42" t="s">
        <v>173</v>
      </c>
      <c r="B42" t="s">
        <v>174</v>
      </c>
      <c r="C42" t="s">
        <v>175</v>
      </c>
      <c r="D42" t="s">
        <v>176</v>
      </c>
      <c r="E42" t="s">
        <v>66</v>
      </c>
    </row>
    <row r="43" spans="1:5" x14ac:dyDescent="0.25">
      <c r="A43" t="s">
        <v>177</v>
      </c>
      <c r="B43" t="s">
        <v>178</v>
      </c>
      <c r="C43" t="s">
        <v>179</v>
      </c>
      <c r="D43" t="s">
        <v>180</v>
      </c>
      <c r="E43" t="s">
        <v>66</v>
      </c>
    </row>
    <row r="44" spans="1:5" x14ac:dyDescent="0.25">
      <c r="A44" t="s">
        <v>177</v>
      </c>
      <c r="B44" t="s">
        <v>178</v>
      </c>
      <c r="C44" t="s">
        <v>181</v>
      </c>
      <c r="D44" t="s">
        <v>182</v>
      </c>
      <c r="E44" t="s">
        <v>66</v>
      </c>
    </row>
    <row r="45" spans="1:5" x14ac:dyDescent="0.25">
      <c r="A45" t="s">
        <v>183</v>
      </c>
      <c r="B45" t="s">
        <v>184</v>
      </c>
      <c r="C45" t="s">
        <v>185</v>
      </c>
      <c r="D45" t="s">
        <v>186</v>
      </c>
      <c r="E45" t="s">
        <v>66</v>
      </c>
    </row>
    <row r="46" spans="1:5" x14ac:dyDescent="0.25">
      <c r="A46" t="s">
        <v>183</v>
      </c>
      <c r="B46" t="s">
        <v>184</v>
      </c>
      <c r="C46" t="s">
        <v>187</v>
      </c>
      <c r="D46" t="s">
        <v>188</v>
      </c>
      <c r="E46" t="s">
        <v>66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8"/>
  <sheetViews>
    <sheetView topLeftCell="A4" workbookViewId="0">
      <selection activeCell="H12" sqref="H12"/>
    </sheetView>
  </sheetViews>
  <sheetFormatPr baseColWidth="10" defaultColWidth="8.85546875" defaultRowHeight="15" x14ac:dyDescent="0.25"/>
  <cols>
    <col min="1" max="1" width="20.28515625" bestFit="1" customWidth="1"/>
    <col min="2" max="2" width="76.5703125" customWidth="1"/>
    <col min="3" max="8" width="13" customWidth="1"/>
  </cols>
  <sheetData>
    <row r="1" spans="1:8" x14ac:dyDescent="0.25">
      <c r="A1" s="1" t="s">
        <v>107</v>
      </c>
    </row>
    <row r="2" spans="1:8" x14ac:dyDescent="0.25">
      <c r="A2" s="1" t="s">
        <v>66</v>
      </c>
    </row>
    <row r="3" spans="1:8" x14ac:dyDescent="0.25">
      <c r="A3" s="2" t="s">
        <v>0</v>
      </c>
    </row>
    <row r="5" spans="1:8" ht="20.100000000000001" customHeight="1" x14ac:dyDescent="0.25">
      <c r="B5" s="29"/>
      <c r="C5" s="24" t="s">
        <v>2</v>
      </c>
      <c r="D5" s="24">
        <v>1975</v>
      </c>
      <c r="E5" s="24" t="s">
        <v>42</v>
      </c>
      <c r="F5" s="24" t="s">
        <v>61</v>
      </c>
      <c r="G5" s="24" t="s">
        <v>62</v>
      </c>
      <c r="H5" s="25" t="s">
        <v>65</v>
      </c>
    </row>
    <row r="6" spans="1:8" ht="20.100000000000001" customHeight="1" x14ac:dyDescent="0.25">
      <c r="B6" s="30" t="s">
        <v>66</v>
      </c>
      <c r="C6" s="26"/>
      <c r="D6" s="26"/>
      <c r="E6" s="26"/>
      <c r="F6" s="26"/>
      <c r="G6" s="26"/>
      <c r="H6" s="27"/>
    </row>
    <row r="7" spans="1:8" ht="20.100000000000001" customHeight="1" x14ac:dyDescent="0.25">
      <c r="A7" s="3" t="s">
        <v>67</v>
      </c>
      <c r="B7" s="16" t="s">
        <v>68</v>
      </c>
      <c r="C7" s="18">
        <f>'T_2202 en niveau (2)'!C40/'T_2202 en niveau (2)'!C$53</f>
        <v>0.13433791579055171</v>
      </c>
      <c r="D7" s="19">
        <f>'T_2202 en niveau (2)'!D40/'T_2202 en niveau (2)'!D$53</f>
        <v>0.10966124322123776</v>
      </c>
      <c r="E7" s="19">
        <f>'T_2202 en niveau (2)'!E40/'T_2202 en niveau (2)'!E$53</f>
        <v>9.5613094203545967E-2</v>
      </c>
      <c r="F7" s="19">
        <f>'T_2202 en niveau (2)'!F40/'T_2202 en niveau (2)'!F$53</f>
        <v>9.0878867245589953E-2</v>
      </c>
      <c r="G7" s="19">
        <f>'T_2202 en niveau (2)'!G40/'T_2202 en niveau (2)'!G$53</f>
        <v>0.10006036519213703</v>
      </c>
      <c r="H7" s="20">
        <f>'T_2202 en niveau (2)'!H40/'T_2202 en niveau (2)'!H$53</f>
        <v>8.484173092755351E-2</v>
      </c>
    </row>
    <row r="8" spans="1:8" ht="20.100000000000001" customHeight="1" x14ac:dyDescent="0.25">
      <c r="A8" s="3" t="s">
        <v>69</v>
      </c>
      <c r="B8" s="17" t="s">
        <v>70</v>
      </c>
      <c r="C8" s="21">
        <f>'T_2202 en niveau (2)'!C41/'T_2202 en niveau (2)'!C$53</f>
        <v>9.0090922384707839E-2</v>
      </c>
      <c r="D8" s="22">
        <f>'T_2202 en niveau (2)'!D41/'T_2202 en niveau (2)'!D$53</f>
        <v>7.0806903865895679E-2</v>
      </c>
      <c r="E8" s="22">
        <f>'T_2202 en niveau (2)'!E41/'T_2202 en niveau (2)'!E$53</f>
        <v>4.6717492192513484E-2</v>
      </c>
      <c r="F8" s="22">
        <f>'T_2202 en niveau (2)'!F41/'T_2202 en niveau (2)'!F$53</f>
        <v>3.0293536262408997E-2</v>
      </c>
      <c r="G8" s="22">
        <f>'T_2202 en niveau (2)'!G41/'T_2202 en niveau (2)'!G$53</f>
        <v>3.1417787346705479E-2</v>
      </c>
      <c r="H8" s="23">
        <f>'T_2202 en niveau (2)'!H41/'T_2202 en niveau (2)'!H$53</f>
        <v>2.5479004845968614E-2</v>
      </c>
    </row>
    <row r="9" spans="1:8" ht="20.100000000000001" customHeight="1" x14ac:dyDescent="0.25">
      <c r="A9" s="3" t="s">
        <v>71</v>
      </c>
      <c r="B9" s="17" t="s">
        <v>72</v>
      </c>
      <c r="C9" s="21">
        <f>'T_2202 en niveau (2)'!C42/'T_2202 en niveau (2)'!C$53</f>
        <v>5.6784917326249448E-2</v>
      </c>
      <c r="D9" s="22">
        <f>'T_2202 en niveau (2)'!D42/'T_2202 en niveau (2)'!D$53</f>
        <v>5.2123364161086719E-2</v>
      </c>
      <c r="E9" s="22">
        <f>'T_2202 en niveau (2)'!E42/'T_2202 en niveau (2)'!E$53</f>
        <v>3.3414723518592683E-2</v>
      </c>
      <c r="F9" s="22">
        <f>'T_2202 en niveau (2)'!F42/'T_2202 en niveau (2)'!F$53</f>
        <v>2.6254320692237262E-2</v>
      </c>
      <c r="G9" s="22">
        <f>'T_2202 en niveau (2)'!G42/'T_2202 en niveau (2)'!G$53</f>
        <v>2.3519226535807958E-2</v>
      </c>
      <c r="H9" s="23">
        <f>'T_2202 en niveau (2)'!H42/'T_2202 en niveau (2)'!H$53</f>
        <v>2.3307855997745833E-2</v>
      </c>
    </row>
    <row r="10" spans="1:8" ht="20.100000000000001" customHeight="1" x14ac:dyDescent="0.25">
      <c r="A10" s="3" t="s">
        <v>73</v>
      </c>
      <c r="B10" s="17" t="s">
        <v>74</v>
      </c>
      <c r="C10" s="21">
        <f>'T_2202 en niveau (2)'!C43/'T_2202 en niveau (2)'!C$53</f>
        <v>0.15199395223341336</v>
      </c>
      <c r="D10" s="22">
        <f>'T_2202 en niveau (2)'!D43/'T_2202 en niveau (2)'!D$53</f>
        <v>0.18956565605741499</v>
      </c>
      <c r="E10" s="22">
        <f>'T_2202 en niveau (2)'!E43/'T_2202 en niveau (2)'!E$53</f>
        <v>0.21913962884119664</v>
      </c>
      <c r="F10" s="22">
        <f>'T_2202 en niveau (2)'!F43/'T_2202 en niveau (2)'!F$53</f>
        <v>0.21384732264386691</v>
      </c>
      <c r="G10" s="22">
        <f>'T_2202 en niveau (2)'!G43/'T_2202 en niveau (2)'!G$53</f>
        <v>0.23111181528942223</v>
      </c>
      <c r="H10" s="23">
        <f>'T_2202 en niveau (2)'!H43/'T_2202 en niveau (2)'!H$53</f>
        <v>0.21454717580385363</v>
      </c>
    </row>
    <row r="11" spans="1:8" ht="20.100000000000001" customHeight="1" x14ac:dyDescent="0.25">
      <c r="A11" s="3" t="s">
        <v>75</v>
      </c>
      <c r="B11" s="17" t="s">
        <v>76</v>
      </c>
      <c r="C11" s="21">
        <f>'T_2202 en niveau (2)'!C44/'T_2202 en niveau (2)'!C$53</f>
        <v>3.2091806110377014E-2</v>
      </c>
      <c r="D11" s="22">
        <f>'T_2202 en niveau (2)'!D44/'T_2202 en niveau (2)'!D$53</f>
        <v>3.8447891338540485E-2</v>
      </c>
      <c r="E11" s="22">
        <f>'T_2202 en niveau (2)'!E44/'T_2202 en niveau (2)'!E$53</f>
        <v>3.0494278312945777E-2</v>
      </c>
      <c r="F11" s="22">
        <f>'T_2202 en niveau (2)'!F44/'T_2202 en niveau (2)'!F$53</f>
        <v>3.0365519983406596E-2</v>
      </c>
      <c r="G11" s="22">
        <f>'T_2202 en niveau (2)'!G44/'T_2202 en niveau (2)'!G$53</f>
        <v>3.3144093638604502E-2</v>
      </c>
      <c r="H11" s="23">
        <f>'T_2202 en niveau (2)'!H44/'T_2202 en niveau (2)'!H$53</f>
        <v>2.8896533350782648E-2</v>
      </c>
    </row>
    <row r="12" spans="1:8" ht="20.100000000000001" customHeight="1" x14ac:dyDescent="0.25">
      <c r="A12" s="3" t="s">
        <v>77</v>
      </c>
      <c r="B12" s="17" t="s">
        <v>78</v>
      </c>
      <c r="C12" s="21">
        <f>'T_2202 en niveau (2)'!C45/'T_2202 en niveau (2)'!C$53</f>
        <v>3.1327388685671864E-2</v>
      </c>
      <c r="D12" s="22">
        <f>'T_2202 en niveau (2)'!D45/'T_2202 en niveau (2)'!D$53</f>
        <v>6.1511790586480958E-2</v>
      </c>
      <c r="E12" s="22">
        <f>'T_2202 en niveau (2)'!E45/'T_2202 en niveau (2)'!E$53</f>
        <v>0.10185463828485851</v>
      </c>
      <c r="F12" s="22">
        <f>'T_2202 en niveau (2)'!F45/'T_2202 en niveau (2)'!F$53</f>
        <v>0.13358204869965765</v>
      </c>
      <c r="G12" s="22">
        <f>'T_2202 en niveau (2)'!G45/'T_2202 en niveau (2)'!G$53</f>
        <v>0.13698511896829321</v>
      </c>
      <c r="H12" s="23">
        <f>'T_2202 en niveau (2)'!H45/'T_2202 en niveau (2)'!H$53</f>
        <v>0.14214303408425483</v>
      </c>
    </row>
    <row r="13" spans="1:8" ht="20.100000000000001" customHeight="1" x14ac:dyDescent="0.25">
      <c r="A13" s="3" t="s">
        <v>79</v>
      </c>
      <c r="B13" s="17" t="s">
        <v>80</v>
      </c>
      <c r="C13" s="21">
        <f>'T_2202 en niveau (2)'!C46/'T_2202 en niveau (2)'!C$53</f>
        <v>7.2854576447813457E-2</v>
      </c>
      <c r="D13" s="22">
        <f>'T_2202 en niveau (2)'!D46/'T_2202 en niveau (2)'!D$53</f>
        <v>0.10282481371677106</v>
      </c>
      <c r="E13" s="22">
        <f>'T_2202 en niveau (2)'!E46/'T_2202 en niveau (2)'!E$53</f>
        <v>0.10779865552837609</v>
      </c>
      <c r="F13" s="22">
        <f>'T_2202 en niveau (2)'!F46/'T_2202 en niveau (2)'!F$53</f>
        <v>9.4149482439948612E-2</v>
      </c>
      <c r="G13" s="22">
        <f>'T_2202 en niveau (2)'!G46/'T_2202 en niveau (2)'!G$53</f>
        <v>8.007766033794636E-2</v>
      </c>
      <c r="H13" s="23">
        <f>'T_2202 en niveau (2)'!H46/'T_2202 en niveau (2)'!H$53</f>
        <v>8.7781295090844383E-2</v>
      </c>
    </row>
    <row r="14" spans="1:8" ht="20.100000000000001" customHeight="1" x14ac:dyDescent="0.25">
      <c r="A14" s="3" t="s">
        <v>81</v>
      </c>
      <c r="B14" s="17" t="s">
        <v>82</v>
      </c>
      <c r="C14" s="21">
        <f>'T_2202 en niveau (2)'!C47/'T_2202 en niveau (2)'!C$53</f>
        <v>2.5075847840811126E-4</v>
      </c>
      <c r="D14" s="22">
        <f>'T_2202 en niveau (2)'!D47/'T_2202 en niveau (2)'!D$53</f>
        <v>7.776095498294159E-4</v>
      </c>
      <c r="E14" s="22">
        <f>'T_2202 en niveau (2)'!E47/'T_2202 en niveau (2)'!E$53</f>
        <v>8.4316557294437915E-3</v>
      </c>
      <c r="F14" s="22">
        <f>'T_2202 en niveau (2)'!F47/'T_2202 en niveau (2)'!F$53</f>
        <v>2.6155633332805069E-2</v>
      </c>
      <c r="G14" s="22">
        <f>'T_2202 en niveau (2)'!G47/'T_2202 en niveau (2)'!G$53</f>
        <v>3.0564505859322945E-2</v>
      </c>
      <c r="H14" s="23">
        <f>'T_2202 en niveau (2)'!H47/'T_2202 en niveau (2)'!H$53</f>
        <v>3.0020500719672969E-2</v>
      </c>
    </row>
    <row r="15" spans="1:8" ht="20.100000000000001" customHeight="1" x14ac:dyDescent="0.25">
      <c r="A15" s="3" t="s">
        <v>83</v>
      </c>
      <c r="B15" s="17" t="s">
        <v>84</v>
      </c>
      <c r="C15" s="21">
        <f>'T_2202 en niveau (2)'!C48/'T_2202 en niveau (2)'!C$53</f>
        <v>9.9240439371087175E-2</v>
      </c>
      <c r="D15" s="22">
        <f>'T_2202 en niveau (2)'!D48/'T_2202 en niveau (2)'!D$53</f>
        <v>6.4973525335368612E-2</v>
      </c>
      <c r="E15" s="22">
        <f>'T_2202 en niveau (2)'!E48/'T_2202 en niveau (2)'!E$53</f>
        <v>6.6763659230421921E-2</v>
      </c>
      <c r="F15" s="22">
        <f>'T_2202 en niveau (2)'!F48/'T_2202 en niveau (2)'!F$53</f>
        <v>7.3254581981534214E-2</v>
      </c>
      <c r="G15" s="22">
        <f>'T_2202 en niveau (2)'!G48/'T_2202 en niveau (2)'!G$53</f>
        <v>6.1768818589517674E-2</v>
      </c>
      <c r="H15" s="23">
        <f>'T_2202 en niveau (2)'!H48/'T_2202 en niveau (2)'!H$53</f>
        <v>7.4484371623229212E-2</v>
      </c>
    </row>
    <row r="16" spans="1:8" ht="20.100000000000001" customHeight="1" x14ac:dyDescent="0.25">
      <c r="A16" s="3" t="s">
        <v>85</v>
      </c>
      <c r="B16" s="17" t="s">
        <v>86</v>
      </c>
      <c r="C16" s="21">
        <f>'T_2202 en niveau (2)'!C49/'T_2202 en niveau (2)'!C$53</f>
        <v>0.11445144867132319</v>
      </c>
      <c r="D16" s="22">
        <f>'T_2202 en niveau (2)'!D49/'T_2202 en niveau (2)'!D$53</f>
        <v>0.10921441178411728</v>
      </c>
      <c r="E16" s="22">
        <f>'T_2202 en niveau (2)'!E49/'T_2202 en niveau (2)'!E$53</f>
        <v>8.8667590955717537E-2</v>
      </c>
      <c r="F16" s="22">
        <f>'T_2202 en niveau (2)'!F49/'T_2202 en niveau (2)'!F$53</f>
        <v>7.3657052253853855E-2</v>
      </c>
      <c r="G16" s="22">
        <f>'T_2202 en niveau (2)'!G49/'T_2202 en niveau (2)'!G$53</f>
        <v>7.3734255938543006E-2</v>
      </c>
      <c r="H16" s="23">
        <f>'T_2202 en niveau (2)'!H49/'T_2202 en niveau (2)'!H$53</f>
        <v>7.2449823759690876E-2</v>
      </c>
    </row>
    <row r="17" spans="1:8" ht="20.100000000000001" customHeight="1" x14ac:dyDescent="0.25">
      <c r="A17" s="3" t="s">
        <v>87</v>
      </c>
      <c r="B17" s="17" t="s">
        <v>88</v>
      </c>
      <c r="C17" s="21">
        <f>'T_2202 en niveau (2)'!C50/'T_2202 en niveau (2)'!C$53</f>
        <v>9.7764131823996042E-2</v>
      </c>
      <c r="D17" s="22">
        <f>'T_2202 en niveau (2)'!D50/'T_2202 en niveau (2)'!D$53</f>
        <v>6.3039956715246565E-2</v>
      </c>
      <c r="E17" s="22">
        <f>'T_2202 en niveau (2)'!E50/'T_2202 en niveau (2)'!E$53</f>
        <v>5.7057587001040598E-2</v>
      </c>
      <c r="F17" s="22">
        <f>'T_2202 en niveau (2)'!F50/'T_2202 en niveau (2)'!F$53</f>
        <v>5.3865882833606681E-2</v>
      </c>
      <c r="G17" s="22">
        <f>'T_2202 en niveau (2)'!G50/'T_2202 en niveau (2)'!G$53</f>
        <v>4.1565235374891041E-2</v>
      </c>
      <c r="H17" s="23">
        <f>'T_2202 en niveau (2)'!H50/'T_2202 en niveau (2)'!H$53</f>
        <v>6.29694372128458E-2</v>
      </c>
    </row>
    <row r="18" spans="1:8" ht="20.100000000000001" customHeight="1" x14ac:dyDescent="0.25">
      <c r="A18" s="3" t="s">
        <v>89</v>
      </c>
      <c r="B18" s="17" t="s">
        <v>90</v>
      </c>
      <c r="C18" s="21">
        <f>'T_2202 en niveau (2)'!C51/'T_2202 en niveau (2)'!C$53</f>
        <v>2.099508355008544E-2</v>
      </c>
      <c r="D18" s="22">
        <f>'T_2202 en niveau (2)'!D51/'T_2202 en niveau (2)'!D$53</f>
        <v>2.6349855031362491E-2</v>
      </c>
      <c r="E18" s="22">
        <f>'T_2202 en niveau (2)'!E51/'T_2202 en niveau (2)'!E$53</f>
        <v>3.7259013262910742E-2</v>
      </c>
      <c r="F18" s="22">
        <f>'T_2202 en niveau (2)'!F51/'T_2202 en niveau (2)'!F$53</f>
        <v>4.4272310469039546E-2</v>
      </c>
      <c r="G18" s="22">
        <f>'T_2202 en niveau (2)'!G51/'T_2202 en niveau (2)'!G$53</f>
        <v>4.7297584108998904E-2</v>
      </c>
      <c r="H18" s="23">
        <f>'T_2202 en niveau (2)'!H51/'T_2202 en niveau (2)'!H$53</f>
        <v>4.5399935410825654E-2</v>
      </c>
    </row>
    <row r="19" spans="1:8" ht="20.100000000000001" customHeight="1" x14ac:dyDescent="0.25">
      <c r="A19" s="3" t="s">
        <v>91</v>
      </c>
      <c r="B19" s="17" t="s">
        <v>92</v>
      </c>
      <c r="C19" s="21">
        <f>'T_2202 en niveau (2)'!C52/'T_2202 en niveau (2)'!C$53</f>
        <v>9.7816659126315209E-2</v>
      </c>
      <c r="D19" s="22">
        <f>'T_2202 en niveau (2)'!D52/'T_2202 en niveau (2)'!D$53</f>
        <v>0.11070297863664788</v>
      </c>
      <c r="E19" s="22">
        <f>'T_2202 en niveau (2)'!E52/'T_2202 en niveau (2)'!E$53</f>
        <v>0.10678798293843607</v>
      </c>
      <c r="F19" s="22">
        <f>'T_2202 en niveau (2)'!F52/'T_2202 en niveau (2)'!F$53</f>
        <v>0.10942344116204482</v>
      </c>
      <c r="G19" s="22">
        <f>'T_2202 en niveau (2)'!G52/'T_2202 en niveau (2)'!G$53</f>
        <v>0.10875353281980965</v>
      </c>
      <c r="H19" s="23">
        <f>'T_2202 en niveau (2)'!H52/'T_2202 en niveau (2)'!H$53</f>
        <v>0.10767930117273196</v>
      </c>
    </row>
    <row r="20" spans="1:8" ht="20.100000000000001" customHeight="1" x14ac:dyDescent="0.25">
      <c r="B20" s="33" t="s">
        <v>209</v>
      </c>
      <c r="C20" s="34">
        <f>SUM(C7:C19)</f>
        <v>0.99999999999999978</v>
      </c>
      <c r="D20" s="35">
        <f t="shared" ref="D20:H20" si="0">SUM(D7:D19)</f>
        <v>0.99999999999999989</v>
      </c>
      <c r="E20" s="35">
        <f t="shared" si="0"/>
        <v>0.99999999999999967</v>
      </c>
      <c r="F20" s="35">
        <f t="shared" si="0"/>
        <v>1.0000000000000002</v>
      </c>
      <c r="G20" s="35">
        <f t="shared" si="0"/>
        <v>1</v>
      </c>
      <c r="H20" s="36">
        <f t="shared" si="0"/>
        <v>0.99999999999999989</v>
      </c>
    </row>
    <row r="21" spans="1:8" ht="15.75" x14ac:dyDescent="0.25">
      <c r="A21" s="3" t="s">
        <v>95</v>
      </c>
      <c r="B21" s="31" t="s">
        <v>210</v>
      </c>
    </row>
    <row r="22" spans="1:8" ht="15.75" x14ac:dyDescent="0.25">
      <c r="A22" s="3"/>
      <c r="B22" s="31"/>
    </row>
    <row r="23" spans="1:8" ht="25.5" x14ac:dyDescent="0.25">
      <c r="A23" s="3" t="s">
        <v>97</v>
      </c>
      <c r="B23" s="3" t="s">
        <v>98</v>
      </c>
      <c r="C23" s="4">
        <v>0.79300000000000004</v>
      </c>
      <c r="D23" s="4">
        <v>2.0950000000000002</v>
      </c>
      <c r="E23" s="4">
        <v>29.001999999999999</v>
      </c>
      <c r="F23" s="4">
        <v>53.448999999999998</v>
      </c>
      <c r="G23" s="4">
        <v>52.137</v>
      </c>
      <c r="H23" s="4">
        <v>65.158000000000001</v>
      </c>
    </row>
    <row r="24" spans="1:8" x14ac:dyDescent="0.25">
      <c r="A24" s="3" t="s">
        <v>99</v>
      </c>
      <c r="B24" s="3" t="s">
        <v>100</v>
      </c>
      <c r="C24" s="4">
        <v>3.3580000000000001</v>
      </c>
      <c r="D24" s="4">
        <v>12.112</v>
      </c>
      <c r="E24" s="4">
        <v>201.58699999999999</v>
      </c>
      <c r="F24" s="4">
        <v>366.49200000000002</v>
      </c>
      <c r="G24" s="4">
        <v>377.70299999999997</v>
      </c>
      <c r="H24" s="4">
        <v>437.90600000000001</v>
      </c>
    </row>
    <row r="25" spans="1:8" x14ac:dyDescent="0.25">
      <c r="A25" s="3" t="s">
        <v>101</v>
      </c>
      <c r="B25" s="3" t="s">
        <v>102</v>
      </c>
      <c r="C25" s="4">
        <v>27.626000000000001</v>
      </c>
      <c r="D25" s="4">
        <v>78.450999999999993</v>
      </c>
      <c r="E25" s="4">
        <v>995.00099999999998</v>
      </c>
      <c r="F25" s="4">
        <v>1682.473</v>
      </c>
      <c r="G25" s="4">
        <v>1619.8389999999999</v>
      </c>
      <c r="H25" s="4">
        <v>1984.6579999999999</v>
      </c>
    </row>
    <row r="26" spans="1:8" x14ac:dyDescent="0.25">
      <c r="A26" s="3" t="s">
        <v>93</v>
      </c>
      <c r="B26" s="3" t="s">
        <v>94</v>
      </c>
      <c r="C26" s="4">
        <f>'T_2201 en niveau (2)'!C20/'T_2201 en niveau (2)'!C$25</f>
        <v>8.4103622009759193E-3</v>
      </c>
      <c r="D26" s="4">
        <v>-5.5E-2</v>
      </c>
      <c r="E26" s="4">
        <v>-12.584</v>
      </c>
      <c r="F26" s="4">
        <v>-8.4749999999999996</v>
      </c>
      <c r="G26" s="4">
        <v>-0.96</v>
      </c>
      <c r="H26" s="4">
        <v>-14.09</v>
      </c>
    </row>
    <row r="27" spans="1:8" x14ac:dyDescent="0.25">
      <c r="A27" s="3"/>
      <c r="B27" s="3"/>
      <c r="C27" s="4"/>
      <c r="D27" s="4"/>
      <c r="E27" s="4"/>
      <c r="F27" s="4"/>
      <c r="G27" s="4"/>
      <c r="H27" s="4"/>
    </row>
    <row r="28" spans="1:8" x14ac:dyDescent="0.25">
      <c r="A28" s="5" t="s">
        <v>104</v>
      </c>
      <c r="B28" s="7" t="s">
        <v>189</v>
      </c>
    </row>
  </sheetData>
  <hyperlinks>
    <hyperlink ref="A28" r:id="rId1" xr:uid="{00000000-0004-0000-09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26"/>
  <sheetViews>
    <sheetView workbookViewId="0">
      <pane xSplit="2" ySplit="5" topLeftCell="P6" activePane="bottomRight" state="frozen"/>
      <selection pane="topRight"/>
      <selection pane="bottomLeft"/>
      <selection pane="bottomRight" activeCell="BM5" sqref="BM5:BM24"/>
    </sheetView>
  </sheetViews>
  <sheetFormatPr baseColWidth="10" defaultColWidth="8.85546875" defaultRowHeight="15" x14ac:dyDescent="0.25"/>
  <cols>
    <col min="1" max="1" width="20.28515625" bestFit="1" customWidth="1"/>
    <col min="2" max="2" width="85.28515625" bestFit="1" customWidth="1"/>
    <col min="3" max="66" width="13" customWidth="1"/>
  </cols>
  <sheetData>
    <row r="1" spans="1:66" x14ac:dyDescent="0.25">
      <c r="A1" s="1" t="s">
        <v>103</v>
      </c>
    </row>
    <row r="2" spans="1:66" x14ac:dyDescent="0.25">
      <c r="A2" s="1" t="s">
        <v>66</v>
      </c>
    </row>
    <row r="3" spans="1:66" x14ac:dyDescent="0.25">
      <c r="A3" s="2" t="s">
        <v>0</v>
      </c>
    </row>
    <row r="5" spans="1:66" ht="12.75" customHeight="1" x14ac:dyDescent="0.25"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  <c r="AE5" s="3" t="s">
        <v>30</v>
      </c>
      <c r="AF5" s="3" t="s">
        <v>31</v>
      </c>
      <c r="AG5" s="3" t="s">
        <v>32</v>
      </c>
      <c r="AH5" s="3" t="s">
        <v>33</v>
      </c>
      <c r="AI5" s="3" t="s">
        <v>34</v>
      </c>
      <c r="AJ5" s="3" t="s">
        <v>35</v>
      </c>
      <c r="AK5" s="3" t="s">
        <v>36</v>
      </c>
      <c r="AL5" s="3" t="s">
        <v>37</v>
      </c>
      <c r="AM5" s="3" t="s">
        <v>38</v>
      </c>
      <c r="AN5" s="3" t="s">
        <v>39</v>
      </c>
      <c r="AO5" s="3" t="s">
        <v>40</v>
      </c>
      <c r="AP5" s="3" t="s">
        <v>41</v>
      </c>
      <c r="AQ5" s="3" t="s">
        <v>42</v>
      </c>
      <c r="AR5" s="3" t="s">
        <v>43</v>
      </c>
      <c r="AS5" s="3" t="s">
        <v>44</v>
      </c>
      <c r="AT5" s="3" t="s">
        <v>45</v>
      </c>
      <c r="AU5" s="3" t="s">
        <v>46</v>
      </c>
      <c r="AV5" s="3" t="s">
        <v>47</v>
      </c>
      <c r="AW5" s="3" t="s">
        <v>48</v>
      </c>
      <c r="AX5" s="3" t="s">
        <v>49</v>
      </c>
      <c r="AY5" s="3" t="s">
        <v>50</v>
      </c>
      <c r="AZ5" s="3" t="s">
        <v>51</v>
      </c>
      <c r="BA5" s="3" t="s">
        <v>52</v>
      </c>
      <c r="BB5" s="3" t="s">
        <v>53</v>
      </c>
      <c r="BC5" s="3" t="s">
        <v>54</v>
      </c>
      <c r="BD5" s="3" t="s">
        <v>55</v>
      </c>
      <c r="BE5" s="3" t="s">
        <v>56</v>
      </c>
      <c r="BF5" s="3" t="s">
        <v>57</v>
      </c>
      <c r="BG5" s="3" t="s">
        <v>58</v>
      </c>
      <c r="BH5" s="3" t="s">
        <v>59</v>
      </c>
      <c r="BI5" s="3" t="s">
        <v>60</v>
      </c>
      <c r="BJ5" s="3" t="s">
        <v>61</v>
      </c>
      <c r="BK5" s="3" t="s">
        <v>62</v>
      </c>
      <c r="BL5" s="3" t="s">
        <v>63</v>
      </c>
      <c r="BM5" s="3" t="s">
        <v>64</v>
      </c>
      <c r="BN5" s="3" t="s">
        <v>65</v>
      </c>
    </row>
    <row r="6" spans="1:66" x14ac:dyDescent="0.25">
      <c r="B6" t="s">
        <v>66</v>
      </c>
    </row>
    <row r="7" spans="1:66" x14ac:dyDescent="0.25">
      <c r="A7" s="3" t="s">
        <v>67</v>
      </c>
      <c r="B7" s="3" t="s">
        <v>68</v>
      </c>
      <c r="C7" s="4">
        <v>5.8840000000000003</v>
      </c>
      <c r="D7" s="4">
        <v>6.2329999999999997</v>
      </c>
      <c r="E7" s="4">
        <v>6.859</v>
      </c>
      <c r="F7" s="4">
        <v>7.5979999999999999</v>
      </c>
      <c r="G7" s="4">
        <v>8.0760000000000005</v>
      </c>
      <c r="H7" s="4">
        <v>8.4719999999999995</v>
      </c>
      <c r="I7" s="4">
        <v>9.0009999999999994</v>
      </c>
      <c r="J7" s="4">
        <v>9.4830000000000005</v>
      </c>
      <c r="K7" s="4">
        <v>10.084</v>
      </c>
      <c r="L7" s="4">
        <v>11.083</v>
      </c>
      <c r="M7" s="4">
        <v>11.875</v>
      </c>
      <c r="N7" s="4">
        <v>12.862</v>
      </c>
      <c r="O7" s="4">
        <v>14.129</v>
      </c>
      <c r="P7" s="4">
        <v>15.61</v>
      </c>
      <c r="Q7" s="4">
        <v>18.082000000000001</v>
      </c>
      <c r="R7" s="4">
        <v>20.423999999999999</v>
      </c>
      <c r="S7" s="4">
        <v>22.747</v>
      </c>
      <c r="T7" s="4">
        <v>25.93</v>
      </c>
      <c r="U7" s="4">
        <v>28.82</v>
      </c>
      <c r="V7" s="4">
        <v>31.902000000000001</v>
      </c>
      <c r="W7" s="4">
        <v>35.479999999999997</v>
      </c>
      <c r="X7" s="4">
        <v>40.735999999999997</v>
      </c>
      <c r="Y7" s="4">
        <v>46.427</v>
      </c>
      <c r="Z7" s="4">
        <v>51.37</v>
      </c>
      <c r="AA7" s="4">
        <v>56.622</v>
      </c>
      <c r="AB7" s="4">
        <v>60.597000000000001</v>
      </c>
      <c r="AC7" s="4">
        <v>63.421999999999997</v>
      </c>
      <c r="AD7" s="4">
        <v>66.123000000000005</v>
      </c>
      <c r="AE7" s="4">
        <v>68.784999999999997</v>
      </c>
      <c r="AF7" s="4">
        <v>72.771000000000001</v>
      </c>
      <c r="AG7" s="4">
        <v>76.286000000000001</v>
      </c>
      <c r="AH7" s="4">
        <v>79.180999999999997</v>
      </c>
      <c r="AI7" s="4">
        <v>79.685000000000002</v>
      </c>
      <c r="AJ7" s="4">
        <v>80.215000000000003</v>
      </c>
      <c r="AK7" s="4">
        <v>81.525000000000006</v>
      </c>
      <c r="AL7" s="4">
        <v>83.647000000000006</v>
      </c>
      <c r="AM7" s="4">
        <v>84.647999999999996</v>
      </c>
      <c r="AN7" s="4">
        <v>86.701999999999998</v>
      </c>
      <c r="AO7" s="4">
        <v>89.087999999999994</v>
      </c>
      <c r="AP7" s="4">
        <v>90.858000000000004</v>
      </c>
      <c r="AQ7" s="4">
        <v>94.814999999999998</v>
      </c>
      <c r="AR7" s="4">
        <v>100.167</v>
      </c>
      <c r="AS7" s="4">
        <v>104.033</v>
      </c>
      <c r="AT7" s="4">
        <v>108.07899999999999</v>
      </c>
      <c r="AU7" s="4">
        <v>110.005</v>
      </c>
      <c r="AV7" s="4">
        <v>111.979</v>
      </c>
      <c r="AW7" s="4">
        <v>114.935</v>
      </c>
      <c r="AX7" s="4">
        <v>118.301</v>
      </c>
      <c r="AY7" s="4">
        <v>124.28100000000001</v>
      </c>
      <c r="AZ7" s="4">
        <v>124.708</v>
      </c>
      <c r="BA7" s="4">
        <v>128.554</v>
      </c>
      <c r="BB7" s="4">
        <v>132.52600000000001</v>
      </c>
      <c r="BC7" s="4">
        <v>137.41399999999999</v>
      </c>
      <c r="BD7" s="4">
        <v>140.36000000000001</v>
      </c>
      <c r="BE7" s="4">
        <v>140.37299999999999</v>
      </c>
      <c r="BF7" s="4">
        <v>142.45500000000001</v>
      </c>
      <c r="BG7" s="4">
        <v>145.08000000000001</v>
      </c>
      <c r="BH7" s="4">
        <v>147.642</v>
      </c>
      <c r="BI7" s="4">
        <v>149.87100000000001</v>
      </c>
      <c r="BJ7" s="4">
        <v>152.92099999999999</v>
      </c>
      <c r="BK7" s="4">
        <v>162.178</v>
      </c>
      <c r="BL7" s="4">
        <v>162.36600000000001</v>
      </c>
      <c r="BM7" s="4">
        <v>169.81100000000001</v>
      </c>
      <c r="BN7" s="4">
        <v>184.38200000000001</v>
      </c>
    </row>
    <row r="8" spans="1:66" x14ac:dyDescent="0.25">
      <c r="A8" s="3" t="s">
        <v>69</v>
      </c>
      <c r="B8" s="3" t="s">
        <v>70</v>
      </c>
      <c r="C8" s="4">
        <v>2.0099999999999998</v>
      </c>
      <c r="D8" s="4">
        <v>2.101</v>
      </c>
      <c r="E8" s="4">
        <v>2.2730000000000001</v>
      </c>
      <c r="F8" s="4">
        <v>2.423</v>
      </c>
      <c r="G8" s="4">
        <v>2.6080000000000001</v>
      </c>
      <c r="H8" s="4">
        <v>2.7090000000000001</v>
      </c>
      <c r="I8" s="4">
        <v>2.7970000000000002</v>
      </c>
      <c r="J8" s="4">
        <v>2.919</v>
      </c>
      <c r="K8" s="4">
        <v>3.125</v>
      </c>
      <c r="L8" s="4">
        <v>3.4169999999999998</v>
      </c>
      <c r="M8" s="4">
        <v>3.6589999999999998</v>
      </c>
      <c r="N8" s="4">
        <v>3.9590000000000001</v>
      </c>
      <c r="O8" s="4">
        <v>4.3159999999999998</v>
      </c>
      <c r="P8" s="4">
        <v>4.9459999999999997</v>
      </c>
      <c r="Q8" s="4">
        <v>5.4489999999999998</v>
      </c>
      <c r="R8" s="4">
        <v>5.9320000000000004</v>
      </c>
      <c r="S8" s="4">
        <v>6.5069999999999997</v>
      </c>
      <c r="T8" s="4">
        <v>7.1139999999999999</v>
      </c>
      <c r="U8" s="4">
        <v>7.7830000000000004</v>
      </c>
      <c r="V8" s="4">
        <v>8.7629999999999999</v>
      </c>
      <c r="W8" s="4">
        <v>9.8219999999999992</v>
      </c>
      <c r="X8" s="4">
        <v>11.212999999999999</v>
      </c>
      <c r="Y8" s="4">
        <v>12.932</v>
      </c>
      <c r="Z8" s="4">
        <v>14.111000000000001</v>
      </c>
      <c r="AA8" s="4">
        <v>14.842000000000001</v>
      </c>
      <c r="AB8" s="4">
        <v>15.545</v>
      </c>
      <c r="AC8" s="4">
        <v>16.483000000000001</v>
      </c>
      <c r="AD8" s="4">
        <v>16.992999999999999</v>
      </c>
      <c r="AE8" s="4">
        <v>17.844999999999999</v>
      </c>
      <c r="AF8" s="4">
        <v>18.72</v>
      </c>
      <c r="AG8" s="4">
        <v>19.417000000000002</v>
      </c>
      <c r="AH8" s="4">
        <v>20.114000000000001</v>
      </c>
      <c r="AI8" s="4">
        <v>21.204999999999998</v>
      </c>
      <c r="AJ8" s="4">
        <v>22.867000000000001</v>
      </c>
      <c r="AK8" s="4">
        <v>23.927</v>
      </c>
      <c r="AL8" s="4">
        <v>24.78</v>
      </c>
      <c r="AM8" s="4">
        <v>25.757999999999999</v>
      </c>
      <c r="AN8" s="4">
        <v>26.478999999999999</v>
      </c>
      <c r="AO8" s="4">
        <v>27.695</v>
      </c>
      <c r="AP8" s="4">
        <v>28.943999999999999</v>
      </c>
      <c r="AQ8" s="4">
        <v>30.177</v>
      </c>
      <c r="AR8" s="4">
        <v>31.533000000000001</v>
      </c>
      <c r="AS8" s="4">
        <v>32.819000000000003</v>
      </c>
      <c r="AT8" s="4">
        <v>32.893999999999998</v>
      </c>
      <c r="AU8" s="4">
        <v>33.659999999999997</v>
      </c>
      <c r="AV8" s="4">
        <v>33.539000000000001</v>
      </c>
      <c r="AW8" s="4">
        <v>34.174999999999997</v>
      </c>
      <c r="AX8" s="4">
        <v>34.802</v>
      </c>
      <c r="AY8" s="4">
        <v>35.308999999999997</v>
      </c>
      <c r="AZ8" s="4">
        <v>36.508000000000003</v>
      </c>
      <c r="BA8" s="4">
        <v>38.229999999999997</v>
      </c>
      <c r="BB8" s="4">
        <v>39.640999999999998</v>
      </c>
      <c r="BC8" s="4">
        <v>40.917000000000002</v>
      </c>
      <c r="BD8" s="4">
        <v>42.14</v>
      </c>
      <c r="BE8" s="4">
        <v>42.843000000000004</v>
      </c>
      <c r="BF8" s="4">
        <v>43.561999999999998</v>
      </c>
      <c r="BG8" s="4">
        <v>43.694000000000003</v>
      </c>
      <c r="BH8" s="4">
        <v>44.372999999999998</v>
      </c>
      <c r="BI8" s="4">
        <v>46.253</v>
      </c>
      <c r="BJ8" s="4">
        <v>47.012</v>
      </c>
      <c r="BK8" s="4">
        <v>50.921999999999997</v>
      </c>
      <c r="BL8" s="4">
        <v>51.579000000000001</v>
      </c>
      <c r="BM8" s="4">
        <v>50.079000000000001</v>
      </c>
      <c r="BN8" s="4">
        <v>51.220999999999997</v>
      </c>
    </row>
    <row r="9" spans="1:66" x14ac:dyDescent="0.25">
      <c r="A9" s="3" t="s">
        <v>71</v>
      </c>
      <c r="B9" s="3" t="s">
        <v>72</v>
      </c>
      <c r="C9" s="4">
        <v>3.0979999999999999</v>
      </c>
      <c r="D9" s="4">
        <v>3.4140000000000001</v>
      </c>
      <c r="E9" s="4">
        <v>3.9</v>
      </c>
      <c r="F9" s="4">
        <v>4.431</v>
      </c>
      <c r="G9" s="4">
        <v>4.7460000000000004</v>
      </c>
      <c r="H9" s="4">
        <v>4.8879999999999999</v>
      </c>
      <c r="I9" s="4">
        <v>5.1109999999999998</v>
      </c>
      <c r="J9" s="4">
        <v>5.3330000000000002</v>
      </c>
      <c r="K9" s="4">
        <v>5.681</v>
      </c>
      <c r="L9" s="4">
        <v>6.375</v>
      </c>
      <c r="M9" s="4">
        <v>6.82</v>
      </c>
      <c r="N9" s="4">
        <v>7.3559999999999999</v>
      </c>
      <c r="O9" s="4">
        <v>7.9560000000000004</v>
      </c>
      <c r="P9" s="4">
        <v>8.6769999999999996</v>
      </c>
      <c r="Q9" s="4">
        <v>9.8610000000000007</v>
      </c>
      <c r="R9" s="4">
        <v>11.279</v>
      </c>
      <c r="S9" s="4">
        <v>12.56</v>
      </c>
      <c r="T9" s="4">
        <v>13.542999999999999</v>
      </c>
      <c r="U9" s="4">
        <v>14.936</v>
      </c>
      <c r="V9" s="4">
        <v>17.007999999999999</v>
      </c>
      <c r="W9" s="4">
        <v>18.638000000000002</v>
      </c>
      <c r="X9" s="4">
        <v>21.117000000000001</v>
      </c>
      <c r="Y9" s="4">
        <v>24.228999999999999</v>
      </c>
      <c r="Z9" s="4">
        <v>26.779</v>
      </c>
      <c r="AA9" s="4">
        <v>28.867000000000001</v>
      </c>
      <c r="AB9" s="4">
        <v>31.085000000000001</v>
      </c>
      <c r="AC9" s="4">
        <v>33.868000000000002</v>
      </c>
      <c r="AD9" s="4">
        <v>35.156999999999996</v>
      </c>
      <c r="AE9" s="4">
        <v>35.970999999999997</v>
      </c>
      <c r="AF9" s="4">
        <v>37.350999999999999</v>
      </c>
      <c r="AG9" s="4">
        <v>39.612000000000002</v>
      </c>
      <c r="AH9" s="4">
        <v>40.573999999999998</v>
      </c>
      <c r="AI9" s="4">
        <v>40.996000000000002</v>
      </c>
      <c r="AJ9" s="4">
        <v>40.695</v>
      </c>
      <c r="AK9" s="4">
        <v>39.825000000000003</v>
      </c>
      <c r="AL9" s="4">
        <v>38.96</v>
      </c>
      <c r="AM9" s="4">
        <v>39.143000000000001</v>
      </c>
      <c r="AN9" s="4">
        <v>39.798000000000002</v>
      </c>
      <c r="AO9" s="4">
        <v>40.414000000000001</v>
      </c>
      <c r="AP9" s="4">
        <v>40.816000000000003</v>
      </c>
      <c r="AQ9" s="4">
        <v>42.484999999999999</v>
      </c>
      <c r="AR9" s="4">
        <v>42.718000000000004</v>
      </c>
      <c r="AS9" s="4">
        <v>44.317</v>
      </c>
      <c r="AT9" s="4">
        <v>45.551000000000002</v>
      </c>
      <c r="AU9" s="4">
        <v>46.302999999999997</v>
      </c>
      <c r="AV9" s="4">
        <v>46.713000000000001</v>
      </c>
      <c r="AW9" s="4">
        <v>47.402999999999999</v>
      </c>
      <c r="AX9" s="4">
        <v>48.73</v>
      </c>
      <c r="AY9" s="4">
        <v>47.944000000000003</v>
      </c>
      <c r="AZ9" s="4">
        <v>46.335000000000001</v>
      </c>
      <c r="BA9" s="4">
        <v>46.393999999999998</v>
      </c>
      <c r="BB9" s="4">
        <v>46.064</v>
      </c>
      <c r="BC9" s="4">
        <v>45.978999999999999</v>
      </c>
      <c r="BD9" s="4">
        <v>45.899000000000001</v>
      </c>
      <c r="BE9" s="4">
        <v>46.179000000000002</v>
      </c>
      <c r="BF9" s="4">
        <v>46.377000000000002</v>
      </c>
      <c r="BG9" s="4">
        <v>46.183999999999997</v>
      </c>
      <c r="BH9" s="4">
        <v>46.685000000000002</v>
      </c>
      <c r="BI9" s="4">
        <v>45.624000000000002</v>
      </c>
      <c r="BJ9" s="4">
        <v>45.634</v>
      </c>
      <c r="BK9" s="4">
        <v>38.119999999999997</v>
      </c>
      <c r="BL9" s="4">
        <v>42.512</v>
      </c>
      <c r="BM9" s="4">
        <v>44.389000000000003</v>
      </c>
      <c r="BN9" s="4">
        <v>44.201000000000001</v>
      </c>
    </row>
    <row r="10" spans="1:66" x14ac:dyDescent="0.25">
      <c r="A10" s="3" t="s">
        <v>73</v>
      </c>
      <c r="B10" s="3" t="s">
        <v>74</v>
      </c>
      <c r="C10" s="4">
        <v>3.2429999999999999</v>
      </c>
      <c r="D10" s="4">
        <v>3.6539999999999999</v>
      </c>
      <c r="E10" s="4">
        <v>4.2649999999999997</v>
      </c>
      <c r="F10" s="4">
        <v>5.0069999999999997</v>
      </c>
      <c r="G10" s="4">
        <v>5.4980000000000002</v>
      </c>
      <c r="H10" s="4">
        <v>6.2270000000000003</v>
      </c>
      <c r="I10" s="4">
        <v>7.0060000000000002</v>
      </c>
      <c r="J10" s="4">
        <v>8.0939999999999994</v>
      </c>
      <c r="K10" s="4">
        <v>9.2910000000000004</v>
      </c>
      <c r="L10" s="4">
        <v>10.904999999999999</v>
      </c>
      <c r="M10" s="4">
        <v>12.393000000000001</v>
      </c>
      <c r="N10" s="4">
        <v>13.843</v>
      </c>
      <c r="O10" s="4">
        <v>15.348000000000001</v>
      </c>
      <c r="P10" s="4">
        <v>17.125</v>
      </c>
      <c r="Q10" s="4">
        <v>19.777000000000001</v>
      </c>
      <c r="R10" s="4">
        <v>22.74</v>
      </c>
      <c r="S10" s="4">
        <v>26.423999999999999</v>
      </c>
      <c r="T10" s="4">
        <v>30.231999999999999</v>
      </c>
      <c r="U10" s="4">
        <v>34.387</v>
      </c>
      <c r="V10" s="4">
        <v>39.630000000000003</v>
      </c>
      <c r="W10" s="4">
        <v>47.703000000000003</v>
      </c>
      <c r="X10" s="4">
        <v>55.548999999999999</v>
      </c>
      <c r="Y10" s="4">
        <v>62.968000000000004</v>
      </c>
      <c r="Z10" s="4">
        <v>71.873000000000005</v>
      </c>
      <c r="AA10" s="4">
        <v>80.736000000000004</v>
      </c>
      <c r="AB10" s="4">
        <v>88.572999999999993</v>
      </c>
      <c r="AC10" s="4">
        <v>92.971000000000004</v>
      </c>
      <c r="AD10" s="4">
        <v>98.498000000000005</v>
      </c>
      <c r="AE10" s="4">
        <v>105.113</v>
      </c>
      <c r="AF10" s="4">
        <v>112.96899999999999</v>
      </c>
      <c r="AG10" s="4">
        <v>121.01600000000001</v>
      </c>
      <c r="AH10" s="4">
        <v>131.34899999999999</v>
      </c>
      <c r="AI10" s="4">
        <v>140.131</v>
      </c>
      <c r="AJ10" s="4">
        <v>147.57</v>
      </c>
      <c r="AK10" s="4">
        <v>153.351</v>
      </c>
      <c r="AL10" s="4">
        <v>160.327</v>
      </c>
      <c r="AM10" s="4">
        <v>167.48099999999999</v>
      </c>
      <c r="AN10" s="4">
        <v>171.501</v>
      </c>
      <c r="AO10" s="4">
        <v>178.364</v>
      </c>
      <c r="AP10" s="4">
        <v>182.953</v>
      </c>
      <c r="AQ10" s="4">
        <v>188.88200000000001</v>
      </c>
      <c r="AR10" s="4">
        <v>197.00299999999999</v>
      </c>
      <c r="AS10" s="4">
        <v>204.19499999999999</v>
      </c>
      <c r="AT10" s="4">
        <v>214.512</v>
      </c>
      <c r="AU10" s="4">
        <v>225.51499999999999</v>
      </c>
      <c r="AV10" s="4">
        <v>239.05699999999999</v>
      </c>
      <c r="AW10" s="4">
        <v>253.55500000000001</v>
      </c>
      <c r="AX10" s="4">
        <v>264.83</v>
      </c>
      <c r="AY10" s="4">
        <v>276.32100000000003</v>
      </c>
      <c r="AZ10" s="4">
        <v>282.214</v>
      </c>
      <c r="BA10" s="4">
        <v>291.863</v>
      </c>
      <c r="BB10" s="4">
        <v>298.36799999999999</v>
      </c>
      <c r="BC10" s="4">
        <v>310.00200000000001</v>
      </c>
      <c r="BD10" s="4">
        <v>319.18700000000001</v>
      </c>
      <c r="BE10" s="4">
        <v>321.791</v>
      </c>
      <c r="BF10" s="4">
        <v>328.10500000000002</v>
      </c>
      <c r="BG10" s="4">
        <v>333.41800000000001</v>
      </c>
      <c r="BH10" s="4">
        <v>338.541</v>
      </c>
      <c r="BI10" s="4">
        <v>347.18</v>
      </c>
      <c r="BJ10" s="4">
        <v>355.65199999999999</v>
      </c>
      <c r="BK10" s="4">
        <v>359.25200000000001</v>
      </c>
      <c r="BL10" s="4">
        <v>375.62599999999998</v>
      </c>
      <c r="BM10" s="4">
        <v>387.02</v>
      </c>
      <c r="BN10" s="4">
        <v>404.33699999999999</v>
      </c>
    </row>
    <row r="11" spans="1:66" x14ac:dyDescent="0.25">
      <c r="A11" s="3" t="s">
        <v>75</v>
      </c>
      <c r="B11" s="3" t="s">
        <v>76</v>
      </c>
      <c r="C11" s="4">
        <v>2.1549999999999998</v>
      </c>
      <c r="D11" s="4">
        <v>2.3159999999999998</v>
      </c>
      <c r="E11" s="4">
        <v>2.5409999999999999</v>
      </c>
      <c r="F11" s="4">
        <v>2.8530000000000002</v>
      </c>
      <c r="G11" s="4">
        <v>3.1179999999999999</v>
      </c>
      <c r="H11" s="4">
        <v>3.2280000000000002</v>
      </c>
      <c r="I11" s="4">
        <v>3.4020000000000001</v>
      </c>
      <c r="J11" s="4">
        <v>3.6070000000000002</v>
      </c>
      <c r="K11" s="4">
        <v>3.9630000000000001</v>
      </c>
      <c r="L11" s="4">
        <v>4.476</v>
      </c>
      <c r="M11" s="4">
        <v>4.8</v>
      </c>
      <c r="N11" s="4">
        <v>5.4429999999999996</v>
      </c>
      <c r="O11" s="4">
        <v>6.0990000000000002</v>
      </c>
      <c r="P11" s="4">
        <v>6.931</v>
      </c>
      <c r="Q11" s="4">
        <v>8.2309999999999999</v>
      </c>
      <c r="R11" s="4">
        <v>9.1739999999999995</v>
      </c>
      <c r="S11" s="4">
        <v>10.257999999999999</v>
      </c>
      <c r="T11" s="4">
        <v>11.037000000000001</v>
      </c>
      <c r="U11" s="4">
        <v>12.297000000000001</v>
      </c>
      <c r="V11" s="4">
        <v>14.146000000000001</v>
      </c>
      <c r="W11" s="4">
        <v>16.108000000000001</v>
      </c>
      <c r="X11" s="4">
        <v>18.183</v>
      </c>
      <c r="Y11" s="4">
        <v>20.837</v>
      </c>
      <c r="Z11" s="4">
        <v>21.896999999999998</v>
      </c>
      <c r="AA11" s="4">
        <v>22.631</v>
      </c>
      <c r="AB11" s="4">
        <v>23.821999999999999</v>
      </c>
      <c r="AC11" s="4">
        <v>25.596</v>
      </c>
      <c r="AD11" s="4">
        <v>27.003</v>
      </c>
      <c r="AE11" s="4">
        <v>28.716000000000001</v>
      </c>
      <c r="AF11" s="4">
        <v>30.108000000000001</v>
      </c>
      <c r="AG11" s="4">
        <v>31.218</v>
      </c>
      <c r="AH11" s="4">
        <v>31.734999999999999</v>
      </c>
      <c r="AI11" s="4">
        <v>31.943999999999999</v>
      </c>
      <c r="AJ11" s="4">
        <v>31.734999999999999</v>
      </c>
      <c r="AK11" s="4">
        <v>32.18</v>
      </c>
      <c r="AL11" s="4">
        <v>32.679000000000002</v>
      </c>
      <c r="AM11" s="4">
        <v>33.344999999999999</v>
      </c>
      <c r="AN11" s="4">
        <v>34.017000000000003</v>
      </c>
      <c r="AO11" s="4">
        <v>35.332999999999998</v>
      </c>
      <c r="AP11" s="4">
        <v>36.548999999999999</v>
      </c>
      <c r="AQ11" s="4">
        <v>38.286000000000001</v>
      </c>
      <c r="AR11" s="4">
        <v>39.252000000000002</v>
      </c>
      <c r="AS11" s="4">
        <v>40.634999999999998</v>
      </c>
      <c r="AT11" s="4">
        <v>42.238</v>
      </c>
      <c r="AU11" s="4">
        <v>43.862000000000002</v>
      </c>
      <c r="AV11" s="4">
        <v>45.168999999999997</v>
      </c>
      <c r="AW11" s="4">
        <v>46.682000000000002</v>
      </c>
      <c r="AX11" s="4">
        <v>47.915999999999997</v>
      </c>
      <c r="AY11" s="4">
        <v>48.188000000000002</v>
      </c>
      <c r="AZ11" s="4">
        <v>47.18</v>
      </c>
      <c r="BA11" s="4">
        <v>48.591000000000001</v>
      </c>
      <c r="BB11" s="4">
        <v>49.654000000000003</v>
      </c>
      <c r="BC11" s="4">
        <v>49.786000000000001</v>
      </c>
      <c r="BD11" s="4">
        <v>49.384999999999998</v>
      </c>
      <c r="BE11" s="4">
        <v>49.706000000000003</v>
      </c>
      <c r="BF11" s="4">
        <v>50.441000000000003</v>
      </c>
      <c r="BG11" s="4">
        <v>51.29</v>
      </c>
      <c r="BH11" s="4">
        <v>51.823</v>
      </c>
      <c r="BI11" s="4">
        <v>52.078000000000003</v>
      </c>
      <c r="BJ11" s="4">
        <v>53.054000000000002</v>
      </c>
      <c r="BK11" s="4">
        <v>53.72</v>
      </c>
      <c r="BL11" s="4">
        <v>57.976999999999997</v>
      </c>
      <c r="BM11" s="4">
        <v>58.622</v>
      </c>
      <c r="BN11" s="4">
        <v>58.98</v>
      </c>
    </row>
    <row r="12" spans="1:66" x14ac:dyDescent="0.25">
      <c r="A12" s="3" t="s">
        <v>77</v>
      </c>
      <c r="B12" s="3" t="s">
        <v>78</v>
      </c>
      <c r="C12" s="4">
        <v>0.60299999999999998</v>
      </c>
      <c r="D12" s="4">
        <v>0.66300000000000003</v>
      </c>
      <c r="E12" s="4">
        <v>0.72599999999999998</v>
      </c>
      <c r="F12" s="4">
        <v>0.80100000000000005</v>
      </c>
      <c r="G12" s="4">
        <v>0.88</v>
      </c>
      <c r="H12" s="4">
        <v>0.92100000000000004</v>
      </c>
      <c r="I12" s="4">
        <v>1.012</v>
      </c>
      <c r="J12" s="4">
        <v>1.091</v>
      </c>
      <c r="K12" s="4">
        <v>1.131</v>
      </c>
      <c r="L12" s="4">
        <v>1.3</v>
      </c>
      <c r="M12" s="4">
        <v>1.4430000000000001</v>
      </c>
      <c r="N12" s="4">
        <v>1.6220000000000001</v>
      </c>
      <c r="O12" s="4">
        <v>1.82</v>
      </c>
      <c r="P12" s="4">
        <v>2.0720000000000001</v>
      </c>
      <c r="Q12" s="4">
        <v>2.3820000000000001</v>
      </c>
      <c r="R12" s="4">
        <v>2.883</v>
      </c>
      <c r="S12" s="4">
        <v>3.2229999999999999</v>
      </c>
      <c r="T12" s="4">
        <v>3.488</v>
      </c>
      <c r="U12" s="4">
        <v>4.1760000000000002</v>
      </c>
      <c r="V12" s="4">
        <v>4.7569999999999997</v>
      </c>
      <c r="W12" s="4">
        <v>5.4550000000000001</v>
      </c>
      <c r="X12" s="4">
        <v>6.4889999999999999</v>
      </c>
      <c r="Y12" s="4">
        <v>7.6420000000000003</v>
      </c>
      <c r="Z12" s="4">
        <v>8.89</v>
      </c>
      <c r="AA12" s="4">
        <v>10.052</v>
      </c>
      <c r="AB12" s="4">
        <v>11.337999999999999</v>
      </c>
      <c r="AC12" s="4">
        <v>12.64</v>
      </c>
      <c r="AD12" s="4">
        <v>13.548999999999999</v>
      </c>
      <c r="AE12" s="4">
        <v>15.141</v>
      </c>
      <c r="AF12" s="4">
        <v>16.821000000000002</v>
      </c>
      <c r="AG12" s="4">
        <v>18.329999999999998</v>
      </c>
      <c r="AH12" s="4">
        <v>19.614000000000001</v>
      </c>
      <c r="AI12" s="4">
        <v>20.963000000000001</v>
      </c>
      <c r="AJ12" s="4">
        <v>22.238</v>
      </c>
      <c r="AK12" s="4">
        <v>23.393999999999998</v>
      </c>
      <c r="AL12" s="4">
        <v>24.052</v>
      </c>
      <c r="AM12" s="4">
        <v>24.652000000000001</v>
      </c>
      <c r="AN12" s="4">
        <v>25</v>
      </c>
      <c r="AO12" s="4">
        <v>25.649000000000001</v>
      </c>
      <c r="AP12" s="4">
        <v>26.629000000000001</v>
      </c>
      <c r="AQ12" s="4">
        <v>28.161999999999999</v>
      </c>
      <c r="AR12" s="4">
        <v>29.492000000000001</v>
      </c>
      <c r="AS12" s="4">
        <v>30.907</v>
      </c>
      <c r="AT12" s="4">
        <v>32.511000000000003</v>
      </c>
      <c r="AU12" s="4">
        <v>34.241999999999997</v>
      </c>
      <c r="AV12" s="4">
        <v>35.82</v>
      </c>
      <c r="AW12" s="4">
        <v>37.731000000000002</v>
      </c>
      <c r="AX12" s="4">
        <v>39.357999999999997</v>
      </c>
      <c r="AY12" s="4">
        <v>41.423000000000002</v>
      </c>
      <c r="AZ12" s="4">
        <v>42.692999999999998</v>
      </c>
      <c r="BA12" s="4">
        <v>43.759</v>
      </c>
      <c r="BB12" s="4">
        <v>45.651000000000003</v>
      </c>
      <c r="BC12" s="4">
        <v>46.375</v>
      </c>
      <c r="BD12" s="4">
        <v>46.95</v>
      </c>
      <c r="BE12" s="4">
        <v>47.435000000000002</v>
      </c>
      <c r="BF12" s="4">
        <v>47.996000000000002</v>
      </c>
      <c r="BG12" s="4">
        <v>48.53</v>
      </c>
      <c r="BH12" s="4">
        <v>48.77</v>
      </c>
      <c r="BI12" s="4">
        <v>49.341999999999999</v>
      </c>
      <c r="BJ12" s="4">
        <v>50.088999999999999</v>
      </c>
      <c r="BK12" s="4">
        <v>46.947000000000003</v>
      </c>
      <c r="BL12" s="4">
        <v>51.790999999999997</v>
      </c>
      <c r="BM12" s="4">
        <v>53.235999999999997</v>
      </c>
      <c r="BN12" s="4">
        <v>56.155999999999999</v>
      </c>
    </row>
    <row r="13" spans="1:66" x14ac:dyDescent="0.25">
      <c r="A13" s="3" t="s">
        <v>79</v>
      </c>
      <c r="B13" s="3" t="s">
        <v>80</v>
      </c>
      <c r="C13" s="4">
        <v>2.641</v>
      </c>
      <c r="D13" s="4">
        <v>2.9420000000000002</v>
      </c>
      <c r="E13" s="4">
        <v>3.3149999999999999</v>
      </c>
      <c r="F13" s="4">
        <v>3.726</v>
      </c>
      <c r="G13" s="4">
        <v>4.0590000000000002</v>
      </c>
      <c r="H13" s="4">
        <v>4.3540000000000001</v>
      </c>
      <c r="I13" s="4">
        <v>4.8049999999999997</v>
      </c>
      <c r="J13" s="4">
        <v>5.2460000000000004</v>
      </c>
      <c r="K13" s="4">
        <v>5.7859999999999996</v>
      </c>
      <c r="L13" s="4">
        <v>6.8390000000000004</v>
      </c>
      <c r="M13" s="4">
        <v>7.6079999999999997</v>
      </c>
      <c r="N13" s="4">
        <v>8.8030000000000008</v>
      </c>
      <c r="O13" s="4">
        <v>10.006</v>
      </c>
      <c r="P13" s="4">
        <v>11.260999999999999</v>
      </c>
      <c r="Q13" s="4">
        <v>13.131</v>
      </c>
      <c r="R13" s="4">
        <v>15.419</v>
      </c>
      <c r="S13" s="4">
        <v>19.236000000000001</v>
      </c>
      <c r="T13" s="4">
        <v>21.831</v>
      </c>
      <c r="U13" s="4">
        <v>25.286000000000001</v>
      </c>
      <c r="V13" s="4">
        <v>29.37</v>
      </c>
      <c r="W13" s="4">
        <v>33.648000000000003</v>
      </c>
      <c r="X13" s="4">
        <v>39.148000000000003</v>
      </c>
      <c r="Y13" s="4">
        <v>47.039000000000001</v>
      </c>
      <c r="Z13" s="4">
        <v>51.401000000000003</v>
      </c>
      <c r="AA13" s="4">
        <v>53.857999999999997</v>
      </c>
      <c r="AB13" s="4">
        <v>58.47</v>
      </c>
      <c r="AC13" s="4">
        <v>61.148000000000003</v>
      </c>
      <c r="AD13" s="4">
        <v>66.022000000000006</v>
      </c>
      <c r="AE13" s="4">
        <v>70.319999999999993</v>
      </c>
      <c r="AF13" s="4">
        <v>76.766000000000005</v>
      </c>
      <c r="AG13" s="4">
        <v>79.808999999999997</v>
      </c>
      <c r="AH13" s="4">
        <v>78.944000000000003</v>
      </c>
      <c r="AI13" s="4">
        <v>81.703999999999994</v>
      </c>
      <c r="AJ13" s="4">
        <v>79.823999999999998</v>
      </c>
      <c r="AK13" s="4">
        <v>84.665000000000006</v>
      </c>
      <c r="AL13" s="4">
        <v>85.864000000000004</v>
      </c>
      <c r="AM13" s="4">
        <v>91.168000000000006</v>
      </c>
      <c r="AN13" s="4">
        <v>88.884</v>
      </c>
      <c r="AO13" s="4">
        <v>94.247</v>
      </c>
      <c r="AP13" s="4">
        <v>100.645</v>
      </c>
      <c r="AQ13" s="4">
        <v>107.18</v>
      </c>
      <c r="AR13" s="4">
        <v>109.637</v>
      </c>
      <c r="AS13" s="4">
        <v>111.099</v>
      </c>
      <c r="AT13" s="4">
        <v>112.18600000000001</v>
      </c>
      <c r="AU13" s="4">
        <v>118.379</v>
      </c>
      <c r="AV13" s="4">
        <v>125.786</v>
      </c>
      <c r="AW13" s="4">
        <v>130.15</v>
      </c>
      <c r="AX13" s="4">
        <v>136.696</v>
      </c>
      <c r="AY13" s="4">
        <v>142.024</v>
      </c>
      <c r="AZ13" s="4">
        <v>134.804</v>
      </c>
      <c r="BA13" s="4">
        <v>139.232</v>
      </c>
      <c r="BB13" s="4">
        <v>147.81399999999999</v>
      </c>
      <c r="BC13" s="4">
        <v>146.755</v>
      </c>
      <c r="BD13" s="4">
        <v>144.262</v>
      </c>
      <c r="BE13" s="4">
        <v>143.75800000000001</v>
      </c>
      <c r="BF13" s="4">
        <v>143.976</v>
      </c>
      <c r="BG13" s="4">
        <v>146.90700000000001</v>
      </c>
      <c r="BH13" s="4">
        <v>156.29400000000001</v>
      </c>
      <c r="BI13" s="4">
        <v>165.94499999999999</v>
      </c>
      <c r="BJ13" s="4">
        <v>169.667</v>
      </c>
      <c r="BK13" s="4">
        <v>129.79</v>
      </c>
      <c r="BL13" s="4">
        <v>150.15899999999999</v>
      </c>
      <c r="BM13" s="4">
        <v>177.74799999999999</v>
      </c>
      <c r="BN13" s="4">
        <v>191.751</v>
      </c>
    </row>
    <row r="14" spans="1:66" x14ac:dyDescent="0.25">
      <c r="A14" s="3" t="s">
        <v>81</v>
      </c>
      <c r="B14" s="3" t="s">
        <v>82</v>
      </c>
      <c r="C14" s="4">
        <v>0.36399999999999999</v>
      </c>
      <c r="D14" s="4">
        <v>0.42099999999999999</v>
      </c>
      <c r="E14" s="4">
        <v>0.46899999999999997</v>
      </c>
      <c r="F14" s="4">
        <v>0.55400000000000005</v>
      </c>
      <c r="G14" s="4">
        <v>0.58299999999999996</v>
      </c>
      <c r="H14" s="4">
        <v>0.61799999999999999</v>
      </c>
      <c r="I14" s="4">
        <v>0.61699999999999999</v>
      </c>
      <c r="J14" s="4">
        <v>0.67700000000000005</v>
      </c>
      <c r="K14" s="4">
        <v>0.72899999999999998</v>
      </c>
      <c r="L14" s="4">
        <v>0.872</v>
      </c>
      <c r="M14" s="4">
        <v>0.96699999999999997</v>
      </c>
      <c r="N14" s="4">
        <v>1.0980000000000001</v>
      </c>
      <c r="O14" s="4">
        <v>1.288</v>
      </c>
      <c r="P14" s="4">
        <v>1.528</v>
      </c>
      <c r="Q14" s="4">
        <v>1.9239999999999999</v>
      </c>
      <c r="R14" s="4">
        <v>2.581</v>
      </c>
      <c r="S14" s="4">
        <v>3.4169999999999998</v>
      </c>
      <c r="T14" s="4">
        <v>4.1379999999999999</v>
      </c>
      <c r="U14" s="4">
        <v>4.9160000000000004</v>
      </c>
      <c r="V14" s="4">
        <v>5.9290000000000003</v>
      </c>
      <c r="W14" s="4">
        <v>7.093</v>
      </c>
      <c r="X14" s="4">
        <v>8.3610000000000007</v>
      </c>
      <c r="Y14" s="4">
        <v>9.9939999999999998</v>
      </c>
      <c r="Z14" s="4">
        <v>10.55</v>
      </c>
      <c r="AA14" s="4">
        <v>11.746</v>
      </c>
      <c r="AB14" s="4">
        <v>12.949</v>
      </c>
      <c r="AC14" s="4">
        <v>14.093</v>
      </c>
      <c r="AD14" s="4">
        <v>15.384</v>
      </c>
      <c r="AE14" s="4">
        <v>16.556000000000001</v>
      </c>
      <c r="AF14" s="4">
        <v>17.411999999999999</v>
      </c>
      <c r="AG14" s="4">
        <v>18.891999999999999</v>
      </c>
      <c r="AH14" s="4">
        <v>19.800999999999998</v>
      </c>
      <c r="AI14" s="4">
        <v>19.88</v>
      </c>
      <c r="AJ14" s="4">
        <v>20.530999999999999</v>
      </c>
      <c r="AK14" s="4">
        <v>21.774999999999999</v>
      </c>
      <c r="AL14" s="4">
        <v>23.295000000000002</v>
      </c>
      <c r="AM14" s="4">
        <v>24.311</v>
      </c>
      <c r="AN14" s="4">
        <v>25.533000000000001</v>
      </c>
      <c r="AO14" s="4">
        <v>28.268999999999998</v>
      </c>
      <c r="AP14" s="4">
        <v>31.901</v>
      </c>
      <c r="AQ14" s="4">
        <v>36.523000000000003</v>
      </c>
      <c r="AR14" s="4">
        <v>39.255000000000003</v>
      </c>
      <c r="AS14" s="4">
        <v>42.023000000000003</v>
      </c>
      <c r="AT14" s="4">
        <v>44.207000000000001</v>
      </c>
      <c r="AU14" s="4">
        <v>47.222999999999999</v>
      </c>
      <c r="AV14" s="4">
        <v>50.091999999999999</v>
      </c>
      <c r="AW14" s="4">
        <v>51.793999999999997</v>
      </c>
      <c r="AX14" s="4">
        <v>54.152000000000001</v>
      </c>
      <c r="AY14" s="4">
        <v>54.648000000000003</v>
      </c>
      <c r="AZ14" s="4">
        <v>54.421999999999997</v>
      </c>
      <c r="BA14" s="4">
        <v>54.206000000000003</v>
      </c>
      <c r="BB14" s="4">
        <v>52.494</v>
      </c>
      <c r="BC14" s="4">
        <v>49.954000000000001</v>
      </c>
      <c r="BD14" s="4">
        <v>47.728000000000002</v>
      </c>
      <c r="BE14" s="4">
        <v>46.878</v>
      </c>
      <c r="BF14" s="4">
        <v>46.508000000000003</v>
      </c>
      <c r="BG14" s="4">
        <v>46.795999999999999</v>
      </c>
      <c r="BH14" s="4">
        <v>45.865000000000002</v>
      </c>
      <c r="BI14" s="4">
        <v>46.552</v>
      </c>
      <c r="BJ14" s="4">
        <v>47.28</v>
      </c>
      <c r="BK14" s="4">
        <v>49.539000000000001</v>
      </c>
      <c r="BL14" s="4">
        <v>51.835999999999999</v>
      </c>
      <c r="BM14" s="4">
        <v>52.271000000000001</v>
      </c>
      <c r="BN14" s="4">
        <v>52.948999999999998</v>
      </c>
    </row>
    <row r="15" spans="1:66" x14ac:dyDescent="0.25">
      <c r="A15" s="3" t="s">
        <v>83</v>
      </c>
      <c r="B15" s="3" t="s">
        <v>84</v>
      </c>
      <c r="C15" s="4">
        <v>1.6479999999999999</v>
      </c>
      <c r="D15" s="4">
        <v>1.841</v>
      </c>
      <c r="E15" s="4">
        <v>2.109</v>
      </c>
      <c r="F15" s="4">
        <v>2.3929999999999998</v>
      </c>
      <c r="G15" s="4">
        <v>2.6890000000000001</v>
      </c>
      <c r="H15" s="4">
        <v>2.899</v>
      </c>
      <c r="I15" s="4">
        <v>3.1659999999999999</v>
      </c>
      <c r="J15" s="4">
        <v>3.4409999999999998</v>
      </c>
      <c r="K15" s="4">
        <v>3.82</v>
      </c>
      <c r="L15" s="4">
        <v>4.2949999999999999</v>
      </c>
      <c r="M15" s="4">
        <v>4.7329999999999997</v>
      </c>
      <c r="N15" s="4">
        <v>5.3360000000000003</v>
      </c>
      <c r="O15" s="4">
        <v>6.1029999999999998</v>
      </c>
      <c r="P15" s="4">
        <v>6.9139999999999997</v>
      </c>
      <c r="Q15" s="4">
        <v>8.14</v>
      </c>
      <c r="R15" s="4">
        <v>9.4090000000000007</v>
      </c>
      <c r="S15" s="4">
        <v>10.819000000000001</v>
      </c>
      <c r="T15" s="4">
        <v>12.228</v>
      </c>
      <c r="U15" s="4">
        <v>13.813000000000001</v>
      </c>
      <c r="V15" s="4">
        <v>15.961</v>
      </c>
      <c r="W15" s="4">
        <v>18.027999999999999</v>
      </c>
      <c r="X15" s="4">
        <v>20.466000000000001</v>
      </c>
      <c r="Y15" s="4">
        <v>23.76</v>
      </c>
      <c r="Z15" s="4">
        <v>26.041</v>
      </c>
      <c r="AA15" s="4">
        <v>28.218</v>
      </c>
      <c r="AB15" s="4">
        <v>29.922000000000001</v>
      </c>
      <c r="AC15" s="4">
        <v>31.901</v>
      </c>
      <c r="AD15" s="4">
        <v>33.975000000000001</v>
      </c>
      <c r="AE15" s="4">
        <v>35.911999999999999</v>
      </c>
      <c r="AF15" s="4">
        <v>38.893000000000001</v>
      </c>
      <c r="AG15" s="4">
        <v>40.988999999999997</v>
      </c>
      <c r="AH15" s="4">
        <v>42.59</v>
      </c>
      <c r="AI15" s="4">
        <v>44.628999999999998</v>
      </c>
      <c r="AJ15" s="4">
        <v>45.213000000000001</v>
      </c>
      <c r="AK15" s="4">
        <v>46.402999999999999</v>
      </c>
      <c r="AL15" s="4">
        <v>47.53</v>
      </c>
      <c r="AM15" s="4">
        <v>48.371000000000002</v>
      </c>
      <c r="AN15" s="4">
        <v>49.856000000000002</v>
      </c>
      <c r="AO15" s="4">
        <v>52.898000000000003</v>
      </c>
      <c r="AP15" s="4">
        <v>54.533000000000001</v>
      </c>
      <c r="AQ15" s="4">
        <v>57.475999999999999</v>
      </c>
      <c r="AR15" s="4">
        <v>60.037999999999997</v>
      </c>
      <c r="AS15" s="4">
        <v>63.515000000000001</v>
      </c>
      <c r="AT15" s="4">
        <v>65.825999999999993</v>
      </c>
      <c r="AU15" s="4">
        <v>68.832999999999998</v>
      </c>
      <c r="AV15" s="4">
        <v>70.698999999999998</v>
      </c>
      <c r="AW15" s="4">
        <v>73.352999999999994</v>
      </c>
      <c r="AX15" s="4">
        <v>75.406999999999996</v>
      </c>
      <c r="AY15" s="4">
        <v>75.915999999999997</v>
      </c>
      <c r="AZ15" s="4">
        <v>74.522999999999996</v>
      </c>
      <c r="BA15" s="4">
        <v>75.548000000000002</v>
      </c>
      <c r="BB15" s="4">
        <v>76.561999999999998</v>
      </c>
      <c r="BC15" s="4">
        <v>76.623999999999995</v>
      </c>
      <c r="BD15" s="4">
        <v>76.248000000000005</v>
      </c>
      <c r="BE15" s="4">
        <v>77.263999999999996</v>
      </c>
      <c r="BF15" s="4">
        <v>78.685000000000002</v>
      </c>
      <c r="BG15" s="4">
        <v>80.3</v>
      </c>
      <c r="BH15" s="4">
        <v>83.159000000000006</v>
      </c>
      <c r="BI15" s="4">
        <v>85.427000000000007</v>
      </c>
      <c r="BJ15" s="4">
        <v>88.504999999999995</v>
      </c>
      <c r="BK15" s="4">
        <v>74.834999999999994</v>
      </c>
      <c r="BL15" s="4">
        <v>82.257000000000005</v>
      </c>
      <c r="BM15" s="4">
        <v>95.715000000000003</v>
      </c>
      <c r="BN15" s="4">
        <v>102.602</v>
      </c>
    </row>
    <row r="16" spans="1:66" x14ac:dyDescent="0.25">
      <c r="A16" s="3" t="s">
        <v>85</v>
      </c>
      <c r="B16" s="3" t="s">
        <v>86</v>
      </c>
      <c r="C16" s="4">
        <v>0.13900000000000001</v>
      </c>
      <c r="D16" s="4">
        <v>0.152</v>
      </c>
      <c r="E16" s="4">
        <v>0.17</v>
      </c>
      <c r="F16" s="4">
        <v>0.191</v>
      </c>
      <c r="G16" s="4">
        <v>0.20899999999999999</v>
      </c>
      <c r="H16" s="4">
        <v>0.22600000000000001</v>
      </c>
      <c r="I16" s="4">
        <v>0.246</v>
      </c>
      <c r="J16" s="4">
        <v>0.25800000000000001</v>
      </c>
      <c r="K16" s="4">
        <v>0.28399999999999997</v>
      </c>
      <c r="L16" s="4">
        <v>0.33100000000000002</v>
      </c>
      <c r="M16" s="4">
        <v>0.377</v>
      </c>
      <c r="N16" s="4">
        <v>0.45300000000000001</v>
      </c>
      <c r="O16" s="4">
        <v>0.51600000000000001</v>
      </c>
      <c r="P16" s="4">
        <v>0.53500000000000003</v>
      </c>
      <c r="Q16" s="4">
        <v>0.61</v>
      </c>
      <c r="R16" s="4">
        <v>0.63900000000000001</v>
      </c>
      <c r="S16" s="4">
        <v>0.59299999999999997</v>
      </c>
      <c r="T16" s="4">
        <v>0.63400000000000001</v>
      </c>
      <c r="U16" s="4">
        <v>0.748</v>
      </c>
      <c r="V16" s="4">
        <v>0.875</v>
      </c>
      <c r="W16" s="4">
        <v>1.048</v>
      </c>
      <c r="X16" s="4">
        <v>1.2330000000000001</v>
      </c>
      <c r="Y16" s="4">
        <v>1.387</v>
      </c>
      <c r="Z16" s="4">
        <v>1.68</v>
      </c>
      <c r="AA16" s="4">
        <v>1.9139999999999999</v>
      </c>
      <c r="AB16" s="4">
        <v>2.1669999999999998</v>
      </c>
      <c r="AC16" s="4">
        <v>2.4020000000000001</v>
      </c>
      <c r="AD16" s="4">
        <v>2.8010000000000002</v>
      </c>
      <c r="AE16" s="4">
        <v>3.089</v>
      </c>
      <c r="AF16" s="4">
        <v>3.4940000000000002</v>
      </c>
      <c r="AG16" s="4">
        <v>3.4750000000000001</v>
      </c>
      <c r="AH16" s="4">
        <v>3.6160000000000001</v>
      </c>
      <c r="AI16" s="4">
        <v>3.806</v>
      </c>
      <c r="AJ16" s="4">
        <v>3.8580000000000001</v>
      </c>
      <c r="AK16" s="4">
        <v>3.8860000000000001</v>
      </c>
      <c r="AL16" s="4">
        <v>4.0640000000000001</v>
      </c>
      <c r="AM16" s="4">
        <v>4.13</v>
      </c>
      <c r="AN16" s="4">
        <v>4.4740000000000002</v>
      </c>
      <c r="AO16" s="4">
        <v>4.5519999999999996</v>
      </c>
      <c r="AP16" s="4">
        <v>4.6360000000000001</v>
      </c>
      <c r="AQ16" s="4">
        <v>4.7629999999999999</v>
      </c>
      <c r="AR16" s="4">
        <v>4.9379999999999997</v>
      </c>
      <c r="AS16" s="4">
        <v>5.2489999999999997</v>
      </c>
      <c r="AT16" s="4">
        <v>5.298</v>
      </c>
      <c r="AU16" s="4">
        <v>5.4409999999999998</v>
      </c>
      <c r="AV16" s="4">
        <v>5.6</v>
      </c>
      <c r="AW16" s="4">
        <v>6.0110000000000001</v>
      </c>
      <c r="AX16" s="4">
        <v>6.2350000000000003</v>
      </c>
      <c r="AY16" s="4">
        <v>6.5860000000000003</v>
      </c>
      <c r="AZ16" s="4">
        <v>6.62</v>
      </c>
      <c r="BA16" s="4">
        <v>6.9630000000000001</v>
      </c>
      <c r="BB16" s="4">
        <v>7.1429999999999998</v>
      </c>
      <c r="BC16" s="4">
        <v>7.3860000000000001</v>
      </c>
      <c r="BD16" s="4">
        <v>7.6920000000000002</v>
      </c>
      <c r="BE16" s="4">
        <v>7.8639999999999999</v>
      </c>
      <c r="BF16" s="4">
        <v>8.093</v>
      </c>
      <c r="BG16" s="4">
        <v>8.2579999999999991</v>
      </c>
      <c r="BH16" s="4">
        <v>8.8789999999999996</v>
      </c>
      <c r="BI16" s="4">
        <v>8.9960000000000004</v>
      </c>
      <c r="BJ16" s="4">
        <v>9.52</v>
      </c>
      <c r="BK16" s="4">
        <v>9.3369999999999997</v>
      </c>
      <c r="BL16" s="4">
        <v>9.5180000000000007</v>
      </c>
      <c r="BM16" s="4">
        <v>9.8789999999999996</v>
      </c>
      <c r="BN16" s="4">
        <v>10.54</v>
      </c>
    </row>
    <row r="17" spans="1:66" x14ac:dyDescent="0.25">
      <c r="A17" s="3" t="s">
        <v>87</v>
      </c>
      <c r="B17" s="3" t="s">
        <v>88</v>
      </c>
      <c r="C17" s="4">
        <v>1.4830000000000001</v>
      </c>
      <c r="D17" s="4">
        <v>1.5720000000000001</v>
      </c>
      <c r="E17" s="4">
        <v>1.6870000000000001</v>
      </c>
      <c r="F17" s="4">
        <v>1.85</v>
      </c>
      <c r="G17" s="4">
        <v>2.0070000000000001</v>
      </c>
      <c r="H17" s="4">
        <v>2.113</v>
      </c>
      <c r="I17" s="4">
        <v>2.258</v>
      </c>
      <c r="J17" s="4">
        <v>2.41</v>
      </c>
      <c r="K17" s="4">
        <v>2.5390000000000001</v>
      </c>
      <c r="L17" s="4">
        <v>2.8359999999999999</v>
      </c>
      <c r="M17" s="4">
        <v>3.153</v>
      </c>
      <c r="N17" s="4">
        <v>3.5880000000000001</v>
      </c>
      <c r="O17" s="4">
        <v>4.0209999999999999</v>
      </c>
      <c r="P17" s="4">
        <v>4.5259999999999998</v>
      </c>
      <c r="Q17" s="4">
        <v>5.2229999999999999</v>
      </c>
      <c r="R17" s="4">
        <v>6.16</v>
      </c>
      <c r="S17" s="4">
        <v>7.2130000000000001</v>
      </c>
      <c r="T17" s="4">
        <v>8.5359999999999996</v>
      </c>
      <c r="U17" s="4">
        <v>9.7270000000000003</v>
      </c>
      <c r="V17" s="4">
        <v>10.878</v>
      </c>
      <c r="W17" s="4">
        <v>12.544</v>
      </c>
      <c r="X17" s="4">
        <v>14.728</v>
      </c>
      <c r="Y17" s="4">
        <v>17.141999999999999</v>
      </c>
      <c r="Z17" s="4">
        <v>19.042999999999999</v>
      </c>
      <c r="AA17" s="4">
        <v>20.567</v>
      </c>
      <c r="AB17" s="4">
        <v>22.33</v>
      </c>
      <c r="AC17" s="4">
        <v>24.001999999999999</v>
      </c>
      <c r="AD17" s="4">
        <v>25.837</v>
      </c>
      <c r="AE17" s="4">
        <v>28.295000000000002</v>
      </c>
      <c r="AF17" s="4">
        <v>31.062999999999999</v>
      </c>
      <c r="AG17" s="4">
        <v>33.529000000000003</v>
      </c>
      <c r="AH17" s="4">
        <v>35.551000000000002</v>
      </c>
      <c r="AI17" s="4">
        <v>36.825000000000003</v>
      </c>
      <c r="AJ17" s="4">
        <v>37.520000000000003</v>
      </c>
      <c r="AK17" s="4">
        <v>37.991999999999997</v>
      </c>
      <c r="AL17" s="4">
        <v>39.185000000000002</v>
      </c>
      <c r="AM17" s="4">
        <v>38.749000000000002</v>
      </c>
      <c r="AN17" s="4">
        <v>40.268999999999998</v>
      </c>
      <c r="AO17" s="4">
        <v>43.366999999999997</v>
      </c>
      <c r="AP17" s="4">
        <v>45.963999999999999</v>
      </c>
      <c r="AQ17" s="4">
        <v>49.841999999999999</v>
      </c>
      <c r="AR17" s="4">
        <v>51.978000000000002</v>
      </c>
      <c r="AS17" s="4">
        <v>54.168999999999997</v>
      </c>
      <c r="AT17" s="4">
        <v>56.389000000000003</v>
      </c>
      <c r="AU17" s="4">
        <v>58.207999999999998</v>
      </c>
      <c r="AV17" s="4">
        <v>60.807000000000002</v>
      </c>
      <c r="AW17" s="4">
        <v>63.957000000000001</v>
      </c>
      <c r="AX17" s="4">
        <v>67.131</v>
      </c>
      <c r="AY17" s="4">
        <v>67.965000000000003</v>
      </c>
      <c r="AZ17" s="4">
        <v>66.721000000000004</v>
      </c>
      <c r="BA17" s="4">
        <v>68.236000000000004</v>
      </c>
      <c r="BB17" s="4">
        <v>70.564999999999998</v>
      </c>
      <c r="BC17" s="4">
        <v>72.024000000000001</v>
      </c>
      <c r="BD17" s="4">
        <v>72.691000000000003</v>
      </c>
      <c r="BE17" s="4">
        <v>75.878</v>
      </c>
      <c r="BF17" s="4">
        <v>77.480999999999995</v>
      </c>
      <c r="BG17" s="4">
        <v>80.171999999999997</v>
      </c>
      <c r="BH17" s="4">
        <v>84.796000000000006</v>
      </c>
      <c r="BI17" s="4">
        <v>90.251999999999995</v>
      </c>
      <c r="BJ17" s="4">
        <v>95.83</v>
      </c>
      <c r="BK17" s="4">
        <v>67.369</v>
      </c>
      <c r="BL17" s="4">
        <v>78.792000000000002</v>
      </c>
      <c r="BM17" s="4">
        <v>113.699</v>
      </c>
      <c r="BN17" s="4">
        <v>125.997</v>
      </c>
    </row>
    <row r="18" spans="1:66" x14ac:dyDescent="0.25">
      <c r="A18" s="3" t="s">
        <v>89</v>
      </c>
      <c r="B18" s="3" t="s">
        <v>90</v>
      </c>
      <c r="C18" s="4">
        <v>0.71899999999999997</v>
      </c>
      <c r="D18" s="4">
        <v>0.79500000000000004</v>
      </c>
      <c r="E18" s="4">
        <v>0.85899999999999999</v>
      </c>
      <c r="F18" s="4">
        <v>1.0369999999999999</v>
      </c>
      <c r="G18" s="4">
        <v>1.2350000000000001</v>
      </c>
      <c r="H18" s="4">
        <v>1.379</v>
      </c>
      <c r="I18" s="4">
        <v>1.5069999999999999</v>
      </c>
      <c r="J18" s="4">
        <v>1.6739999999999999</v>
      </c>
      <c r="K18" s="4">
        <v>1.9239999999999999</v>
      </c>
      <c r="L18" s="4">
        <v>2.4670000000000001</v>
      </c>
      <c r="M18" s="4">
        <v>2.8380000000000001</v>
      </c>
      <c r="N18" s="4">
        <v>3.2970000000000002</v>
      </c>
      <c r="O18" s="4">
        <v>3.63</v>
      </c>
      <c r="P18" s="4">
        <v>4.782</v>
      </c>
      <c r="Q18" s="4">
        <v>6.665</v>
      </c>
      <c r="R18" s="4">
        <v>6.556</v>
      </c>
      <c r="S18" s="4">
        <v>7.6189999999999998</v>
      </c>
      <c r="T18" s="4">
        <v>8.1940000000000008</v>
      </c>
      <c r="U18" s="4">
        <v>9.3059999999999992</v>
      </c>
      <c r="V18" s="4">
        <v>11.206</v>
      </c>
      <c r="W18" s="4">
        <v>12.907</v>
      </c>
      <c r="X18" s="4">
        <v>16.324000000000002</v>
      </c>
      <c r="Y18" s="4">
        <v>19.312000000000001</v>
      </c>
      <c r="Z18" s="4">
        <v>21.878</v>
      </c>
      <c r="AA18" s="4">
        <v>24.797999999999998</v>
      </c>
      <c r="AB18" s="4">
        <v>27.719000000000001</v>
      </c>
      <c r="AC18" s="4">
        <v>30.216000000000001</v>
      </c>
      <c r="AD18" s="4">
        <v>32.698</v>
      </c>
      <c r="AE18" s="4">
        <v>35.543999999999997</v>
      </c>
      <c r="AF18" s="4">
        <v>39.755000000000003</v>
      </c>
      <c r="AG18" s="4">
        <v>41.468000000000004</v>
      </c>
      <c r="AH18" s="4">
        <v>39.545000000000002</v>
      </c>
      <c r="AI18" s="4">
        <v>41.917999999999999</v>
      </c>
      <c r="AJ18" s="4">
        <v>40.542999999999999</v>
      </c>
      <c r="AK18" s="4">
        <v>39.116</v>
      </c>
      <c r="AL18" s="4">
        <v>38.148000000000003</v>
      </c>
      <c r="AM18" s="4">
        <v>40.448</v>
      </c>
      <c r="AN18" s="4">
        <v>40.863</v>
      </c>
      <c r="AO18" s="4">
        <v>40.79</v>
      </c>
      <c r="AP18" s="4">
        <v>38.375999999999998</v>
      </c>
      <c r="AQ18" s="4">
        <v>47.104999999999997</v>
      </c>
      <c r="AR18" s="4">
        <v>51.023000000000003</v>
      </c>
      <c r="AS18" s="4">
        <v>47.581000000000003</v>
      </c>
      <c r="AT18" s="4">
        <v>47.188000000000002</v>
      </c>
      <c r="AU18" s="4">
        <v>51.597000000000001</v>
      </c>
      <c r="AV18" s="4">
        <v>54.256999999999998</v>
      </c>
      <c r="AW18" s="4">
        <v>61.115000000000002</v>
      </c>
      <c r="AX18" s="4">
        <v>70.233999999999995</v>
      </c>
      <c r="AY18" s="4">
        <v>75.91</v>
      </c>
      <c r="AZ18" s="4">
        <v>61.962000000000003</v>
      </c>
      <c r="BA18" s="4">
        <v>63.86</v>
      </c>
      <c r="BB18" s="4">
        <v>64.974999999999994</v>
      </c>
      <c r="BC18" s="4">
        <v>62.484999999999999</v>
      </c>
      <c r="BD18" s="4">
        <v>64.864000000000004</v>
      </c>
      <c r="BE18" s="4">
        <v>63.954000000000001</v>
      </c>
      <c r="BF18" s="4">
        <v>69.176000000000002</v>
      </c>
      <c r="BG18" s="4">
        <v>69.528999999999996</v>
      </c>
      <c r="BH18" s="4">
        <v>71.884</v>
      </c>
      <c r="BI18" s="4">
        <v>76.427999999999997</v>
      </c>
      <c r="BJ18" s="4">
        <v>74.995000000000005</v>
      </c>
      <c r="BK18" s="4">
        <v>76.66</v>
      </c>
      <c r="BL18" s="4">
        <v>77.88</v>
      </c>
      <c r="BM18" s="4">
        <v>86.132000000000005</v>
      </c>
      <c r="BN18" s="4">
        <v>121.053</v>
      </c>
    </row>
    <row r="19" spans="1:66" x14ac:dyDescent="0.25">
      <c r="A19" s="3" t="s">
        <v>91</v>
      </c>
      <c r="B19" s="3" t="s">
        <v>92</v>
      </c>
      <c r="C19" s="4">
        <v>1.2210000000000001</v>
      </c>
      <c r="D19" s="4">
        <v>1.351</v>
      </c>
      <c r="E19" s="4">
        <v>1.538</v>
      </c>
      <c r="F19" s="4">
        <v>1.7769999999999999</v>
      </c>
      <c r="G19" s="4">
        <v>1.986</v>
      </c>
      <c r="H19" s="4">
        <v>2.129</v>
      </c>
      <c r="I19" s="4">
        <v>2.383</v>
      </c>
      <c r="J19" s="4">
        <v>2.6080000000000001</v>
      </c>
      <c r="K19" s="4">
        <v>2.8730000000000002</v>
      </c>
      <c r="L19" s="4">
        <v>3.2770000000000001</v>
      </c>
      <c r="M19" s="4">
        <v>3.633</v>
      </c>
      <c r="N19" s="4">
        <v>4.1440000000000001</v>
      </c>
      <c r="O19" s="4">
        <v>4.6139999999999999</v>
      </c>
      <c r="P19" s="4">
        <v>5.3230000000000004</v>
      </c>
      <c r="Q19" s="4">
        <v>6.6340000000000003</v>
      </c>
      <c r="R19" s="4">
        <v>7.7359999999999998</v>
      </c>
      <c r="S19" s="4">
        <v>8.8309999999999995</v>
      </c>
      <c r="T19" s="4">
        <v>9.9890000000000008</v>
      </c>
      <c r="U19" s="4">
        <v>11.634</v>
      </c>
      <c r="V19" s="4">
        <v>13.618</v>
      </c>
      <c r="W19" s="4">
        <v>15.352</v>
      </c>
      <c r="X19" s="4">
        <v>17.407</v>
      </c>
      <c r="Y19" s="4">
        <v>19.651</v>
      </c>
      <c r="Z19" s="4">
        <v>21.849</v>
      </c>
      <c r="AA19" s="4">
        <v>23.312999999999999</v>
      </c>
      <c r="AB19" s="4">
        <v>25.038</v>
      </c>
      <c r="AC19" s="4">
        <v>26.99</v>
      </c>
      <c r="AD19" s="4">
        <v>28.806999999999999</v>
      </c>
      <c r="AE19" s="4">
        <v>30.661000000000001</v>
      </c>
      <c r="AF19" s="4">
        <v>32.918999999999997</v>
      </c>
      <c r="AG19" s="4">
        <v>34.512999999999998</v>
      </c>
      <c r="AH19" s="4">
        <v>36.091000000000001</v>
      </c>
      <c r="AI19" s="4">
        <v>37.610999999999997</v>
      </c>
      <c r="AJ19" s="4">
        <v>38.542000000000002</v>
      </c>
      <c r="AK19" s="4">
        <v>39.155000000000001</v>
      </c>
      <c r="AL19" s="4">
        <v>40.526000000000003</v>
      </c>
      <c r="AM19" s="4">
        <v>42.84</v>
      </c>
      <c r="AN19" s="4">
        <v>44.253</v>
      </c>
      <c r="AO19" s="4">
        <v>46.811999999999998</v>
      </c>
      <c r="AP19" s="4">
        <v>48.588000000000001</v>
      </c>
      <c r="AQ19" s="4">
        <v>51.3</v>
      </c>
      <c r="AR19" s="4">
        <v>52.978999999999999</v>
      </c>
      <c r="AS19" s="4">
        <v>54.079000000000001</v>
      </c>
      <c r="AT19" s="4">
        <v>54.02</v>
      </c>
      <c r="AU19" s="4">
        <v>56.542000000000002</v>
      </c>
      <c r="AV19" s="4">
        <v>58.749000000000002</v>
      </c>
      <c r="AW19" s="4">
        <v>61.616999999999997</v>
      </c>
      <c r="AX19" s="4">
        <v>64.153999999999996</v>
      </c>
      <c r="AY19" s="4">
        <v>65.394000000000005</v>
      </c>
      <c r="AZ19" s="4">
        <v>66.171000000000006</v>
      </c>
      <c r="BA19" s="4">
        <v>68.191000000000003</v>
      </c>
      <c r="BB19" s="4">
        <v>70.320999999999998</v>
      </c>
      <c r="BC19" s="4">
        <v>72.278000000000006</v>
      </c>
      <c r="BD19" s="4">
        <v>73.691000000000003</v>
      </c>
      <c r="BE19" s="4">
        <v>75.040000000000006</v>
      </c>
      <c r="BF19" s="4">
        <v>76.808000000000007</v>
      </c>
      <c r="BG19" s="4">
        <v>77.813000000000002</v>
      </c>
      <c r="BH19" s="4">
        <v>77.513000000000005</v>
      </c>
      <c r="BI19" s="4">
        <v>79.027000000000001</v>
      </c>
      <c r="BJ19" s="4">
        <v>80.847999999999999</v>
      </c>
      <c r="BK19" s="4">
        <v>72.293000000000006</v>
      </c>
      <c r="BL19" s="4">
        <v>78.950999999999993</v>
      </c>
      <c r="BM19" s="4">
        <v>86.25</v>
      </c>
      <c r="BN19" s="4">
        <v>91.516000000000005</v>
      </c>
    </row>
    <row r="20" spans="1:66" x14ac:dyDescent="0.25">
      <c r="A20" s="3" t="s">
        <v>93</v>
      </c>
      <c r="B20" s="3" t="s">
        <v>94</v>
      </c>
      <c r="C20" s="4">
        <v>0.21199999999999999</v>
      </c>
      <c r="D20" s="4">
        <v>0.23100000000000001</v>
      </c>
      <c r="E20" s="4">
        <v>0.20300000000000001</v>
      </c>
      <c r="F20" s="4">
        <v>9.1999999999999998E-2</v>
      </c>
      <c r="G20" s="4">
        <v>0.10299999999999999</v>
      </c>
      <c r="H20" s="4">
        <v>8.5999999999999993E-2</v>
      </c>
      <c r="I20" s="4">
        <v>6.6000000000000003E-2</v>
      </c>
      <c r="J20" s="4">
        <v>8.6999999999999994E-2</v>
      </c>
      <c r="K20" s="4">
        <v>0.14499999999999999</v>
      </c>
      <c r="L20" s="4">
        <v>0.05</v>
      </c>
      <c r="M20" s="4">
        <v>-5.5E-2</v>
      </c>
      <c r="N20" s="4">
        <v>-0.11799999999999999</v>
      </c>
      <c r="O20" s="4">
        <v>-0.107</v>
      </c>
      <c r="P20" s="4">
        <v>-8.9999999999999993E-3</v>
      </c>
      <c r="Q20" s="4">
        <v>1.4999999999999999E-2</v>
      </c>
      <c r="R20" s="4">
        <v>1.2E-2</v>
      </c>
      <c r="S20" s="4">
        <v>0.191</v>
      </c>
      <c r="T20" s="4">
        <v>-1.4999999999999999E-2</v>
      </c>
      <c r="U20" s="4">
        <v>-0.71</v>
      </c>
      <c r="V20" s="4">
        <v>-0.51700000000000002</v>
      </c>
      <c r="W20" s="4">
        <v>-0.73</v>
      </c>
      <c r="X20" s="4">
        <v>-0.29599999999999999</v>
      </c>
      <c r="Y20" s="4">
        <v>-0.67600000000000005</v>
      </c>
      <c r="Z20" s="4">
        <v>-2.0169999999999999</v>
      </c>
      <c r="AA20" s="4">
        <v>-2.746</v>
      </c>
      <c r="AB20" s="4">
        <v>-2.7949999999999999</v>
      </c>
      <c r="AC20" s="4">
        <v>-1.26</v>
      </c>
      <c r="AD20" s="4">
        <v>-0.65400000000000003</v>
      </c>
      <c r="AE20" s="4">
        <v>-0.93</v>
      </c>
      <c r="AF20" s="4">
        <v>-3.081</v>
      </c>
      <c r="AG20" s="4">
        <v>-3.6549999999999998</v>
      </c>
      <c r="AH20" s="4">
        <v>-4.7830000000000004</v>
      </c>
      <c r="AI20" s="4">
        <v>-6.05</v>
      </c>
      <c r="AJ20" s="4">
        <v>-6.2160000000000002</v>
      </c>
      <c r="AK20" s="4">
        <v>-6.0039999999999996</v>
      </c>
      <c r="AL20" s="4">
        <v>-5.0469999999999997</v>
      </c>
      <c r="AM20" s="4">
        <v>-4.5090000000000003</v>
      </c>
      <c r="AN20" s="4">
        <v>-6.5350000000000001</v>
      </c>
      <c r="AO20" s="4">
        <v>-7.6760000000000002</v>
      </c>
      <c r="AP20" s="4">
        <v>-10.292</v>
      </c>
      <c r="AQ20" s="4">
        <v>-12.584</v>
      </c>
      <c r="AR20" s="4">
        <v>-12.609</v>
      </c>
      <c r="AS20" s="4">
        <v>-14.053000000000001</v>
      </c>
      <c r="AT20" s="4">
        <v>-12.738</v>
      </c>
      <c r="AU20" s="4">
        <v>-16.044</v>
      </c>
      <c r="AV20" s="4">
        <v>-15.178000000000001</v>
      </c>
      <c r="AW20" s="4">
        <v>-14.147</v>
      </c>
      <c r="AX20" s="4">
        <v>-14.664999999999999</v>
      </c>
      <c r="AY20" s="4">
        <v>-13.861000000000001</v>
      </c>
      <c r="AZ20" s="4">
        <v>-12.879</v>
      </c>
      <c r="BA20" s="4">
        <v>-9.6289999999999996</v>
      </c>
      <c r="BB20" s="4">
        <v>-10.233000000000001</v>
      </c>
      <c r="BC20" s="4">
        <v>-16.548999999999999</v>
      </c>
      <c r="BD20" s="4">
        <v>-16.704999999999998</v>
      </c>
      <c r="BE20" s="4">
        <v>-12.528</v>
      </c>
      <c r="BF20" s="4">
        <v>-12.615</v>
      </c>
      <c r="BG20" s="4">
        <v>-8.9030000000000005</v>
      </c>
      <c r="BH20" s="4">
        <v>-10.913</v>
      </c>
      <c r="BI20" s="4">
        <v>-11.211</v>
      </c>
      <c r="BJ20" s="4">
        <v>-8.4749999999999996</v>
      </c>
      <c r="BK20" s="4">
        <v>-0.96</v>
      </c>
      <c r="BL20" s="4">
        <v>-2.0760000000000001</v>
      </c>
      <c r="BM20" s="4">
        <v>-12.458</v>
      </c>
      <c r="BN20" s="4">
        <v>-14.09</v>
      </c>
    </row>
    <row r="21" spans="1:66" x14ac:dyDescent="0.25">
      <c r="A21" s="3" t="s">
        <v>95</v>
      </c>
      <c r="B21" s="3" t="s">
        <v>96</v>
      </c>
      <c r="C21" s="4">
        <v>25.419</v>
      </c>
      <c r="D21" s="4">
        <v>27.684000000000001</v>
      </c>
      <c r="E21" s="4">
        <v>30.914000000000001</v>
      </c>
      <c r="F21" s="4">
        <v>34.731000000000002</v>
      </c>
      <c r="G21" s="4">
        <v>37.795999999999999</v>
      </c>
      <c r="H21" s="4">
        <v>40.247999999999998</v>
      </c>
      <c r="I21" s="4">
        <v>43.377000000000002</v>
      </c>
      <c r="J21" s="4">
        <v>46.927</v>
      </c>
      <c r="K21" s="4">
        <v>51.375</v>
      </c>
      <c r="L21" s="4">
        <v>58.523000000000003</v>
      </c>
      <c r="M21" s="4">
        <v>64.244</v>
      </c>
      <c r="N21" s="4">
        <v>71.685000000000002</v>
      </c>
      <c r="O21" s="4">
        <v>79.736000000000004</v>
      </c>
      <c r="P21" s="4">
        <v>90.221000000000004</v>
      </c>
      <c r="Q21" s="4">
        <v>106.121</v>
      </c>
      <c r="R21" s="4">
        <v>120.94499999999999</v>
      </c>
      <c r="S21" s="4">
        <v>139.636</v>
      </c>
      <c r="T21" s="4">
        <v>156.88</v>
      </c>
      <c r="U21" s="4">
        <v>177.119</v>
      </c>
      <c r="V21" s="4">
        <v>203.523</v>
      </c>
      <c r="W21" s="4">
        <v>233.095</v>
      </c>
      <c r="X21" s="4">
        <v>270.65699999999998</v>
      </c>
      <c r="Y21" s="4">
        <v>312.64600000000002</v>
      </c>
      <c r="Z21" s="4">
        <v>345.34500000000003</v>
      </c>
      <c r="AA21" s="4">
        <v>375.416</v>
      </c>
      <c r="AB21" s="4">
        <v>406.75799999999998</v>
      </c>
      <c r="AC21" s="4">
        <v>434.46899999999999</v>
      </c>
      <c r="AD21" s="4">
        <v>462.19499999999999</v>
      </c>
      <c r="AE21" s="4">
        <v>491.01499999999999</v>
      </c>
      <c r="AF21" s="4">
        <v>525.96100000000001</v>
      </c>
      <c r="AG21" s="4">
        <v>554.89800000000002</v>
      </c>
      <c r="AH21" s="4">
        <v>573.92200000000003</v>
      </c>
      <c r="AI21" s="4">
        <v>595.24699999999996</v>
      </c>
      <c r="AJ21" s="4">
        <v>605.13400000000001</v>
      </c>
      <c r="AK21" s="4">
        <v>621.19000000000005</v>
      </c>
      <c r="AL21" s="4">
        <v>638.00900000000001</v>
      </c>
      <c r="AM21" s="4">
        <v>660.53399999999999</v>
      </c>
      <c r="AN21" s="4">
        <v>671.09299999999996</v>
      </c>
      <c r="AO21" s="4">
        <v>699.8</v>
      </c>
      <c r="AP21" s="4">
        <v>721.101</v>
      </c>
      <c r="AQ21" s="4">
        <v>764.41200000000003</v>
      </c>
      <c r="AR21" s="4">
        <v>797.40099999999995</v>
      </c>
      <c r="AS21" s="4">
        <v>820.56700000000001</v>
      </c>
      <c r="AT21" s="4">
        <v>848.15899999999999</v>
      </c>
      <c r="AU21" s="4">
        <v>883.76800000000003</v>
      </c>
      <c r="AV21" s="4">
        <v>923.08699999999999</v>
      </c>
      <c r="AW21" s="4">
        <v>968.33100000000002</v>
      </c>
      <c r="AX21" s="4">
        <v>1013.279</v>
      </c>
      <c r="AY21" s="4">
        <v>1048.047</v>
      </c>
      <c r="AZ21" s="4">
        <v>1031.9829999999999</v>
      </c>
      <c r="BA21" s="4">
        <v>1063.998</v>
      </c>
      <c r="BB21" s="4">
        <v>1091.546</v>
      </c>
      <c r="BC21" s="4">
        <v>1101.431</v>
      </c>
      <c r="BD21" s="4">
        <v>1114.393</v>
      </c>
      <c r="BE21" s="4">
        <v>1126.434</v>
      </c>
      <c r="BF21" s="4">
        <v>1147.048</v>
      </c>
      <c r="BG21" s="4">
        <v>1169.068</v>
      </c>
      <c r="BH21" s="4">
        <v>1195.31</v>
      </c>
      <c r="BI21" s="4">
        <v>1231.7619999999999</v>
      </c>
      <c r="BJ21" s="4">
        <v>1262.5309999999999</v>
      </c>
      <c r="BK21" s="4">
        <v>1190</v>
      </c>
      <c r="BL21" s="4">
        <v>1269.1690000000001</v>
      </c>
      <c r="BM21" s="4">
        <v>1372.393</v>
      </c>
      <c r="BN21" s="4">
        <v>1481.5940000000001</v>
      </c>
    </row>
    <row r="22" spans="1:66" x14ac:dyDescent="0.25">
      <c r="A22" s="3" t="s">
        <v>97</v>
      </c>
      <c r="B22" s="3" t="s">
        <v>98</v>
      </c>
      <c r="C22" s="4">
        <v>0.86099999999999999</v>
      </c>
      <c r="D22" s="4">
        <v>0.90900000000000003</v>
      </c>
      <c r="E22" s="4">
        <v>1.01</v>
      </c>
      <c r="F22" s="4">
        <v>1.113</v>
      </c>
      <c r="G22" s="4">
        <v>1.2310000000000001</v>
      </c>
      <c r="H22" s="4">
        <v>1.3340000000000001</v>
      </c>
      <c r="I22" s="4">
        <v>1.3959999999999999</v>
      </c>
      <c r="J22" s="4">
        <v>1.4410000000000001</v>
      </c>
      <c r="K22" s="4">
        <v>1.58</v>
      </c>
      <c r="L22" s="4">
        <v>1.8149999999999999</v>
      </c>
      <c r="M22" s="4">
        <v>2.0950000000000002</v>
      </c>
      <c r="N22" s="4">
        <v>2.3610000000000002</v>
      </c>
      <c r="O22" s="4">
        <v>2.6419999999999999</v>
      </c>
      <c r="P22" s="4">
        <v>3.0150000000000001</v>
      </c>
      <c r="Q22" s="4">
        <v>3.4329999999999998</v>
      </c>
      <c r="R22" s="4">
        <v>3.907</v>
      </c>
      <c r="S22" s="4">
        <v>4.45</v>
      </c>
      <c r="T22" s="4">
        <v>5.0199999999999996</v>
      </c>
      <c r="U22" s="4">
        <v>5.64</v>
      </c>
      <c r="V22" s="4">
        <v>6.2670000000000003</v>
      </c>
      <c r="W22" s="4">
        <v>7.2359999999999998</v>
      </c>
      <c r="X22" s="4">
        <v>8.2040000000000006</v>
      </c>
      <c r="Y22" s="4">
        <v>9.2940000000000005</v>
      </c>
      <c r="Z22" s="4">
        <v>10.263</v>
      </c>
      <c r="AA22" s="4">
        <v>10.968999999999999</v>
      </c>
      <c r="AB22" s="4">
        <v>11.352</v>
      </c>
      <c r="AC22" s="4">
        <v>11.936999999999999</v>
      </c>
      <c r="AD22" s="4">
        <v>12.722</v>
      </c>
      <c r="AE22" s="4">
        <v>13.653</v>
      </c>
      <c r="AF22" s="4">
        <v>14.555999999999999</v>
      </c>
      <c r="AG22" s="4">
        <v>15.795</v>
      </c>
      <c r="AH22" s="4">
        <v>16.568999999999999</v>
      </c>
      <c r="AI22" s="4">
        <v>17.488</v>
      </c>
      <c r="AJ22" s="4">
        <v>19.727</v>
      </c>
      <c r="AK22" s="4">
        <v>20.681000000000001</v>
      </c>
      <c r="AL22" s="4">
        <v>22.318999999999999</v>
      </c>
      <c r="AM22" s="4">
        <v>24.091999999999999</v>
      </c>
      <c r="AN22" s="4">
        <v>24.675000000000001</v>
      </c>
      <c r="AO22" s="4">
        <v>25.952000000000002</v>
      </c>
      <c r="AP22" s="4">
        <v>27.404</v>
      </c>
      <c r="AQ22" s="4">
        <v>29.001999999999999</v>
      </c>
      <c r="AR22" s="4">
        <v>31.08</v>
      </c>
      <c r="AS22" s="4">
        <v>32.433999999999997</v>
      </c>
      <c r="AT22" s="4">
        <v>32.430999999999997</v>
      </c>
      <c r="AU22" s="4">
        <v>33.158000000000001</v>
      </c>
      <c r="AV22" s="4">
        <v>34</v>
      </c>
      <c r="AW22" s="4">
        <v>35.979999999999997</v>
      </c>
      <c r="AX22" s="4">
        <v>38.276000000000003</v>
      </c>
      <c r="AY22" s="4">
        <v>38.738999999999997</v>
      </c>
      <c r="AZ22" s="4">
        <v>40.844999999999999</v>
      </c>
      <c r="BA22" s="4">
        <v>42.399000000000001</v>
      </c>
      <c r="BB22" s="4">
        <v>43.884</v>
      </c>
      <c r="BC22" s="4">
        <v>44.963000000000001</v>
      </c>
      <c r="BD22" s="4">
        <v>46.314</v>
      </c>
      <c r="BE22" s="4">
        <v>47.654000000000003</v>
      </c>
      <c r="BF22" s="4">
        <v>49</v>
      </c>
      <c r="BG22" s="4">
        <v>50.142000000000003</v>
      </c>
      <c r="BH22" s="4">
        <v>51.337000000000003</v>
      </c>
      <c r="BI22" s="4">
        <v>52.148000000000003</v>
      </c>
      <c r="BJ22" s="4">
        <v>53.448999999999998</v>
      </c>
      <c r="BK22" s="4">
        <v>52.137</v>
      </c>
      <c r="BL22" s="4">
        <v>55.938000000000002</v>
      </c>
      <c r="BM22" s="4">
        <v>61.332000000000001</v>
      </c>
      <c r="BN22" s="4">
        <v>65.158000000000001</v>
      </c>
    </row>
    <row r="23" spans="1:66" x14ac:dyDescent="0.25">
      <c r="A23" s="3" t="s">
        <v>99</v>
      </c>
      <c r="B23" s="3" t="s">
        <v>100</v>
      </c>
      <c r="C23" s="4">
        <v>3.637</v>
      </c>
      <c r="D23" s="4">
        <v>4.1029999999999998</v>
      </c>
      <c r="E23" s="4">
        <v>4.681</v>
      </c>
      <c r="F23" s="4">
        <v>5.4189999999999996</v>
      </c>
      <c r="G23" s="4">
        <v>6.1529999999999996</v>
      </c>
      <c r="H23" s="4">
        <v>6.7350000000000003</v>
      </c>
      <c r="I23" s="4">
        <v>7.4059999999999997</v>
      </c>
      <c r="J23" s="4">
        <v>8.1560000000000006</v>
      </c>
      <c r="K23" s="4">
        <v>9.0310000000000006</v>
      </c>
      <c r="L23" s="4">
        <v>10.638</v>
      </c>
      <c r="M23" s="4">
        <v>12.112</v>
      </c>
      <c r="N23" s="4">
        <v>13.833</v>
      </c>
      <c r="O23" s="4">
        <v>15.518000000000001</v>
      </c>
      <c r="P23" s="4">
        <v>18.265999999999998</v>
      </c>
      <c r="Q23" s="4">
        <v>21.751999999999999</v>
      </c>
      <c r="R23" s="4">
        <v>26.835000000000001</v>
      </c>
      <c r="S23" s="4">
        <v>31.260999999999999</v>
      </c>
      <c r="T23" s="4">
        <v>35.604999999999997</v>
      </c>
      <c r="U23" s="4">
        <v>41.98</v>
      </c>
      <c r="V23" s="4">
        <v>47.664000000000001</v>
      </c>
      <c r="W23" s="4">
        <v>55.381999999999998</v>
      </c>
      <c r="X23" s="4">
        <v>64.606999999999999</v>
      </c>
      <c r="Y23" s="4">
        <v>75.965000000000003</v>
      </c>
      <c r="Z23" s="4">
        <v>84.325999999999993</v>
      </c>
      <c r="AA23" s="4">
        <v>92.543000000000006</v>
      </c>
      <c r="AB23" s="4">
        <v>99.153000000000006</v>
      </c>
      <c r="AC23" s="4">
        <v>105.002</v>
      </c>
      <c r="AD23" s="4">
        <v>109.78400000000001</v>
      </c>
      <c r="AE23" s="4">
        <v>115.776</v>
      </c>
      <c r="AF23" s="4">
        <v>123.548</v>
      </c>
      <c r="AG23" s="4">
        <v>132.35</v>
      </c>
      <c r="AH23" s="4">
        <v>140.48599999999999</v>
      </c>
      <c r="AI23" s="4">
        <v>150.03399999999999</v>
      </c>
      <c r="AJ23" s="4">
        <v>158.02099999999999</v>
      </c>
      <c r="AK23" s="4">
        <v>163.023</v>
      </c>
      <c r="AL23" s="4">
        <v>171.78899999999999</v>
      </c>
      <c r="AM23" s="4">
        <v>176.946</v>
      </c>
      <c r="AN23" s="4">
        <v>180.72800000000001</v>
      </c>
      <c r="AO23" s="4">
        <v>186.00700000000001</v>
      </c>
      <c r="AP23" s="4">
        <v>192.852</v>
      </c>
      <c r="AQ23" s="4">
        <v>201.58699999999999</v>
      </c>
      <c r="AR23" s="4">
        <v>210.17400000000001</v>
      </c>
      <c r="AS23" s="4">
        <v>225.97300000000001</v>
      </c>
      <c r="AT23" s="4">
        <v>239.649</v>
      </c>
      <c r="AU23" s="4">
        <v>249.10400000000001</v>
      </c>
      <c r="AV23" s="4">
        <v>259.55099999999999</v>
      </c>
      <c r="AW23" s="4">
        <v>268.52300000000002</v>
      </c>
      <c r="AX23" s="4">
        <v>279.72800000000001</v>
      </c>
      <c r="AY23" s="4">
        <v>289.29700000000003</v>
      </c>
      <c r="AZ23" s="4">
        <v>299.46199999999999</v>
      </c>
      <c r="BA23" s="4">
        <v>308.80099999999999</v>
      </c>
      <c r="BB23" s="4">
        <v>314.84899999999999</v>
      </c>
      <c r="BC23" s="4">
        <v>321.767</v>
      </c>
      <c r="BD23" s="4">
        <v>328.07</v>
      </c>
      <c r="BE23" s="4">
        <v>335.80099999999999</v>
      </c>
      <c r="BF23" s="4">
        <v>340.63099999999997</v>
      </c>
      <c r="BG23" s="4">
        <v>346.221</v>
      </c>
      <c r="BH23" s="4">
        <v>356.50700000000001</v>
      </c>
      <c r="BI23" s="4">
        <v>360.35300000000001</v>
      </c>
      <c r="BJ23" s="4">
        <v>366.49200000000002</v>
      </c>
      <c r="BK23" s="4">
        <v>377.70299999999997</v>
      </c>
      <c r="BL23" s="4">
        <v>409.375</v>
      </c>
      <c r="BM23" s="4">
        <v>422.24200000000002</v>
      </c>
      <c r="BN23" s="4">
        <v>437.90600000000001</v>
      </c>
    </row>
    <row r="24" spans="1:66" x14ac:dyDescent="0.25">
      <c r="A24" s="3" t="s">
        <v>101</v>
      </c>
      <c r="B24" s="3" t="s">
        <v>102</v>
      </c>
      <c r="C24" s="4">
        <v>29.916</v>
      </c>
      <c r="D24" s="4">
        <v>32.697000000000003</v>
      </c>
      <c r="E24" s="4">
        <v>36.603999999999999</v>
      </c>
      <c r="F24" s="4">
        <v>41.262999999999998</v>
      </c>
      <c r="G24" s="4">
        <v>45.18</v>
      </c>
      <c r="H24" s="4">
        <v>48.317999999999998</v>
      </c>
      <c r="I24" s="4">
        <v>52.179000000000002</v>
      </c>
      <c r="J24" s="4">
        <v>56.524000000000001</v>
      </c>
      <c r="K24" s="4">
        <v>61.985999999999997</v>
      </c>
      <c r="L24" s="4">
        <v>70.974999999999994</v>
      </c>
      <c r="M24" s="4">
        <v>78.450999999999993</v>
      </c>
      <c r="N24" s="4">
        <v>87.878</v>
      </c>
      <c r="O24" s="4">
        <v>97.894999999999996</v>
      </c>
      <c r="P24" s="4">
        <v>111.502</v>
      </c>
      <c r="Q24" s="4">
        <v>131.30600000000001</v>
      </c>
      <c r="R24" s="4">
        <v>151.68600000000001</v>
      </c>
      <c r="S24" s="4">
        <v>175.34700000000001</v>
      </c>
      <c r="T24" s="4">
        <v>197.50399999999999</v>
      </c>
      <c r="U24" s="4">
        <v>224.739</v>
      </c>
      <c r="V24" s="4">
        <v>257.45400000000001</v>
      </c>
      <c r="W24" s="4">
        <v>295.71300000000002</v>
      </c>
      <c r="X24" s="4">
        <v>343.46800000000002</v>
      </c>
      <c r="Y24" s="4">
        <v>397.90499999999997</v>
      </c>
      <c r="Z24" s="4">
        <v>439.93400000000003</v>
      </c>
      <c r="AA24" s="4">
        <v>478.92700000000002</v>
      </c>
      <c r="AB24" s="4">
        <v>517.26300000000003</v>
      </c>
      <c r="AC24" s="4">
        <v>551.40800000000002</v>
      </c>
      <c r="AD24" s="4">
        <v>584.70100000000002</v>
      </c>
      <c r="AE24" s="4">
        <v>620.44500000000005</v>
      </c>
      <c r="AF24" s="4">
        <v>664.06500000000005</v>
      </c>
      <c r="AG24" s="4">
        <v>703.04200000000003</v>
      </c>
      <c r="AH24" s="4">
        <v>730.97699999999998</v>
      </c>
      <c r="AI24" s="4">
        <v>762.76900000000001</v>
      </c>
      <c r="AJ24" s="4">
        <v>782.88199999999995</v>
      </c>
      <c r="AK24" s="4">
        <v>804.89300000000003</v>
      </c>
      <c r="AL24" s="4">
        <v>832.11599999999999</v>
      </c>
      <c r="AM24" s="4">
        <v>861.57100000000003</v>
      </c>
      <c r="AN24" s="4">
        <v>876.49599999999998</v>
      </c>
      <c r="AO24" s="4">
        <v>911.75900000000001</v>
      </c>
      <c r="AP24" s="4">
        <v>941.35699999999997</v>
      </c>
      <c r="AQ24" s="4">
        <v>995.00099999999998</v>
      </c>
      <c r="AR24" s="4">
        <v>1038.6559999999999</v>
      </c>
      <c r="AS24" s="4">
        <v>1078.9739999999999</v>
      </c>
      <c r="AT24" s="4">
        <v>1120.2380000000001</v>
      </c>
      <c r="AU24" s="4">
        <v>1166.03</v>
      </c>
      <c r="AV24" s="4">
        <v>1216.6389999999999</v>
      </c>
      <c r="AW24" s="4">
        <v>1272.8340000000001</v>
      </c>
      <c r="AX24" s="4">
        <v>1331.2829999999999</v>
      </c>
      <c r="AY24" s="4">
        <v>1376.0830000000001</v>
      </c>
      <c r="AZ24" s="4">
        <v>1372.29</v>
      </c>
      <c r="BA24" s="4">
        <v>1415.1980000000001</v>
      </c>
      <c r="BB24" s="4">
        <v>1450.278</v>
      </c>
      <c r="BC24" s="4">
        <v>1468.16</v>
      </c>
      <c r="BD24" s="4">
        <v>1488.777</v>
      </c>
      <c r="BE24" s="4">
        <v>1509.8889999999999</v>
      </c>
      <c r="BF24" s="4">
        <v>1536.6780000000001</v>
      </c>
      <c r="BG24" s="4">
        <v>1565.431</v>
      </c>
      <c r="BH24" s="4">
        <v>1603.154</v>
      </c>
      <c r="BI24" s="4">
        <v>1644.2629999999999</v>
      </c>
      <c r="BJ24" s="4">
        <v>1682.473</v>
      </c>
      <c r="BK24" s="4">
        <v>1619.8389999999999</v>
      </c>
      <c r="BL24" s="4">
        <v>1734.482</v>
      </c>
      <c r="BM24" s="4">
        <v>1855.9670000000001</v>
      </c>
      <c r="BN24" s="4">
        <v>1984.6579999999999</v>
      </c>
    </row>
    <row r="26" spans="1:66" x14ac:dyDescent="0.25">
      <c r="A26" s="5" t="s">
        <v>104</v>
      </c>
    </row>
  </sheetData>
  <hyperlinks>
    <hyperlink ref="A26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workbookViewId="0">
      <selection activeCell="C3" sqref="C3"/>
    </sheetView>
  </sheetViews>
  <sheetFormatPr baseColWidth="10" defaultColWidth="8.85546875" defaultRowHeight="15" x14ac:dyDescent="0.25"/>
  <cols>
    <col min="1" max="1" width="20.28515625" bestFit="1" customWidth="1"/>
    <col min="2" max="2" width="85.28515625" bestFit="1" customWidth="1"/>
    <col min="3" max="6" width="13" customWidth="1"/>
    <col min="7" max="7" width="13" style="10" customWidth="1"/>
    <col min="8" max="8" width="13" customWidth="1"/>
  </cols>
  <sheetData>
    <row r="1" spans="1:8" x14ac:dyDescent="0.25">
      <c r="A1" s="1" t="s">
        <v>103</v>
      </c>
    </row>
    <row r="2" spans="1:8" x14ac:dyDescent="0.25">
      <c r="A2" s="1" t="s">
        <v>66</v>
      </c>
      <c r="C2">
        <f>C7/C21</f>
        <v>0.23148038868562887</v>
      </c>
    </row>
    <row r="3" spans="1:8" x14ac:dyDescent="0.25">
      <c r="A3" s="2" t="s">
        <v>0</v>
      </c>
    </row>
    <row r="5" spans="1:8" ht="12.75" customHeight="1" x14ac:dyDescent="0.25">
      <c r="C5" s="3" t="s">
        <v>2</v>
      </c>
      <c r="D5" s="3">
        <v>1975</v>
      </c>
      <c r="E5" s="3" t="s">
        <v>42</v>
      </c>
      <c r="F5" s="3" t="s">
        <v>61</v>
      </c>
      <c r="G5" s="11" t="s">
        <v>62</v>
      </c>
      <c r="H5" s="3" t="s">
        <v>65</v>
      </c>
    </row>
    <row r="6" spans="1:8" x14ac:dyDescent="0.25">
      <c r="B6" t="s">
        <v>66</v>
      </c>
    </row>
    <row r="7" spans="1:8" x14ac:dyDescent="0.25">
      <c r="A7" s="3" t="s">
        <v>67</v>
      </c>
      <c r="B7" s="3" t="s">
        <v>68</v>
      </c>
      <c r="C7" s="4">
        <v>5.8840000000000003</v>
      </c>
      <c r="D7" s="4">
        <f>'T_2201 en niveau'!R7</f>
        <v>20.423999999999999</v>
      </c>
      <c r="E7" s="4">
        <v>94.814999999999998</v>
      </c>
      <c r="F7" s="4">
        <v>152.92099999999999</v>
      </c>
      <c r="G7" s="12">
        <v>162.178</v>
      </c>
      <c r="H7" s="4">
        <v>184.38200000000001</v>
      </c>
    </row>
    <row r="8" spans="1:8" x14ac:dyDescent="0.25">
      <c r="A8" s="3" t="s">
        <v>69</v>
      </c>
      <c r="B8" s="3" t="s">
        <v>70</v>
      </c>
      <c r="C8" s="4">
        <v>2.0099999999999998</v>
      </c>
      <c r="D8" s="4">
        <f>'T_2201 en niveau'!R8</f>
        <v>5.9320000000000004</v>
      </c>
      <c r="E8" s="4">
        <v>30.177</v>
      </c>
      <c r="F8" s="4">
        <v>47.012</v>
      </c>
      <c r="G8" s="12">
        <v>50.921999999999997</v>
      </c>
      <c r="H8" s="4">
        <v>51.220999999999997</v>
      </c>
    </row>
    <row r="9" spans="1:8" x14ac:dyDescent="0.25">
      <c r="A9" s="3" t="s">
        <v>71</v>
      </c>
      <c r="B9" s="3" t="s">
        <v>72</v>
      </c>
      <c r="C9" s="4">
        <v>3.0979999999999999</v>
      </c>
      <c r="D9" s="4">
        <f>'T_2201 en niveau'!R9</f>
        <v>11.279</v>
      </c>
      <c r="E9" s="4">
        <v>42.484999999999999</v>
      </c>
      <c r="F9" s="4">
        <v>45.634</v>
      </c>
      <c r="G9" s="12">
        <v>38.119999999999997</v>
      </c>
      <c r="H9" s="4">
        <v>44.201000000000001</v>
      </c>
    </row>
    <row r="10" spans="1:8" x14ac:dyDescent="0.25">
      <c r="A10" s="3" t="s">
        <v>73</v>
      </c>
      <c r="B10" s="3" t="s">
        <v>74</v>
      </c>
      <c r="C10" s="4">
        <v>3.2429999999999999</v>
      </c>
      <c r="D10" s="4">
        <f>'T_2201 en niveau'!R10</f>
        <v>22.74</v>
      </c>
      <c r="E10" s="4">
        <v>188.88200000000001</v>
      </c>
      <c r="F10" s="4">
        <v>355.65199999999999</v>
      </c>
      <c r="G10" s="12">
        <v>359.25200000000001</v>
      </c>
      <c r="H10" s="4">
        <v>404.33699999999999</v>
      </c>
    </row>
    <row r="11" spans="1:8" x14ac:dyDescent="0.25">
      <c r="A11" s="3" t="s">
        <v>75</v>
      </c>
      <c r="B11" s="3" t="s">
        <v>76</v>
      </c>
      <c r="C11" s="4">
        <v>2.1549999999999998</v>
      </c>
      <c r="D11" s="4">
        <f>'T_2201 en niveau'!R11</f>
        <v>9.1739999999999995</v>
      </c>
      <c r="E11" s="4">
        <v>38.286000000000001</v>
      </c>
      <c r="F11" s="4">
        <v>53.054000000000002</v>
      </c>
      <c r="G11" s="12">
        <v>53.72</v>
      </c>
      <c r="H11" s="4">
        <v>58.98</v>
      </c>
    </row>
    <row r="12" spans="1:8" x14ac:dyDescent="0.25">
      <c r="A12" s="3" t="s">
        <v>77</v>
      </c>
      <c r="B12" s="3" t="s">
        <v>78</v>
      </c>
      <c r="C12" s="4">
        <v>0.60299999999999998</v>
      </c>
      <c r="D12" s="4">
        <f>'T_2201 en niveau'!R12</f>
        <v>2.883</v>
      </c>
      <c r="E12" s="4">
        <v>28.161999999999999</v>
      </c>
      <c r="F12" s="4">
        <v>50.088999999999999</v>
      </c>
      <c r="G12" s="12">
        <v>46.947000000000003</v>
      </c>
      <c r="H12" s="4">
        <v>56.155999999999999</v>
      </c>
    </row>
    <row r="13" spans="1:8" x14ac:dyDescent="0.25">
      <c r="A13" s="3" t="s">
        <v>79</v>
      </c>
      <c r="B13" s="3" t="s">
        <v>80</v>
      </c>
      <c r="C13" s="4">
        <v>2.641</v>
      </c>
      <c r="D13" s="4">
        <f>'T_2201 en niveau'!R13</f>
        <v>15.419</v>
      </c>
      <c r="E13" s="4">
        <v>107.18</v>
      </c>
      <c r="F13" s="4">
        <v>169.667</v>
      </c>
      <c r="G13" s="12">
        <v>129.79</v>
      </c>
      <c r="H13" s="4">
        <v>191.751</v>
      </c>
    </row>
    <row r="14" spans="1:8" x14ac:dyDescent="0.25">
      <c r="A14" s="3" t="s">
        <v>81</v>
      </c>
      <c r="B14" s="3" t="s">
        <v>82</v>
      </c>
      <c r="C14" s="4">
        <v>0.36399999999999999</v>
      </c>
      <c r="D14" s="4">
        <f>'T_2201 en niveau'!R14</f>
        <v>2.581</v>
      </c>
      <c r="E14" s="4">
        <v>36.523000000000003</v>
      </c>
      <c r="F14" s="4">
        <v>47.28</v>
      </c>
      <c r="G14" s="12">
        <v>49.539000000000001</v>
      </c>
      <c r="H14" s="4">
        <v>52.948999999999998</v>
      </c>
    </row>
    <row r="15" spans="1:8" x14ac:dyDescent="0.25">
      <c r="A15" s="3" t="s">
        <v>83</v>
      </c>
      <c r="B15" s="3" t="s">
        <v>84</v>
      </c>
      <c r="C15" s="4">
        <v>1.6479999999999999</v>
      </c>
      <c r="D15" s="4">
        <f>'T_2201 en niveau'!R15</f>
        <v>9.4090000000000007</v>
      </c>
      <c r="E15" s="4">
        <v>57.475999999999999</v>
      </c>
      <c r="F15" s="4">
        <v>88.504999999999995</v>
      </c>
      <c r="G15" s="12">
        <v>74.834999999999994</v>
      </c>
      <c r="H15" s="4">
        <v>102.602</v>
      </c>
    </row>
    <row r="16" spans="1:8" x14ac:dyDescent="0.25">
      <c r="A16" s="3" t="s">
        <v>85</v>
      </c>
      <c r="B16" s="3" t="s">
        <v>86</v>
      </c>
      <c r="C16" s="4">
        <v>0.13900000000000001</v>
      </c>
      <c r="D16" s="4">
        <f>'T_2201 en niveau'!R16</f>
        <v>0.63900000000000001</v>
      </c>
      <c r="E16" s="4">
        <v>4.7629999999999999</v>
      </c>
      <c r="F16" s="4">
        <v>9.52</v>
      </c>
      <c r="G16" s="12">
        <v>9.3369999999999997</v>
      </c>
      <c r="H16" s="4">
        <v>10.54</v>
      </c>
    </row>
    <row r="17" spans="1:8" x14ac:dyDescent="0.25">
      <c r="A17" s="3" t="s">
        <v>87</v>
      </c>
      <c r="B17" s="3" t="s">
        <v>88</v>
      </c>
      <c r="C17" s="4">
        <v>1.4830000000000001</v>
      </c>
      <c r="D17" s="4">
        <f>'T_2201 en niveau'!R17</f>
        <v>6.16</v>
      </c>
      <c r="E17" s="4">
        <v>49.841999999999999</v>
      </c>
      <c r="F17" s="4">
        <v>95.83</v>
      </c>
      <c r="G17" s="12">
        <v>67.369</v>
      </c>
      <c r="H17" s="4">
        <v>125.997</v>
      </c>
    </row>
    <row r="18" spans="1:8" x14ac:dyDescent="0.25">
      <c r="A18" s="3" t="s">
        <v>89</v>
      </c>
      <c r="B18" s="3" t="s">
        <v>90</v>
      </c>
      <c r="C18" s="4">
        <v>0.71899999999999997</v>
      </c>
      <c r="D18" s="4">
        <f>'T_2201 en niveau'!R18</f>
        <v>6.556</v>
      </c>
      <c r="E18" s="4">
        <v>47.104999999999997</v>
      </c>
      <c r="F18" s="4">
        <v>74.995000000000005</v>
      </c>
      <c r="G18" s="12">
        <v>76.66</v>
      </c>
      <c r="H18" s="4">
        <v>121.053</v>
      </c>
    </row>
    <row r="19" spans="1:8" x14ac:dyDescent="0.25">
      <c r="A19" s="3" t="s">
        <v>91</v>
      </c>
      <c r="B19" s="3" t="s">
        <v>92</v>
      </c>
      <c r="C19" s="4">
        <v>1.2210000000000001</v>
      </c>
      <c r="D19" s="4">
        <f>'T_2201 en niveau'!R19</f>
        <v>7.7359999999999998</v>
      </c>
      <c r="E19" s="4">
        <v>51.3</v>
      </c>
      <c r="F19" s="4">
        <v>80.847999999999999</v>
      </c>
      <c r="G19" s="12">
        <v>72.293000000000006</v>
      </c>
      <c r="H19" s="4">
        <v>91.516000000000005</v>
      </c>
    </row>
    <row r="20" spans="1:8" x14ac:dyDescent="0.25">
      <c r="A20" s="3" t="s">
        <v>93</v>
      </c>
      <c r="B20" s="3" t="s">
        <v>94</v>
      </c>
      <c r="C20" s="4">
        <v>0.21199999999999999</v>
      </c>
      <c r="D20" s="4">
        <f>'T_2201 en niveau'!R20</f>
        <v>1.2E-2</v>
      </c>
      <c r="E20" s="4">
        <v>-12.584</v>
      </c>
      <c r="F20" s="4">
        <v>-8.4749999999999996</v>
      </c>
      <c r="G20" s="12">
        <v>-0.96</v>
      </c>
      <c r="H20" s="4">
        <v>-14.09</v>
      </c>
    </row>
    <row r="21" spans="1:8" x14ac:dyDescent="0.25">
      <c r="A21" s="3" t="s">
        <v>95</v>
      </c>
      <c r="B21" s="3" t="s">
        <v>96</v>
      </c>
      <c r="C21" s="4">
        <v>25.419</v>
      </c>
      <c r="D21" s="4">
        <f>'T_2201 en niveau'!R21</f>
        <v>120.94499999999999</v>
      </c>
      <c r="E21" s="4">
        <v>764.41200000000003</v>
      </c>
      <c r="F21" s="4">
        <v>1262.5309999999999</v>
      </c>
      <c r="G21" s="12">
        <v>1190</v>
      </c>
      <c r="H21" s="4">
        <v>1481.5940000000001</v>
      </c>
    </row>
    <row r="22" spans="1:8" x14ac:dyDescent="0.25">
      <c r="A22" s="3" t="s">
        <v>97</v>
      </c>
      <c r="B22" s="3" t="s">
        <v>98</v>
      </c>
      <c r="C22" s="4">
        <v>0.86099999999999999</v>
      </c>
      <c r="D22" s="4">
        <f>'T_2201 en niveau'!R22</f>
        <v>3.907</v>
      </c>
      <c r="E22" s="4">
        <v>29.001999999999999</v>
      </c>
      <c r="F22" s="4">
        <v>53.448999999999998</v>
      </c>
      <c r="G22" s="12">
        <v>52.137</v>
      </c>
      <c r="H22" s="4">
        <v>65.158000000000001</v>
      </c>
    </row>
    <row r="23" spans="1:8" x14ac:dyDescent="0.25">
      <c r="A23" s="3" t="s">
        <v>99</v>
      </c>
      <c r="B23" s="3" t="s">
        <v>100</v>
      </c>
      <c r="C23" s="4">
        <v>3.637</v>
      </c>
      <c r="D23" s="4">
        <f>'T_2201 en niveau'!R23</f>
        <v>26.835000000000001</v>
      </c>
      <c r="E23" s="4">
        <v>201.58699999999999</v>
      </c>
      <c r="F23" s="4">
        <v>366.49200000000002</v>
      </c>
      <c r="G23" s="12">
        <v>377.70299999999997</v>
      </c>
      <c r="H23" s="4">
        <v>437.90600000000001</v>
      </c>
    </row>
    <row r="24" spans="1:8" ht="16.149999999999999" customHeight="1" x14ac:dyDescent="0.25">
      <c r="A24" s="3" t="s">
        <v>101</v>
      </c>
      <c r="B24" s="3" t="s">
        <v>102</v>
      </c>
      <c r="C24" s="4">
        <v>29.916</v>
      </c>
      <c r="D24" s="4">
        <f>'T_2201 en niveau'!R24</f>
        <v>151.68600000000001</v>
      </c>
      <c r="E24" s="4">
        <v>995.00099999999998</v>
      </c>
      <c r="F24" s="4">
        <v>1682.473</v>
      </c>
      <c r="G24" s="12">
        <v>1619.8389999999999</v>
      </c>
      <c r="H24" s="4">
        <v>1984.6579999999999</v>
      </c>
    </row>
    <row r="25" spans="1:8" x14ac:dyDescent="0.25">
      <c r="C25" s="6">
        <f>C21-C20</f>
        <v>25.207000000000001</v>
      </c>
      <c r="D25" s="6">
        <f t="shared" ref="D25:H25" si="0">D21-D20</f>
        <v>120.93299999999999</v>
      </c>
      <c r="E25" s="6">
        <f t="shared" si="0"/>
        <v>776.99599999999998</v>
      </c>
      <c r="F25" s="6">
        <f t="shared" si="0"/>
        <v>1271.0059999999999</v>
      </c>
      <c r="G25" s="13">
        <f t="shared" si="0"/>
        <v>1190.96</v>
      </c>
      <c r="H25" s="6">
        <f t="shared" si="0"/>
        <v>1495.684</v>
      </c>
    </row>
    <row r="26" spans="1:8" x14ac:dyDescent="0.25">
      <c r="A26" s="5" t="s">
        <v>104</v>
      </c>
      <c r="B26" s="7" t="s">
        <v>189</v>
      </c>
      <c r="C26" s="6">
        <f t="shared" ref="C26:H26" si="1">SUM(C7:C19)+C22+C23</f>
        <v>29.706000000000003</v>
      </c>
      <c r="D26" s="6">
        <f t="shared" si="1"/>
        <v>151.67400000000001</v>
      </c>
      <c r="E26" s="6">
        <f t="shared" si="1"/>
        <v>1007.5849999999999</v>
      </c>
      <c r="F26" s="6">
        <f t="shared" si="1"/>
        <v>1690.9480000000001</v>
      </c>
      <c r="G26" s="13">
        <f t="shared" si="1"/>
        <v>1620.8019999999999</v>
      </c>
      <c r="H26" s="6">
        <f t="shared" si="1"/>
        <v>1998.7490000000003</v>
      </c>
    </row>
    <row r="28" spans="1:8" x14ac:dyDescent="0.25">
      <c r="A28" t="s">
        <v>190</v>
      </c>
      <c r="B28" t="s">
        <v>191</v>
      </c>
      <c r="C28" s="14">
        <v>0.8609</v>
      </c>
      <c r="D28" s="14">
        <v>3.9064999999999999</v>
      </c>
      <c r="E28" s="14">
        <v>29.001999999999999</v>
      </c>
      <c r="F28" s="14">
        <v>53.449300000000001</v>
      </c>
      <c r="G28" s="15">
        <v>52.137</v>
      </c>
      <c r="H28" s="14">
        <v>65.158000000000001</v>
      </c>
    </row>
    <row r="29" spans="1:8" x14ac:dyDescent="0.25">
      <c r="A29" t="s">
        <v>192</v>
      </c>
      <c r="B29" t="s">
        <v>193</v>
      </c>
      <c r="C29" s="14">
        <v>0.14449999999999999</v>
      </c>
      <c r="D29" s="14">
        <v>0.52139999999999997</v>
      </c>
      <c r="E29" s="14">
        <v>3.6080000000000001</v>
      </c>
      <c r="F29" s="14">
        <v>6.6706000000000003</v>
      </c>
      <c r="G29" s="15">
        <v>5.3209999999999997</v>
      </c>
      <c r="H29" s="14">
        <v>8.4105000000000008</v>
      </c>
    </row>
    <row r="30" spans="1:8" x14ac:dyDescent="0.25">
      <c r="A30" t="s">
        <v>194</v>
      </c>
      <c r="B30" t="s">
        <v>195</v>
      </c>
      <c r="C30" s="14">
        <v>9.8000000000000004E-2</v>
      </c>
      <c r="D30" s="14">
        <v>0.45050000000000001</v>
      </c>
      <c r="E30" s="14">
        <v>2.6389999999999998</v>
      </c>
      <c r="F30" s="14">
        <v>4.4633000000000003</v>
      </c>
      <c r="G30" s="15">
        <v>4.3925000000000001</v>
      </c>
      <c r="H30" s="14">
        <v>5.3343999999999996</v>
      </c>
    </row>
    <row r="31" spans="1:8" x14ac:dyDescent="0.25">
      <c r="A31" t="s">
        <v>196</v>
      </c>
      <c r="B31" t="s">
        <v>197</v>
      </c>
      <c r="C31" s="14">
        <v>0.33250000000000002</v>
      </c>
      <c r="D31" s="14">
        <v>1.9422999999999999</v>
      </c>
      <c r="E31" s="14">
        <v>12.651</v>
      </c>
      <c r="F31" s="14">
        <v>25.7712</v>
      </c>
      <c r="G31" s="15">
        <v>26.6968</v>
      </c>
      <c r="H31" s="14">
        <v>31.143000000000001</v>
      </c>
    </row>
    <row r="32" spans="1:8" x14ac:dyDescent="0.25">
      <c r="A32" t="s">
        <v>198</v>
      </c>
      <c r="B32" t="s">
        <v>199</v>
      </c>
      <c r="C32" s="14">
        <v>0.28589999999999999</v>
      </c>
      <c r="D32" s="14">
        <v>0.99229999999999996</v>
      </c>
      <c r="E32" s="14">
        <v>10.103999999999999</v>
      </c>
      <c r="F32" s="14">
        <v>16.5442</v>
      </c>
      <c r="G32" s="15">
        <v>15.726700000000001</v>
      </c>
      <c r="H32" s="14">
        <v>20.270099999999999</v>
      </c>
    </row>
    <row r="33" spans="1:8" x14ac:dyDescent="0.25">
      <c r="A33" t="s">
        <v>200</v>
      </c>
      <c r="B33" t="s">
        <v>201</v>
      </c>
      <c r="C33" s="14">
        <v>3.6364999999999998</v>
      </c>
      <c r="D33" s="14">
        <v>26.835000000000001</v>
      </c>
      <c r="E33" s="14">
        <v>201.58709999999999</v>
      </c>
      <c r="F33" s="14">
        <v>366.4923</v>
      </c>
      <c r="G33" s="15">
        <v>377.70259999999996</v>
      </c>
      <c r="H33" s="14">
        <v>437.90590000000003</v>
      </c>
    </row>
    <row r="34" spans="1:8" x14ac:dyDescent="0.25">
      <c r="A34" t="s">
        <v>202</v>
      </c>
      <c r="B34" t="s">
        <v>203</v>
      </c>
      <c r="C34" s="14">
        <v>0</v>
      </c>
      <c r="D34" s="14">
        <v>0.6957000000000001</v>
      </c>
      <c r="E34" s="14">
        <v>10.173399999999999</v>
      </c>
      <c r="F34" s="14">
        <v>15.021100000000001</v>
      </c>
      <c r="G34" s="15">
        <v>15.3344</v>
      </c>
      <c r="H34" s="14">
        <v>14.281600000000001</v>
      </c>
    </row>
    <row r="35" spans="1:8" x14ac:dyDescent="0.25">
      <c r="A35" t="s">
        <v>204</v>
      </c>
      <c r="B35" t="s">
        <v>205</v>
      </c>
      <c r="C35" s="14">
        <v>1.0075000000000001</v>
      </c>
      <c r="D35" s="14">
        <v>10.470700000000001</v>
      </c>
      <c r="E35" s="14">
        <v>87.818899999999999</v>
      </c>
      <c r="F35" s="14">
        <v>167.42420000000001</v>
      </c>
      <c r="G35" s="15">
        <v>175.0787</v>
      </c>
      <c r="H35" s="14">
        <v>207.5641</v>
      </c>
    </row>
    <row r="36" spans="1:8" x14ac:dyDescent="0.25">
      <c r="A36" t="s">
        <v>206</v>
      </c>
      <c r="B36" t="s">
        <v>193</v>
      </c>
      <c r="C36" s="14">
        <v>0.2031</v>
      </c>
      <c r="D36" s="14">
        <v>1.0674999999999999</v>
      </c>
      <c r="E36" s="14">
        <v>7.8319999999999999</v>
      </c>
      <c r="F36" s="14">
        <v>19.797999999999998</v>
      </c>
      <c r="G36" s="15">
        <v>19.959</v>
      </c>
      <c r="H36" s="14">
        <v>23.89</v>
      </c>
    </row>
    <row r="37" spans="1:8" x14ac:dyDescent="0.25">
      <c r="A37" t="s">
        <v>207</v>
      </c>
      <c r="B37" t="s">
        <v>195</v>
      </c>
      <c r="C37" s="14">
        <v>1.8183</v>
      </c>
      <c r="D37" s="14">
        <v>9.6195000000000004</v>
      </c>
      <c r="E37" s="14">
        <v>65.880899999999997</v>
      </c>
      <c r="F37" s="14">
        <v>103.71039999999999</v>
      </c>
      <c r="G37" s="15">
        <v>105.7791</v>
      </c>
      <c r="H37" s="14">
        <v>120.86750000000001</v>
      </c>
    </row>
    <row r="38" spans="1:8" x14ac:dyDescent="0.25">
      <c r="A38" t="s">
        <v>208</v>
      </c>
      <c r="B38" t="s">
        <v>197</v>
      </c>
      <c r="C38" s="14">
        <v>0.60760000000000003</v>
      </c>
      <c r="D38" s="14">
        <v>4.9816000000000003</v>
      </c>
      <c r="E38" s="14">
        <v>29.881900000000002</v>
      </c>
      <c r="F38" s="14">
        <v>60.538499999999999</v>
      </c>
      <c r="G38" s="15">
        <v>61.551400000000001</v>
      </c>
      <c r="H38" s="14">
        <v>71.302700000000002</v>
      </c>
    </row>
    <row r="40" spans="1:8" x14ac:dyDescent="0.25">
      <c r="B40" s="3" t="s">
        <v>68</v>
      </c>
      <c r="C40" s="6">
        <f>C7</f>
        <v>5.8840000000000003</v>
      </c>
      <c r="D40" s="6">
        <f t="shared" ref="D40:H40" si="2">D7</f>
        <v>20.423999999999999</v>
      </c>
      <c r="E40" s="6">
        <f t="shared" si="2"/>
        <v>94.814999999999998</v>
      </c>
      <c r="F40" s="6">
        <f t="shared" si="2"/>
        <v>152.92099999999999</v>
      </c>
      <c r="G40" s="13">
        <f t="shared" si="2"/>
        <v>162.178</v>
      </c>
      <c r="H40" s="6">
        <f t="shared" si="2"/>
        <v>184.38200000000001</v>
      </c>
    </row>
    <row r="41" spans="1:8" x14ac:dyDescent="0.25">
      <c r="B41" s="3" t="s">
        <v>70</v>
      </c>
      <c r="C41" s="6">
        <f t="shared" ref="C41:C44" si="3">C8</f>
        <v>2.0099999999999998</v>
      </c>
      <c r="D41" s="6">
        <f t="shared" ref="D41:H41" si="4">D8</f>
        <v>5.9320000000000004</v>
      </c>
      <c r="E41" s="6">
        <f t="shared" si="4"/>
        <v>30.177</v>
      </c>
      <c r="F41" s="6">
        <f t="shared" si="4"/>
        <v>47.012</v>
      </c>
      <c r="G41" s="13">
        <f t="shared" si="4"/>
        <v>50.921999999999997</v>
      </c>
      <c r="H41" s="6">
        <f t="shared" si="4"/>
        <v>51.220999999999997</v>
      </c>
    </row>
    <row r="42" spans="1:8" x14ac:dyDescent="0.25">
      <c r="B42" s="3" t="s">
        <v>72</v>
      </c>
      <c r="C42" s="6">
        <f t="shared" si="3"/>
        <v>3.0979999999999999</v>
      </c>
      <c r="D42" s="6">
        <f t="shared" ref="D42:H42" si="5">D9</f>
        <v>11.279</v>
      </c>
      <c r="E42" s="6">
        <f t="shared" si="5"/>
        <v>42.484999999999999</v>
      </c>
      <c r="F42" s="6">
        <f t="shared" si="5"/>
        <v>45.634</v>
      </c>
      <c r="G42" s="13">
        <f t="shared" si="5"/>
        <v>38.119999999999997</v>
      </c>
      <c r="H42" s="6">
        <f t="shared" si="5"/>
        <v>44.201000000000001</v>
      </c>
    </row>
    <row r="43" spans="1:8" x14ac:dyDescent="0.25">
      <c r="B43" s="3" t="s">
        <v>74</v>
      </c>
      <c r="C43" s="6">
        <f>C10+C34</f>
        <v>3.2429999999999999</v>
      </c>
      <c r="D43" s="6">
        <f t="shared" ref="D43:H43" si="6">D10+D34</f>
        <v>23.435699999999997</v>
      </c>
      <c r="E43" s="6">
        <f t="shared" si="6"/>
        <v>199.05539999999999</v>
      </c>
      <c r="F43" s="6">
        <f t="shared" si="6"/>
        <v>370.67309999999998</v>
      </c>
      <c r="G43" s="13">
        <f t="shared" si="6"/>
        <v>374.58640000000003</v>
      </c>
      <c r="H43" s="6">
        <f t="shared" si="6"/>
        <v>418.61860000000001</v>
      </c>
    </row>
    <row r="44" spans="1:8" x14ac:dyDescent="0.25">
      <c r="B44" s="3" t="s">
        <v>76</v>
      </c>
      <c r="C44" s="6">
        <f t="shared" si="3"/>
        <v>2.1549999999999998</v>
      </c>
      <c r="D44" s="6">
        <f t="shared" ref="D44:H44" si="7">D11</f>
        <v>9.1739999999999995</v>
      </c>
      <c r="E44" s="6">
        <f t="shared" si="7"/>
        <v>38.286000000000001</v>
      </c>
      <c r="F44" s="6">
        <f t="shared" si="7"/>
        <v>53.054000000000002</v>
      </c>
      <c r="G44" s="13">
        <f t="shared" si="7"/>
        <v>53.72</v>
      </c>
      <c r="H44" s="6">
        <f t="shared" si="7"/>
        <v>58.98</v>
      </c>
    </row>
    <row r="45" spans="1:8" x14ac:dyDescent="0.25">
      <c r="B45" s="3" t="s">
        <v>78</v>
      </c>
      <c r="C45" s="6">
        <f>C12+C35</f>
        <v>1.6105</v>
      </c>
      <c r="D45" s="6">
        <f t="shared" ref="D45:H45" si="8">D12+D35</f>
        <v>13.3537</v>
      </c>
      <c r="E45" s="6">
        <f t="shared" si="8"/>
        <v>115.98089999999999</v>
      </c>
      <c r="F45" s="6">
        <f t="shared" si="8"/>
        <v>217.51320000000001</v>
      </c>
      <c r="G45" s="13">
        <f t="shared" si="8"/>
        <v>222.0257</v>
      </c>
      <c r="H45" s="6">
        <f t="shared" si="8"/>
        <v>263.7201</v>
      </c>
    </row>
    <row r="46" spans="1:8" x14ac:dyDescent="0.25">
      <c r="B46" s="3" t="s">
        <v>80</v>
      </c>
      <c r="C46" s="6">
        <f>C13</f>
        <v>2.641</v>
      </c>
      <c r="D46" s="6">
        <f t="shared" ref="D46:H46" si="9">D13</f>
        <v>15.419</v>
      </c>
      <c r="E46" s="6">
        <f t="shared" si="9"/>
        <v>107.18</v>
      </c>
      <c r="F46" s="6">
        <f t="shared" si="9"/>
        <v>169.667</v>
      </c>
      <c r="G46" s="13">
        <f t="shared" si="9"/>
        <v>129.79</v>
      </c>
      <c r="H46" s="6">
        <f t="shared" si="9"/>
        <v>191.751</v>
      </c>
    </row>
    <row r="47" spans="1:8" x14ac:dyDescent="0.25">
      <c r="B47" s="3" t="s">
        <v>82</v>
      </c>
      <c r="C47" s="6">
        <f>C14</f>
        <v>0.36399999999999999</v>
      </c>
      <c r="D47" s="6">
        <f t="shared" ref="D47:H47" si="10">D14</f>
        <v>2.581</v>
      </c>
      <c r="E47" s="6">
        <f t="shared" si="10"/>
        <v>36.523000000000003</v>
      </c>
      <c r="F47" s="6">
        <f t="shared" si="10"/>
        <v>47.28</v>
      </c>
      <c r="G47" s="13">
        <f t="shared" si="10"/>
        <v>49.539000000000001</v>
      </c>
      <c r="H47" s="6">
        <f t="shared" si="10"/>
        <v>52.948999999999998</v>
      </c>
    </row>
    <row r="48" spans="1:8" x14ac:dyDescent="0.25">
      <c r="B48" s="3" t="s">
        <v>84</v>
      </c>
      <c r="C48" s="6">
        <f>C15+C29+C36</f>
        <v>1.9956</v>
      </c>
      <c r="D48" s="6">
        <f t="shared" ref="D48:H48" si="11">D15+D29+D36</f>
        <v>10.997900000000001</v>
      </c>
      <c r="E48" s="6">
        <f t="shared" si="11"/>
        <v>68.915999999999997</v>
      </c>
      <c r="F48" s="6">
        <f t="shared" si="11"/>
        <v>114.9736</v>
      </c>
      <c r="G48" s="13">
        <f t="shared" si="11"/>
        <v>100.11499999999999</v>
      </c>
      <c r="H48" s="6">
        <f t="shared" si="11"/>
        <v>134.9025</v>
      </c>
    </row>
    <row r="49" spans="2:8" x14ac:dyDescent="0.25">
      <c r="B49" s="3" t="s">
        <v>86</v>
      </c>
      <c r="C49" s="6">
        <f>C16+C37+C30</f>
        <v>2.0552999999999999</v>
      </c>
      <c r="D49" s="6">
        <f t="shared" ref="D49:H49" si="12">D16+D37+D30</f>
        <v>10.709</v>
      </c>
      <c r="E49" s="6">
        <f t="shared" si="12"/>
        <v>73.282899999999998</v>
      </c>
      <c r="F49" s="6">
        <f t="shared" si="12"/>
        <v>117.69369999999999</v>
      </c>
      <c r="G49" s="13">
        <f t="shared" si="12"/>
        <v>119.5086</v>
      </c>
      <c r="H49" s="6">
        <f t="shared" si="12"/>
        <v>136.74189999999999</v>
      </c>
    </row>
    <row r="50" spans="2:8" x14ac:dyDescent="0.25">
      <c r="B50" s="3" t="s">
        <v>88</v>
      </c>
      <c r="C50" s="6">
        <f>C17</f>
        <v>1.4830000000000001</v>
      </c>
      <c r="D50" s="6">
        <f t="shared" ref="D50:H50" si="13">D17</f>
        <v>6.16</v>
      </c>
      <c r="E50" s="6">
        <f t="shared" si="13"/>
        <v>49.841999999999999</v>
      </c>
      <c r="F50" s="6">
        <f t="shared" si="13"/>
        <v>95.83</v>
      </c>
      <c r="G50" s="13">
        <f t="shared" si="13"/>
        <v>67.369</v>
      </c>
      <c r="H50" s="6">
        <f t="shared" si="13"/>
        <v>125.997</v>
      </c>
    </row>
    <row r="51" spans="2:8" x14ac:dyDescent="0.25">
      <c r="B51" s="3" t="s">
        <v>90</v>
      </c>
      <c r="C51" s="6">
        <f t="shared" ref="C51" si="14">C18</f>
        <v>0.71899999999999997</v>
      </c>
      <c r="D51" s="6">
        <f t="shared" ref="D51:H51" si="15">D18</f>
        <v>6.556</v>
      </c>
      <c r="E51" s="6">
        <f t="shared" si="15"/>
        <v>47.104999999999997</v>
      </c>
      <c r="F51" s="6">
        <f t="shared" si="15"/>
        <v>74.995000000000005</v>
      </c>
      <c r="G51" s="13">
        <f t="shared" si="15"/>
        <v>76.66</v>
      </c>
      <c r="H51" s="6">
        <f t="shared" si="15"/>
        <v>121.053</v>
      </c>
    </row>
    <row r="52" spans="2:8" x14ac:dyDescent="0.25">
      <c r="B52" s="3" t="s">
        <v>92</v>
      </c>
      <c r="C52" s="6">
        <f>C19+C32+C38+C31</f>
        <v>2.4470000000000001</v>
      </c>
      <c r="D52" s="6">
        <f t="shared" ref="D52:H52" si="16">D19+D32+D38+D31</f>
        <v>15.652199999999999</v>
      </c>
      <c r="E52" s="6">
        <f t="shared" si="16"/>
        <v>103.93689999999999</v>
      </c>
      <c r="F52" s="6">
        <f t="shared" si="16"/>
        <v>183.70189999999999</v>
      </c>
      <c r="G52" s="13">
        <f t="shared" si="16"/>
        <v>176.2679</v>
      </c>
      <c r="H52" s="6">
        <f t="shared" si="16"/>
        <v>214.23179999999999</v>
      </c>
    </row>
    <row r="53" spans="2:8" x14ac:dyDescent="0.25">
      <c r="C53" s="6">
        <f>SUM(C40:C52)</f>
        <v>29.705400000000001</v>
      </c>
      <c r="D53" s="6">
        <f t="shared" ref="D53:H53" si="17">SUM(D40:D52)</f>
        <v>151.67350000000002</v>
      </c>
      <c r="E53" s="6">
        <f t="shared" si="17"/>
        <v>1007.5851000000001</v>
      </c>
      <c r="F53" s="6">
        <f t="shared" si="17"/>
        <v>1690.9485</v>
      </c>
      <c r="G53" s="13">
        <f t="shared" si="17"/>
        <v>1620.8016</v>
      </c>
      <c r="H53" s="6">
        <f t="shared" si="17"/>
        <v>1998.7489</v>
      </c>
    </row>
  </sheetData>
  <hyperlinks>
    <hyperlink ref="A26" r:id="rId1" xr:uid="{00000000-0004-0000-02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workbookViewId="0">
      <selection activeCell="D9" sqref="D9"/>
    </sheetView>
  </sheetViews>
  <sheetFormatPr baseColWidth="10" defaultColWidth="8.85546875" defaultRowHeight="15" x14ac:dyDescent="0.25"/>
  <cols>
    <col min="1" max="1" width="20.28515625" bestFit="1" customWidth="1"/>
    <col min="2" max="2" width="70" customWidth="1"/>
    <col min="3" max="8" width="13" customWidth="1"/>
  </cols>
  <sheetData>
    <row r="1" spans="1:8" x14ac:dyDescent="0.25">
      <c r="A1" s="1" t="s">
        <v>103</v>
      </c>
    </row>
    <row r="2" spans="1:8" x14ac:dyDescent="0.25">
      <c r="A2" s="1" t="s">
        <v>66</v>
      </c>
    </row>
    <row r="3" spans="1:8" x14ac:dyDescent="0.25">
      <c r="A3" s="2" t="s">
        <v>0</v>
      </c>
    </row>
    <row r="5" spans="1:8" ht="12.75" customHeight="1" x14ac:dyDescent="0.25">
      <c r="C5" s="3" t="s">
        <v>2</v>
      </c>
      <c r="D5" s="3">
        <v>1975</v>
      </c>
      <c r="E5" s="3" t="s">
        <v>42</v>
      </c>
      <c r="F5" s="3" t="s">
        <v>61</v>
      </c>
      <c r="G5" s="3" t="s">
        <v>62</v>
      </c>
      <c r="H5" s="3" t="s">
        <v>65</v>
      </c>
    </row>
    <row r="6" spans="1:8" x14ac:dyDescent="0.25">
      <c r="B6" t="s">
        <v>66</v>
      </c>
    </row>
    <row r="7" spans="1:8" x14ac:dyDescent="0.25">
      <c r="A7" s="3" t="s">
        <v>67</v>
      </c>
      <c r="B7" s="3" t="s">
        <v>68</v>
      </c>
      <c r="C7" s="8">
        <f>'T_2201 en niveau (2)'!C7/'T_2201 en niveau (2)'!C$25</f>
        <v>0.23342722259689769</v>
      </c>
      <c r="D7" s="8">
        <f>'T_2201 en niveau (2)'!D7/'T_2201 en niveau (2)'!D$25</f>
        <v>0.16888690431892039</v>
      </c>
      <c r="E7" s="8">
        <f>'T_2201 en niveau (2)'!E7/'T_2201 en niveau (2)'!E$25</f>
        <v>0.12202765522602432</v>
      </c>
      <c r="F7" s="8">
        <f>'T_2201 en niveau (2)'!F7/'T_2201 en niveau (2)'!F$25</f>
        <v>0.12031493163682942</v>
      </c>
      <c r="G7" s="8">
        <f>'T_2201 en niveau (2)'!G7/'T_2201 en niveau (2)'!G$25</f>
        <v>0.13617417881373009</v>
      </c>
      <c r="H7" s="8">
        <f>'T_2201 en niveau (2)'!H7/'T_2201 en niveau (2)'!H$25</f>
        <v>0.12327603959125057</v>
      </c>
    </row>
    <row r="8" spans="1:8" x14ac:dyDescent="0.25">
      <c r="A8" s="3" t="s">
        <v>69</v>
      </c>
      <c r="B8" s="3" t="s">
        <v>70</v>
      </c>
      <c r="C8" s="8">
        <f>'T_2201 en niveau (2)'!C8/'T_2201 en niveau (2)'!C$25</f>
        <v>7.9739754830007531E-2</v>
      </c>
      <c r="D8" s="8">
        <f>'T_2201 en niveau (2)'!D8/'T_2201 en niveau (2)'!D$25</f>
        <v>4.9051954387966896E-2</v>
      </c>
      <c r="E8" s="8">
        <f>'T_2201 en niveau (2)'!E8/'T_2201 en niveau (2)'!E$25</f>
        <v>3.8838037776256246E-2</v>
      </c>
      <c r="F8" s="8">
        <f>'T_2201 en niveau (2)'!F8/'T_2201 en niveau (2)'!F$25</f>
        <v>3.698802365999846E-2</v>
      </c>
      <c r="G8" s="8">
        <f>'T_2201 en niveau (2)'!G8/'T_2201 en niveau (2)'!G$25</f>
        <v>4.2757103513132257E-2</v>
      </c>
      <c r="H8" s="8">
        <f>'T_2201 en niveau (2)'!H8/'T_2201 en niveau (2)'!H$25</f>
        <v>3.4245870116949836E-2</v>
      </c>
    </row>
    <row r="9" spans="1:8" x14ac:dyDescent="0.25">
      <c r="A9" s="3" t="s">
        <v>71</v>
      </c>
      <c r="B9" s="3" t="s">
        <v>72</v>
      </c>
      <c r="C9" s="8">
        <f>'T_2201 en niveau (2)'!C9/'T_2201 en niveau (2)'!C$25</f>
        <v>0.12290236838973301</v>
      </c>
      <c r="D9" s="8">
        <f>'T_2201 en niveau (2)'!D9/'T_2201 en niveau (2)'!D$25</f>
        <v>9.3266519477727336E-2</v>
      </c>
      <c r="E9" s="8">
        <f>'T_2201 en niveau (2)'!E9/'T_2201 en niveau (2)'!E$25</f>
        <v>5.4678531163609594E-2</v>
      </c>
      <c r="F9" s="8">
        <f>'T_2201 en niveau (2)'!F9/'T_2201 en niveau (2)'!F$25</f>
        <v>3.5903843097514883E-2</v>
      </c>
      <c r="G9" s="8">
        <f>'T_2201 en niveau (2)'!G9/'T_2201 en niveau (2)'!G$25</f>
        <v>3.2007792033317654E-2</v>
      </c>
      <c r="H9" s="8">
        <f>'T_2201 en niveau (2)'!H9/'T_2201 en niveau (2)'!H$25</f>
        <v>2.9552365339202667E-2</v>
      </c>
    </row>
    <row r="10" spans="1:8" x14ac:dyDescent="0.25">
      <c r="A10" s="3" t="s">
        <v>73</v>
      </c>
      <c r="B10" s="3" t="s">
        <v>74</v>
      </c>
      <c r="C10" s="8">
        <f>'T_2201 en niveau (2)'!C10/'T_2201 en niveau (2)'!C$25</f>
        <v>0.12865473876304201</v>
      </c>
      <c r="D10" s="8">
        <f>'T_2201 en niveau (2)'!D10/'T_2201 en niveau (2)'!D$25</f>
        <v>0.18803800451489669</v>
      </c>
      <c r="E10" s="8">
        <f>'T_2201 en niveau (2)'!E10/'T_2201 en niveau (2)'!E$25</f>
        <v>0.24309262853348024</v>
      </c>
      <c r="F10" s="8">
        <f>'T_2201 en niveau (2)'!F10/'T_2201 en niveau (2)'!F$25</f>
        <v>0.27981929274920814</v>
      </c>
      <c r="G10" s="8">
        <f>'T_2201 en niveau (2)'!G10/'T_2201 en niveau (2)'!G$25</f>
        <v>0.30164908980990124</v>
      </c>
      <c r="H10" s="8">
        <f>'T_2201 en niveau (2)'!H10/'T_2201 en niveau (2)'!H$25</f>
        <v>0.27033584634187435</v>
      </c>
    </row>
    <row r="11" spans="1:8" x14ac:dyDescent="0.25">
      <c r="A11" s="3" t="s">
        <v>75</v>
      </c>
      <c r="B11" s="3" t="s">
        <v>76</v>
      </c>
      <c r="C11" s="8">
        <f>'T_2201 en niveau (2)'!C11/'T_2201 en niveau (2)'!C$25</f>
        <v>8.5492125203316532E-2</v>
      </c>
      <c r="D11" s="8">
        <f>'T_2201 en niveau (2)'!D11/'T_2201 en niveau (2)'!D$25</f>
        <v>7.5860187045719535E-2</v>
      </c>
      <c r="E11" s="8">
        <f>'T_2201 en niveau (2)'!E11/'T_2201 en niveau (2)'!E$25</f>
        <v>4.9274384938918607E-2</v>
      </c>
      <c r="F11" s="8">
        <f>'T_2201 en niveau (2)'!F11/'T_2201 en niveau (2)'!F$25</f>
        <v>4.1741738433964913E-2</v>
      </c>
      <c r="G11" s="8">
        <f>'T_2201 en niveau (2)'!G11/'T_2201 en niveau (2)'!G$25</f>
        <v>4.5106468731107678E-2</v>
      </c>
      <c r="H11" s="8">
        <f>'T_2201 en niveau (2)'!H11/'T_2201 en niveau (2)'!H$25</f>
        <v>3.9433463218166404E-2</v>
      </c>
    </row>
    <row r="12" spans="1:8" x14ac:dyDescent="0.25">
      <c r="A12" s="3" t="s">
        <v>77</v>
      </c>
      <c r="B12" s="3" t="s">
        <v>78</v>
      </c>
      <c r="C12" s="8">
        <f>'T_2201 en niveau (2)'!C12/'T_2201 en niveau (2)'!C$25</f>
        <v>2.3921926449002259E-2</v>
      </c>
      <c r="D12" s="8">
        <f>'T_2201 en niveau (2)'!D12/'T_2201 en niveau (2)'!D$25</f>
        <v>2.3839646746545609E-2</v>
      </c>
      <c r="E12" s="8">
        <f>'T_2201 en niveau (2)'!E12/'T_2201 en niveau (2)'!E$25</f>
        <v>3.6244716832519085E-2</v>
      </c>
      <c r="F12" s="8">
        <f>'T_2201 en niveau (2)'!F12/'T_2201 en niveau (2)'!F$25</f>
        <v>3.9408940634426591E-2</v>
      </c>
      <c r="G12" s="8">
        <f>'T_2201 en niveau (2)'!G12/'T_2201 en niveau (2)'!G$25</f>
        <v>3.9419459931483845E-2</v>
      </c>
      <c r="H12" s="8">
        <f>'T_2201 en niveau (2)'!H12/'T_2201 en niveau (2)'!H$25</f>
        <v>3.7545363860280651E-2</v>
      </c>
    </row>
    <row r="13" spans="1:8" x14ac:dyDescent="0.25">
      <c r="A13" s="3" t="s">
        <v>79</v>
      </c>
      <c r="B13" s="3" t="s">
        <v>80</v>
      </c>
      <c r="C13" s="8">
        <f>'T_2201 en niveau (2)'!C13/'T_2201 en niveau (2)'!C$25</f>
        <v>0.10477248383385568</v>
      </c>
      <c r="D13" s="8">
        <f>'T_2201 en niveau (2)'!D13/'T_2201 en niveau (2)'!D$25</f>
        <v>0.12750035143426527</v>
      </c>
      <c r="E13" s="8">
        <f>'T_2201 en niveau (2)'!E13/'T_2201 en niveau (2)'!E$25</f>
        <v>0.13794150806439159</v>
      </c>
      <c r="F13" s="8">
        <f>'T_2201 en niveau (2)'!F13/'T_2201 en niveau (2)'!F$25</f>
        <v>0.13349032183955073</v>
      </c>
      <c r="G13" s="8">
        <f>'T_2201 en niveau (2)'!G13/'T_2201 en niveau (2)'!G$25</f>
        <v>0.10897931080808758</v>
      </c>
      <c r="H13" s="8">
        <f>'T_2201 en niveau (2)'!H13/'T_2201 en niveau (2)'!H$25</f>
        <v>0.12820288242703673</v>
      </c>
    </row>
    <row r="14" spans="1:8" x14ac:dyDescent="0.25">
      <c r="A14" s="3" t="s">
        <v>81</v>
      </c>
      <c r="B14" s="3" t="s">
        <v>82</v>
      </c>
      <c r="C14" s="8">
        <f>'T_2201 en niveau (2)'!C14/'T_2201 en niveau (2)'!C$25</f>
        <v>1.4440433212996389E-2</v>
      </c>
      <c r="D14" s="8">
        <f>'T_2201 en niveau (2)'!D14/'T_2201 en niveau (2)'!D$25</f>
        <v>2.1342396202856127E-2</v>
      </c>
      <c r="E14" s="8">
        <f>'T_2201 en niveau (2)'!E14/'T_2201 en niveau (2)'!E$25</f>
        <v>4.7005389989137655E-2</v>
      </c>
      <c r="F14" s="8">
        <f>'T_2201 en niveau (2)'!F14/'T_2201 en niveau (2)'!F$25</f>
        <v>3.7198880257056227E-2</v>
      </c>
      <c r="G14" s="8">
        <f>'T_2201 en niveau (2)'!G14/'T_2201 en niveau (2)'!G$25</f>
        <v>4.1595855444347414E-2</v>
      </c>
      <c r="H14" s="8">
        <f>'T_2201 en niveau (2)'!H14/'T_2201 en niveau (2)'!H$25</f>
        <v>3.5401194369933754E-2</v>
      </c>
    </row>
    <row r="15" spans="1:8" x14ac:dyDescent="0.25">
      <c r="A15" s="3" t="s">
        <v>83</v>
      </c>
      <c r="B15" s="3" t="s">
        <v>84</v>
      </c>
      <c r="C15" s="8">
        <f>'T_2201 en niveau (2)'!C15/'T_2201 en niveau (2)'!C$25</f>
        <v>6.5378664656642993E-2</v>
      </c>
      <c r="D15" s="8">
        <f>'T_2201 en niveau (2)'!D15/'T_2201 en niveau (2)'!D$25</f>
        <v>7.780341180653752E-2</v>
      </c>
      <c r="E15" s="8">
        <f>'T_2201 en niveau (2)'!E15/'T_2201 en niveau (2)'!E$25</f>
        <v>7.3972066780266563E-2</v>
      </c>
      <c r="F15" s="8">
        <f>'T_2201 en niveau (2)'!F15/'T_2201 en niveau (2)'!F$25</f>
        <v>6.9633817621631997E-2</v>
      </c>
      <c r="G15" s="8">
        <f>'T_2201 en niveau (2)'!G15/'T_2201 en niveau (2)'!G$25</f>
        <v>6.2835863505071532E-2</v>
      </c>
      <c r="H15" s="8">
        <f>'T_2201 en niveau (2)'!H15/'T_2201 en niveau (2)'!H$25</f>
        <v>6.8598714701768565E-2</v>
      </c>
    </row>
    <row r="16" spans="1:8" x14ac:dyDescent="0.25">
      <c r="A16" s="3" t="s">
        <v>85</v>
      </c>
      <c r="B16" s="3" t="s">
        <v>86</v>
      </c>
      <c r="C16" s="8">
        <f>'T_2201 en niveau (2)'!C16/'T_2201 en niveau (2)'!C$25</f>
        <v>5.5143412544134572E-3</v>
      </c>
      <c r="D16" s="8">
        <f>'T_2201 en niveau (2)'!D16/'T_2201 en niveau (2)'!D$25</f>
        <v>5.2839175411178094E-3</v>
      </c>
      <c r="E16" s="8">
        <f>'T_2201 en niveau (2)'!E16/'T_2201 en niveau (2)'!E$25</f>
        <v>6.1300186873548901E-3</v>
      </c>
      <c r="F16" s="8">
        <f>'T_2201 en niveau (2)'!F16/'T_2201 en niveau (2)'!F$25</f>
        <v>7.4901298656339941E-3</v>
      </c>
      <c r="G16" s="8">
        <f>'T_2201 en niveau (2)'!G16/'T_2201 en niveau (2)'!G$25</f>
        <v>7.8398938671323977E-3</v>
      </c>
      <c r="H16" s="8">
        <f>'T_2201 en niveau (2)'!H16/'T_2201 en niveau (2)'!H$25</f>
        <v>7.0469430708625614E-3</v>
      </c>
    </row>
    <row r="17" spans="1:8" x14ac:dyDescent="0.25">
      <c r="A17" s="3" t="s">
        <v>87</v>
      </c>
      <c r="B17" s="3" t="s">
        <v>88</v>
      </c>
      <c r="C17" s="8">
        <f>'T_2201 en niveau (2)'!C17/'T_2201 en niveau (2)'!C$25</f>
        <v>5.8832863887015516E-2</v>
      </c>
      <c r="D17" s="8">
        <f>'T_2201 en niveau (2)'!D17/'T_2201 en niveau (2)'!D$25</f>
        <v>5.09372958580371E-2</v>
      </c>
      <c r="E17" s="8">
        <f>'T_2201 en niveau (2)'!E17/'T_2201 en niveau (2)'!E$25</f>
        <v>6.4147048376053423E-2</v>
      </c>
      <c r="F17" s="8">
        <f>'T_2201 en niveau (2)'!F17/'T_2201 en niveau (2)'!F$25</f>
        <v>7.5396969015095142E-2</v>
      </c>
      <c r="G17" s="8">
        <f>'T_2201 en niveau (2)'!G17/'T_2201 en niveau (2)'!G$25</f>
        <v>5.6566971182911263E-2</v>
      </c>
      <c r="H17" s="8">
        <f>'T_2201 en niveau (2)'!H17/'T_2201 en niveau (2)'!H$25</f>
        <v>8.4240387675471554E-2</v>
      </c>
    </row>
    <row r="18" spans="1:8" x14ac:dyDescent="0.25">
      <c r="A18" s="3" t="s">
        <v>89</v>
      </c>
      <c r="B18" s="3" t="s">
        <v>90</v>
      </c>
      <c r="C18" s="8">
        <f>'T_2201 en niveau (2)'!C18/'T_2201 en niveau (2)'!C$25</f>
        <v>2.852382274764946E-2</v>
      </c>
      <c r="D18" s="8">
        <f>'T_2201 en niveau (2)'!D18/'T_2201 en niveau (2)'!D$25</f>
        <v>5.4211836306053772E-2</v>
      </c>
      <c r="E18" s="8">
        <f>'T_2201 en niveau (2)'!E18/'T_2201 en niveau (2)'!E$25</f>
        <v>6.0624507719473454E-2</v>
      </c>
      <c r="F18" s="8">
        <f>'T_2201 en niveau (2)'!F18/'T_2201 en niveau (2)'!F$25</f>
        <v>5.9004442150548474E-2</v>
      </c>
      <c r="G18" s="8">
        <f>'T_2201 en niveau (2)'!G18/'T_2201 en niveau (2)'!G$25</f>
        <v>6.4368240746960431E-2</v>
      </c>
      <c r="H18" s="8">
        <f>'T_2201 en niveau (2)'!H18/'T_2201 en niveau (2)'!H$25</f>
        <v>8.0934876618323118E-2</v>
      </c>
    </row>
    <row r="19" spans="1:8" x14ac:dyDescent="0.25">
      <c r="A19" s="3" t="s">
        <v>91</v>
      </c>
      <c r="B19" s="3" t="s">
        <v>92</v>
      </c>
      <c r="C19" s="8">
        <f>'T_2201 en niveau (2)'!C19/'T_2201 en niveau (2)'!C$25</f>
        <v>4.8438925695243384E-2</v>
      </c>
      <c r="D19" s="8">
        <f>'T_2201 en niveau (2)'!D19/'T_2201 en niveau (2)'!D$25</f>
        <v>6.3969305317820607E-2</v>
      </c>
      <c r="E19" s="8">
        <f>'T_2201 en niveau (2)'!E19/'T_2201 en niveau (2)'!E$25</f>
        <v>6.6023505912514352E-2</v>
      </c>
      <c r="F19" s="8">
        <f>'T_2201 en niveau (2)'!F19/'T_2201 en niveau (2)'!F$25</f>
        <v>6.3609455816888358E-2</v>
      </c>
      <c r="G19" s="8">
        <f>'T_2201 en niveau (2)'!G19/'T_2201 en niveau (2)'!G$25</f>
        <v>6.0701450930341912E-2</v>
      </c>
      <c r="H19" s="8">
        <f>'T_2201 en niveau (2)'!H19/'T_2201 en niveau (2)'!H$25</f>
        <v>6.1186721259303439E-2</v>
      </c>
    </row>
    <row r="20" spans="1:8" x14ac:dyDescent="0.25">
      <c r="B20" s="3" t="s">
        <v>96</v>
      </c>
      <c r="C20" s="9">
        <f>SUM(C7:C19)</f>
        <v>1.0000396715198157</v>
      </c>
      <c r="D20" s="9">
        <f t="shared" ref="D20:H20" si="0">SUM(D7:D19)</f>
        <v>0.99999173095846461</v>
      </c>
      <c r="E20" s="9">
        <f t="shared" si="0"/>
        <v>1</v>
      </c>
      <c r="F20" s="9">
        <f t="shared" si="0"/>
        <v>1.0000007867783474</v>
      </c>
      <c r="G20" s="9">
        <f t="shared" si="0"/>
        <v>1.0000016793175253</v>
      </c>
      <c r="H20" s="9">
        <f t="shared" si="0"/>
        <v>1.0000006685904241</v>
      </c>
    </row>
    <row r="21" spans="1:8" x14ac:dyDescent="0.25">
      <c r="A21" s="3" t="s">
        <v>95</v>
      </c>
    </row>
    <row r="22" spans="1:8" ht="25.5" x14ac:dyDescent="0.25">
      <c r="A22" s="3" t="s">
        <v>97</v>
      </c>
      <c r="B22" s="3" t="s">
        <v>98</v>
      </c>
      <c r="C22" s="4">
        <v>0.79300000000000004</v>
      </c>
      <c r="D22" s="4">
        <v>2.0950000000000002</v>
      </c>
      <c r="E22" s="4">
        <v>29.001999999999999</v>
      </c>
      <c r="F22" s="4">
        <v>53.448999999999998</v>
      </c>
      <c r="G22" s="4">
        <v>52.137</v>
      </c>
      <c r="H22" s="4">
        <v>65.158000000000001</v>
      </c>
    </row>
    <row r="23" spans="1:8" x14ac:dyDescent="0.25">
      <c r="A23" s="3" t="s">
        <v>99</v>
      </c>
      <c r="B23" s="3" t="s">
        <v>100</v>
      </c>
      <c r="C23" s="4">
        <v>3.3580000000000001</v>
      </c>
      <c r="D23" s="4">
        <v>12.112</v>
      </c>
      <c r="E23" s="4">
        <v>201.58699999999999</v>
      </c>
      <c r="F23" s="4">
        <v>366.49200000000002</v>
      </c>
      <c r="G23" s="4">
        <v>377.70299999999997</v>
      </c>
      <c r="H23" s="4">
        <v>437.90600000000001</v>
      </c>
    </row>
    <row r="24" spans="1:8" x14ac:dyDescent="0.25">
      <c r="A24" s="3" t="s">
        <v>101</v>
      </c>
      <c r="B24" s="3" t="s">
        <v>102</v>
      </c>
      <c r="C24" s="4">
        <v>27.626000000000001</v>
      </c>
      <c r="D24" s="4">
        <v>78.450999999999993</v>
      </c>
      <c r="E24" s="4">
        <v>995.00099999999998</v>
      </c>
      <c r="F24" s="4">
        <v>1682.473</v>
      </c>
      <c r="G24" s="4">
        <v>1619.8389999999999</v>
      </c>
      <c r="H24" s="4">
        <v>1984.6579999999999</v>
      </c>
    </row>
    <row r="25" spans="1:8" x14ac:dyDescent="0.25">
      <c r="A25" s="3" t="s">
        <v>93</v>
      </c>
      <c r="B25" s="3" t="s">
        <v>94</v>
      </c>
      <c r="C25" s="4">
        <f>'T_2201 en niveau (2)'!C20/'T_2201 en niveau (2)'!C$25</f>
        <v>8.4103622009759193E-3</v>
      </c>
      <c r="D25" s="4">
        <v>-5.5E-2</v>
      </c>
      <c r="E25" s="4">
        <v>-12.584</v>
      </c>
      <c r="F25" s="4">
        <v>-8.4749999999999996</v>
      </c>
      <c r="G25" s="4">
        <v>-0.96</v>
      </c>
      <c r="H25" s="4">
        <v>-14.09</v>
      </c>
    </row>
    <row r="26" spans="1:8" x14ac:dyDescent="0.25">
      <c r="A26" s="3"/>
      <c r="B26" s="3"/>
      <c r="C26" s="4"/>
      <c r="D26" s="4"/>
      <c r="E26" s="4"/>
      <c r="F26" s="4"/>
      <c r="G26" s="4"/>
      <c r="H26" s="4"/>
    </row>
    <row r="27" spans="1:8" x14ac:dyDescent="0.25">
      <c r="A27" s="5" t="s">
        <v>104</v>
      </c>
      <c r="B27" s="7" t="s">
        <v>189</v>
      </c>
    </row>
  </sheetData>
  <hyperlinks>
    <hyperlink ref="A27" r:id="rId1" xr:uid="{00000000-0004-0000-03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3"/>
  <sheetViews>
    <sheetView tabSelected="1" workbookViewId="0">
      <selection activeCell="C22" sqref="C22"/>
    </sheetView>
  </sheetViews>
  <sheetFormatPr baseColWidth="10" defaultColWidth="8.85546875" defaultRowHeight="15" x14ac:dyDescent="0.25"/>
  <cols>
    <col min="1" max="1" width="20.28515625" bestFit="1" customWidth="1"/>
    <col min="2" max="2" width="74.85546875" customWidth="1"/>
    <col min="3" max="8" width="13" customWidth="1"/>
  </cols>
  <sheetData>
    <row r="1" spans="1:8" x14ac:dyDescent="0.25">
      <c r="A1" s="32" t="s">
        <v>103</v>
      </c>
    </row>
    <row r="2" spans="1:8" x14ac:dyDescent="0.25">
      <c r="A2" s="1" t="s">
        <v>66</v>
      </c>
    </row>
    <row r="3" spans="1:8" x14ac:dyDescent="0.25">
      <c r="A3" s="2" t="s">
        <v>0</v>
      </c>
    </row>
    <row r="5" spans="1:8" ht="12.75" customHeight="1" x14ac:dyDescent="0.25">
      <c r="B5" s="29"/>
      <c r="C5" s="24" t="s">
        <v>2</v>
      </c>
      <c r="D5" s="24">
        <v>1975</v>
      </c>
      <c r="E5" s="24" t="s">
        <v>42</v>
      </c>
      <c r="F5" s="24" t="s">
        <v>61</v>
      </c>
      <c r="G5" s="24" t="s">
        <v>62</v>
      </c>
      <c r="H5" s="25" t="s">
        <v>65</v>
      </c>
    </row>
    <row r="6" spans="1:8" ht="18" x14ac:dyDescent="0.25">
      <c r="B6" s="30" t="s">
        <v>66</v>
      </c>
      <c r="C6" s="26"/>
      <c r="D6" s="26"/>
      <c r="E6" s="26"/>
      <c r="F6" s="26"/>
      <c r="G6" s="26"/>
      <c r="H6" s="27"/>
    </row>
    <row r="7" spans="1:8" ht="20.100000000000001" customHeight="1" x14ac:dyDescent="0.25">
      <c r="A7" s="3" t="s">
        <v>67</v>
      </c>
      <c r="B7" s="16" t="s">
        <v>68</v>
      </c>
      <c r="C7" s="18">
        <f>'T_2201 en niveau (2)'!C7/'T_2201 en niveau (2)'!C$25</f>
        <v>0.23342722259689769</v>
      </c>
      <c r="D7" s="19">
        <f>'T_2201 en niveau (2)'!D7/'T_2201 en niveau (2)'!D$25</f>
        <v>0.16888690431892039</v>
      </c>
      <c r="E7" s="19">
        <f>'T_2201 en niveau (2)'!E7/'T_2201 en niveau (2)'!E$25</f>
        <v>0.12202765522602432</v>
      </c>
      <c r="F7" s="19">
        <f>'T_2201 en niveau (2)'!F7/'T_2201 en niveau (2)'!F$25</f>
        <v>0.12031493163682942</v>
      </c>
      <c r="G7" s="19">
        <f>'T_2201 en niveau (2)'!G7/'T_2201 en niveau (2)'!G$25</f>
        <v>0.13617417881373009</v>
      </c>
      <c r="H7" s="20">
        <f>'T_2201 en niveau (2)'!H7/'T_2201 en niveau (2)'!H$25</f>
        <v>0.12327603959125057</v>
      </c>
    </row>
    <row r="8" spans="1:8" ht="20.100000000000001" customHeight="1" x14ac:dyDescent="0.25">
      <c r="A8" s="3" t="s">
        <v>69</v>
      </c>
      <c r="B8" s="17" t="s">
        <v>70</v>
      </c>
      <c r="C8" s="21">
        <f>'T_2201 en niveau (2)'!C8/'T_2201 en niveau (2)'!C$25</f>
        <v>7.9739754830007531E-2</v>
      </c>
      <c r="D8" s="22">
        <f>'T_2201 en niveau (2)'!D8/'T_2201 en niveau (2)'!D$25</f>
        <v>4.9051954387966896E-2</v>
      </c>
      <c r="E8" s="22">
        <f>'T_2201 en niveau (2)'!E8/'T_2201 en niveau (2)'!E$25</f>
        <v>3.8838037776256246E-2</v>
      </c>
      <c r="F8" s="22">
        <f>'T_2201 en niveau (2)'!F8/'T_2201 en niveau (2)'!F$25</f>
        <v>3.698802365999846E-2</v>
      </c>
      <c r="G8" s="22">
        <f>'T_2201 en niveau (2)'!G8/'T_2201 en niveau (2)'!G$25</f>
        <v>4.2757103513132257E-2</v>
      </c>
      <c r="H8" s="23">
        <f>'T_2201 en niveau (2)'!H8/'T_2201 en niveau (2)'!H$25</f>
        <v>3.4245870116949836E-2</v>
      </c>
    </row>
    <row r="9" spans="1:8" ht="20.100000000000001" customHeight="1" x14ac:dyDescent="0.25">
      <c r="A9" s="3" t="s">
        <v>71</v>
      </c>
      <c r="B9" s="17" t="s">
        <v>72</v>
      </c>
      <c r="C9" s="21">
        <f>'T_2201 en niveau (2)'!C9/'T_2201 en niveau (2)'!C$25</f>
        <v>0.12290236838973301</v>
      </c>
      <c r="D9" s="22">
        <f>'T_2201 en niveau (2)'!D9/'T_2201 en niveau (2)'!D$25</f>
        <v>9.3266519477727336E-2</v>
      </c>
      <c r="E9" s="22">
        <f>'T_2201 en niveau (2)'!E9/'T_2201 en niveau (2)'!E$25</f>
        <v>5.4678531163609594E-2</v>
      </c>
      <c r="F9" s="22">
        <f>'T_2201 en niveau (2)'!F9/'T_2201 en niveau (2)'!F$25</f>
        <v>3.5903843097514883E-2</v>
      </c>
      <c r="G9" s="22">
        <f>'T_2201 en niveau (2)'!G9/'T_2201 en niveau (2)'!G$25</f>
        <v>3.2007792033317654E-2</v>
      </c>
      <c r="H9" s="23">
        <f>'T_2201 en niveau (2)'!H9/'T_2201 en niveau (2)'!H$25</f>
        <v>2.9552365339202667E-2</v>
      </c>
    </row>
    <row r="10" spans="1:8" ht="20.100000000000001" customHeight="1" x14ac:dyDescent="0.25">
      <c r="A10" s="3" t="s">
        <v>73</v>
      </c>
      <c r="B10" s="17" t="s">
        <v>74</v>
      </c>
      <c r="C10" s="21">
        <f>'T_2201 en niveau (2)'!C10/'T_2201 en niveau (2)'!C$25</f>
        <v>0.12865473876304201</v>
      </c>
      <c r="D10" s="22">
        <f>'T_2201 en niveau (2)'!D10/'T_2201 en niveau (2)'!D$25</f>
        <v>0.18803800451489669</v>
      </c>
      <c r="E10" s="22">
        <f>'T_2201 en niveau (2)'!E10/'T_2201 en niveau (2)'!E$25</f>
        <v>0.24309262853348024</v>
      </c>
      <c r="F10" s="22">
        <f>'T_2201 en niveau (2)'!F10/'T_2201 en niveau (2)'!F$25</f>
        <v>0.27981929274920814</v>
      </c>
      <c r="G10" s="22">
        <f>'T_2201 en niveau (2)'!G10/'T_2201 en niveau (2)'!G$25</f>
        <v>0.30164908980990124</v>
      </c>
      <c r="H10" s="23">
        <f>'T_2201 en niveau (2)'!H10/'T_2201 en niveau (2)'!H$25</f>
        <v>0.27033584634187435</v>
      </c>
    </row>
    <row r="11" spans="1:8" ht="20.100000000000001" customHeight="1" x14ac:dyDescent="0.25">
      <c r="A11" s="3" t="s">
        <v>75</v>
      </c>
      <c r="B11" s="17" t="s">
        <v>76</v>
      </c>
      <c r="C11" s="21">
        <f>'T_2201 en niveau (2)'!C11/'T_2201 en niveau (2)'!C$25</f>
        <v>8.5492125203316532E-2</v>
      </c>
      <c r="D11" s="22">
        <f>'T_2201 en niveau (2)'!D11/'T_2201 en niveau (2)'!D$25</f>
        <v>7.5860187045719535E-2</v>
      </c>
      <c r="E11" s="22">
        <f>'T_2201 en niveau (2)'!E11/'T_2201 en niveau (2)'!E$25</f>
        <v>4.9274384938918607E-2</v>
      </c>
      <c r="F11" s="22">
        <f>'T_2201 en niveau (2)'!F11/'T_2201 en niveau (2)'!F$25</f>
        <v>4.1741738433964913E-2</v>
      </c>
      <c r="G11" s="22">
        <f>'T_2201 en niveau (2)'!G11/'T_2201 en niveau (2)'!G$25</f>
        <v>4.5106468731107678E-2</v>
      </c>
      <c r="H11" s="23">
        <f>'T_2201 en niveau (2)'!H11/'T_2201 en niveau (2)'!H$25</f>
        <v>3.9433463218166404E-2</v>
      </c>
    </row>
    <row r="12" spans="1:8" ht="20.100000000000001" customHeight="1" x14ac:dyDescent="0.25">
      <c r="A12" s="3" t="s">
        <v>77</v>
      </c>
      <c r="B12" s="17" t="s">
        <v>78</v>
      </c>
      <c r="C12" s="21">
        <f>'T_2201 en niveau (2)'!C12/'T_2201 en niveau (2)'!C$25</f>
        <v>2.3921926449002259E-2</v>
      </c>
      <c r="D12" s="22">
        <f>'T_2201 en niveau (2)'!D12/'T_2201 en niveau (2)'!D$25</f>
        <v>2.3839646746545609E-2</v>
      </c>
      <c r="E12" s="22">
        <f>'T_2201 en niveau (2)'!E12/'T_2201 en niveau (2)'!E$25</f>
        <v>3.6244716832519085E-2</v>
      </c>
      <c r="F12" s="22">
        <f>'T_2201 en niveau (2)'!F12/'T_2201 en niveau (2)'!F$25</f>
        <v>3.9408940634426591E-2</v>
      </c>
      <c r="G12" s="22">
        <f>'T_2201 en niveau (2)'!G12/'T_2201 en niveau (2)'!G$25</f>
        <v>3.9419459931483845E-2</v>
      </c>
      <c r="H12" s="23">
        <f>'T_2201 en niveau (2)'!H12/'T_2201 en niveau (2)'!H$25</f>
        <v>3.7545363860280651E-2</v>
      </c>
    </row>
    <row r="13" spans="1:8" ht="20.100000000000001" customHeight="1" x14ac:dyDescent="0.25">
      <c r="A13" s="3" t="s">
        <v>79</v>
      </c>
      <c r="B13" s="17" t="s">
        <v>80</v>
      </c>
      <c r="C13" s="21">
        <f>'T_2201 en niveau (2)'!C13/'T_2201 en niveau (2)'!C$25</f>
        <v>0.10477248383385568</v>
      </c>
      <c r="D13" s="22">
        <f>'T_2201 en niveau (2)'!D13/'T_2201 en niveau (2)'!D$25</f>
        <v>0.12750035143426527</v>
      </c>
      <c r="E13" s="22">
        <f>'T_2201 en niveau (2)'!E13/'T_2201 en niveau (2)'!E$25</f>
        <v>0.13794150806439159</v>
      </c>
      <c r="F13" s="22">
        <f>'T_2201 en niveau (2)'!F13/'T_2201 en niveau (2)'!F$25</f>
        <v>0.13349032183955073</v>
      </c>
      <c r="G13" s="22">
        <f>'T_2201 en niveau (2)'!G13/'T_2201 en niveau (2)'!G$25</f>
        <v>0.10897931080808758</v>
      </c>
      <c r="H13" s="23">
        <f>'T_2201 en niveau (2)'!H13/'T_2201 en niveau (2)'!H$25</f>
        <v>0.12820288242703673</v>
      </c>
    </row>
    <row r="14" spans="1:8" ht="20.100000000000001" customHeight="1" x14ac:dyDescent="0.25">
      <c r="A14" s="3" t="s">
        <v>81</v>
      </c>
      <c r="B14" s="17" t="s">
        <v>82</v>
      </c>
      <c r="C14" s="21">
        <f>'T_2201 en niveau (2)'!C14/'T_2201 en niveau (2)'!C$25</f>
        <v>1.4440433212996389E-2</v>
      </c>
      <c r="D14" s="22">
        <f>'T_2201 en niveau (2)'!D14/'T_2201 en niveau (2)'!D$25</f>
        <v>2.1342396202856127E-2</v>
      </c>
      <c r="E14" s="22">
        <f>'T_2201 en niveau (2)'!E14/'T_2201 en niveau (2)'!E$25</f>
        <v>4.7005389989137655E-2</v>
      </c>
      <c r="F14" s="22">
        <f>'T_2201 en niveau (2)'!F14/'T_2201 en niveau (2)'!F$25</f>
        <v>3.7198880257056227E-2</v>
      </c>
      <c r="G14" s="22">
        <f>'T_2201 en niveau (2)'!G14/'T_2201 en niveau (2)'!G$25</f>
        <v>4.1595855444347414E-2</v>
      </c>
      <c r="H14" s="23">
        <f>'T_2201 en niveau (2)'!H14/'T_2201 en niveau (2)'!H$25</f>
        <v>3.5401194369933754E-2</v>
      </c>
    </row>
    <row r="15" spans="1:8" ht="20.100000000000001" customHeight="1" x14ac:dyDescent="0.25">
      <c r="A15" s="3" t="s">
        <v>83</v>
      </c>
      <c r="B15" s="17" t="s">
        <v>84</v>
      </c>
      <c r="C15" s="21">
        <f>'T_2201 en niveau (2)'!C15/'T_2201 en niveau (2)'!C$25</f>
        <v>6.5378664656642993E-2</v>
      </c>
      <c r="D15" s="22">
        <f>'T_2201 en niveau (2)'!D15/'T_2201 en niveau (2)'!D$25</f>
        <v>7.780341180653752E-2</v>
      </c>
      <c r="E15" s="22">
        <f>'T_2201 en niveau (2)'!E15/'T_2201 en niveau (2)'!E$25</f>
        <v>7.3972066780266563E-2</v>
      </c>
      <c r="F15" s="22">
        <f>'T_2201 en niveau (2)'!F15/'T_2201 en niveau (2)'!F$25</f>
        <v>6.9633817621631997E-2</v>
      </c>
      <c r="G15" s="22">
        <f>'T_2201 en niveau (2)'!G15/'T_2201 en niveau (2)'!G$25</f>
        <v>6.2835863505071532E-2</v>
      </c>
      <c r="H15" s="23">
        <f>'T_2201 en niveau (2)'!H15/'T_2201 en niveau (2)'!H$25</f>
        <v>6.8598714701768565E-2</v>
      </c>
    </row>
    <row r="16" spans="1:8" ht="20.100000000000001" customHeight="1" x14ac:dyDescent="0.25">
      <c r="A16" s="3" t="s">
        <v>85</v>
      </c>
      <c r="B16" s="17" t="s">
        <v>86</v>
      </c>
      <c r="C16" s="21">
        <f>'T_2201 en niveau (2)'!C16/'T_2201 en niveau (2)'!C$25</f>
        <v>5.5143412544134572E-3</v>
      </c>
      <c r="D16" s="22">
        <f>'T_2201 en niveau (2)'!D16/'T_2201 en niveau (2)'!D$25</f>
        <v>5.2839175411178094E-3</v>
      </c>
      <c r="E16" s="22">
        <f>'T_2201 en niveau (2)'!E16/'T_2201 en niveau (2)'!E$25</f>
        <v>6.1300186873548901E-3</v>
      </c>
      <c r="F16" s="22">
        <f>'T_2201 en niveau (2)'!F16/'T_2201 en niveau (2)'!F$25</f>
        <v>7.4901298656339941E-3</v>
      </c>
      <c r="G16" s="22">
        <f>'T_2201 en niveau (2)'!G16/'T_2201 en niveau (2)'!G$25</f>
        <v>7.8398938671323977E-3</v>
      </c>
      <c r="H16" s="23">
        <f>'T_2201 en niveau (2)'!H16/'T_2201 en niveau (2)'!H$25</f>
        <v>7.0469430708625614E-3</v>
      </c>
    </row>
    <row r="17" spans="1:8" ht="20.100000000000001" customHeight="1" x14ac:dyDescent="0.25">
      <c r="A17" s="3" t="s">
        <v>87</v>
      </c>
      <c r="B17" s="17" t="s">
        <v>88</v>
      </c>
      <c r="C17" s="21">
        <f>'T_2201 en niveau (2)'!C17/'T_2201 en niveau (2)'!C$25</f>
        <v>5.8832863887015516E-2</v>
      </c>
      <c r="D17" s="22">
        <f>'T_2201 en niveau (2)'!D17/'T_2201 en niveau (2)'!D$25</f>
        <v>5.09372958580371E-2</v>
      </c>
      <c r="E17" s="22">
        <f>'T_2201 en niveau (2)'!E17/'T_2201 en niveau (2)'!E$25</f>
        <v>6.4147048376053423E-2</v>
      </c>
      <c r="F17" s="22">
        <f>'T_2201 en niveau (2)'!F17/'T_2201 en niveau (2)'!F$25</f>
        <v>7.5396969015095142E-2</v>
      </c>
      <c r="G17" s="22">
        <f>'T_2201 en niveau (2)'!G17/'T_2201 en niveau (2)'!G$25</f>
        <v>5.6566971182911263E-2</v>
      </c>
      <c r="H17" s="23">
        <f>'T_2201 en niveau (2)'!H17/'T_2201 en niveau (2)'!H$25</f>
        <v>8.4240387675471554E-2</v>
      </c>
    </row>
    <row r="18" spans="1:8" ht="20.100000000000001" customHeight="1" x14ac:dyDescent="0.25">
      <c r="A18" s="3" t="s">
        <v>89</v>
      </c>
      <c r="B18" s="17" t="s">
        <v>90</v>
      </c>
      <c r="C18" s="21">
        <f>'T_2201 en niveau (2)'!C18/'T_2201 en niveau (2)'!C$25</f>
        <v>2.852382274764946E-2</v>
      </c>
      <c r="D18" s="22">
        <f>'T_2201 en niveau (2)'!D18/'T_2201 en niveau (2)'!D$25</f>
        <v>5.4211836306053772E-2</v>
      </c>
      <c r="E18" s="22">
        <f>'T_2201 en niveau (2)'!E18/'T_2201 en niveau (2)'!E$25</f>
        <v>6.0624507719473454E-2</v>
      </c>
      <c r="F18" s="22">
        <f>'T_2201 en niveau (2)'!F18/'T_2201 en niveau (2)'!F$25</f>
        <v>5.9004442150548474E-2</v>
      </c>
      <c r="G18" s="22">
        <f>'T_2201 en niveau (2)'!G18/'T_2201 en niveau (2)'!G$25</f>
        <v>6.4368240746960431E-2</v>
      </c>
      <c r="H18" s="23">
        <f>'T_2201 en niveau (2)'!H18/'T_2201 en niveau (2)'!H$25</f>
        <v>8.0934876618323118E-2</v>
      </c>
    </row>
    <row r="19" spans="1:8" ht="20.100000000000001" customHeight="1" x14ac:dyDescent="0.25">
      <c r="A19" s="3" t="s">
        <v>91</v>
      </c>
      <c r="B19" s="17" t="s">
        <v>92</v>
      </c>
      <c r="C19" s="21">
        <f>'T_2201 en niveau (2)'!C19/'T_2201 en niveau (2)'!C$25</f>
        <v>4.8438925695243384E-2</v>
      </c>
      <c r="D19" s="22">
        <f>'T_2201 en niveau (2)'!D19/'T_2201 en niveau (2)'!D$25</f>
        <v>6.3969305317820607E-2</v>
      </c>
      <c r="E19" s="22">
        <f>'T_2201 en niveau (2)'!E19/'T_2201 en niveau (2)'!E$25</f>
        <v>6.6023505912514352E-2</v>
      </c>
      <c r="F19" s="22">
        <f>'T_2201 en niveau (2)'!F19/'T_2201 en niveau (2)'!F$25</f>
        <v>6.3609455816888358E-2</v>
      </c>
      <c r="G19" s="22">
        <f>'T_2201 en niveau (2)'!G19/'T_2201 en niveau (2)'!G$25</f>
        <v>6.0701450930341912E-2</v>
      </c>
      <c r="H19" s="23">
        <f>'T_2201 en niveau (2)'!H19/'T_2201 en niveau (2)'!H$25</f>
        <v>6.1186721259303439E-2</v>
      </c>
    </row>
    <row r="20" spans="1:8" ht="20.100000000000001" customHeight="1" x14ac:dyDescent="0.25">
      <c r="B20" s="33" t="s">
        <v>96</v>
      </c>
      <c r="C20" s="34">
        <f>SUM(C7:C19)</f>
        <v>1.0000396715198157</v>
      </c>
      <c r="D20" s="35">
        <f t="shared" ref="D20:H20" si="0">SUM(D7:D19)</f>
        <v>0.99999173095846461</v>
      </c>
      <c r="E20" s="35">
        <f t="shared" si="0"/>
        <v>1</v>
      </c>
      <c r="F20" s="35">
        <f t="shared" si="0"/>
        <v>1.0000007867783474</v>
      </c>
      <c r="G20" s="35">
        <f t="shared" si="0"/>
        <v>1.0000016793175253</v>
      </c>
      <c r="H20" s="36">
        <f t="shared" si="0"/>
        <v>1.0000006685904241</v>
      </c>
    </row>
    <row r="21" spans="1:8" ht="15.75" x14ac:dyDescent="0.25">
      <c r="A21" s="3" t="s">
        <v>95</v>
      </c>
      <c r="B21" s="31" t="s">
        <v>104</v>
      </c>
    </row>
    <row r="22" spans="1:8" x14ac:dyDescent="0.25">
      <c r="A22" s="3"/>
    </row>
    <row r="23" spans="1:8" ht="18" x14ac:dyDescent="0.25">
      <c r="A23" s="3" t="s">
        <v>97</v>
      </c>
      <c r="B23" s="16" t="s">
        <v>68</v>
      </c>
      <c r="C23" s="20">
        <f>H7</f>
        <v>0.12327603959125057</v>
      </c>
      <c r="D23" s="4"/>
      <c r="E23" s="4"/>
      <c r="F23" s="4"/>
      <c r="G23" s="4"/>
      <c r="H23" s="4"/>
    </row>
    <row r="24" spans="1:8" ht="18" x14ac:dyDescent="0.25">
      <c r="A24" s="3" t="s">
        <v>99</v>
      </c>
      <c r="B24" s="17" t="s">
        <v>70</v>
      </c>
      <c r="C24" s="23">
        <f t="shared" ref="C24:C35" si="1">H8</f>
        <v>3.4245870116949836E-2</v>
      </c>
      <c r="D24" s="4"/>
      <c r="E24" s="4"/>
      <c r="F24" s="4"/>
      <c r="G24" s="4"/>
      <c r="H24" s="4"/>
    </row>
    <row r="25" spans="1:8" ht="18" x14ac:dyDescent="0.25">
      <c r="A25" s="3" t="s">
        <v>101</v>
      </c>
      <c r="B25" s="17" t="s">
        <v>72</v>
      </c>
      <c r="C25" s="23">
        <f t="shared" si="1"/>
        <v>2.9552365339202667E-2</v>
      </c>
      <c r="D25" s="4"/>
      <c r="E25" s="4"/>
      <c r="F25" s="4"/>
      <c r="G25" s="4"/>
      <c r="H25" s="4"/>
    </row>
    <row r="26" spans="1:8" ht="18" x14ac:dyDescent="0.25">
      <c r="A26" s="3" t="s">
        <v>93</v>
      </c>
      <c r="B26" s="17" t="s">
        <v>74</v>
      </c>
      <c r="C26" s="23">
        <f t="shared" si="1"/>
        <v>0.27033584634187435</v>
      </c>
      <c r="D26" s="4"/>
      <c r="E26" s="4"/>
      <c r="F26" s="4"/>
      <c r="G26" s="4"/>
      <c r="H26" s="4"/>
    </row>
    <row r="27" spans="1:8" ht="18" x14ac:dyDescent="0.25">
      <c r="A27" s="3"/>
      <c r="B27" s="17" t="s">
        <v>76</v>
      </c>
      <c r="C27" s="23">
        <f t="shared" si="1"/>
        <v>3.9433463218166404E-2</v>
      </c>
      <c r="D27" s="4"/>
      <c r="E27" s="4"/>
      <c r="F27" s="4"/>
      <c r="G27" s="4"/>
      <c r="H27" s="4"/>
    </row>
    <row r="28" spans="1:8" ht="18" x14ac:dyDescent="0.25">
      <c r="A28" s="28" t="s">
        <v>104</v>
      </c>
      <c r="B28" s="17" t="s">
        <v>78</v>
      </c>
      <c r="C28" s="23">
        <f t="shared" si="1"/>
        <v>3.7545363860280651E-2</v>
      </c>
    </row>
    <row r="29" spans="1:8" ht="18" x14ac:dyDescent="0.25">
      <c r="B29" s="17" t="s">
        <v>80</v>
      </c>
      <c r="C29" s="23">
        <f t="shared" si="1"/>
        <v>0.12820288242703673</v>
      </c>
    </row>
    <row r="30" spans="1:8" ht="18" x14ac:dyDescent="0.25">
      <c r="B30" s="17" t="s">
        <v>82</v>
      </c>
      <c r="C30" s="23">
        <f t="shared" si="1"/>
        <v>3.5401194369933754E-2</v>
      </c>
    </row>
    <row r="31" spans="1:8" ht="18" x14ac:dyDescent="0.25">
      <c r="B31" s="17" t="s">
        <v>84</v>
      </c>
      <c r="C31" s="23">
        <f t="shared" si="1"/>
        <v>6.8598714701768565E-2</v>
      </c>
    </row>
    <row r="32" spans="1:8" ht="18" x14ac:dyDescent="0.25">
      <c r="B32" s="17" t="s">
        <v>86</v>
      </c>
      <c r="C32" s="23">
        <f t="shared" si="1"/>
        <v>7.0469430708625614E-3</v>
      </c>
    </row>
    <row r="33" spans="2:3" ht="18" x14ac:dyDescent="0.25">
      <c r="B33" s="17" t="s">
        <v>88</v>
      </c>
      <c r="C33" s="23">
        <f t="shared" si="1"/>
        <v>8.4240387675471554E-2</v>
      </c>
    </row>
    <row r="34" spans="2:3" ht="18" x14ac:dyDescent="0.25">
      <c r="B34" s="17" t="s">
        <v>90</v>
      </c>
      <c r="C34" s="23">
        <f t="shared" si="1"/>
        <v>8.0934876618323118E-2</v>
      </c>
    </row>
    <row r="35" spans="2:3" ht="36" x14ac:dyDescent="0.25">
      <c r="B35" s="17" t="s">
        <v>92</v>
      </c>
      <c r="C35" s="23">
        <f t="shared" si="1"/>
        <v>6.1186721259303439E-2</v>
      </c>
    </row>
    <row r="36" spans="2:3" ht="18" x14ac:dyDescent="0.25">
      <c r="B36" s="33"/>
      <c r="C36" s="4"/>
    </row>
    <row r="37" spans="2:3" ht="15.75" x14ac:dyDescent="0.25">
      <c r="B37" s="31" t="s">
        <v>104</v>
      </c>
    </row>
    <row r="53" spans="5:5" ht="15.75" x14ac:dyDescent="0.25">
      <c r="E53" s="31" t="s">
        <v>104</v>
      </c>
    </row>
  </sheetData>
  <hyperlinks>
    <hyperlink ref="A28" r:id="rId1" xr:uid="{00000000-0004-0000-0400-000000000000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4"/>
  <sheetViews>
    <sheetView workbookViewId="0">
      <selection activeCell="U31" sqref="U31"/>
    </sheetView>
  </sheetViews>
  <sheetFormatPr baseColWidth="10" defaultColWidth="8.85546875" defaultRowHeight="15" x14ac:dyDescent="0.25"/>
  <cols>
    <col min="1" max="1" width="20.28515625" bestFit="1" customWidth="1"/>
    <col min="2" max="2" width="76.28515625" customWidth="1"/>
    <col min="3" max="8" width="13" customWidth="1"/>
  </cols>
  <sheetData>
    <row r="1" spans="1:8" x14ac:dyDescent="0.25">
      <c r="A1" s="32" t="s">
        <v>103</v>
      </c>
    </row>
    <row r="2" spans="1:8" x14ac:dyDescent="0.25">
      <c r="A2" s="1" t="s">
        <v>66</v>
      </c>
    </row>
    <row r="3" spans="1:8" x14ac:dyDescent="0.25">
      <c r="A3" s="2" t="s">
        <v>0</v>
      </c>
    </row>
    <row r="5" spans="1:8" ht="20.100000000000001" customHeight="1" x14ac:dyDescent="0.25">
      <c r="B5" s="29"/>
      <c r="C5" s="24" t="s">
        <v>2</v>
      </c>
      <c r="D5" s="24">
        <v>1975</v>
      </c>
      <c r="E5" s="24" t="s">
        <v>42</v>
      </c>
      <c r="F5" s="24" t="s">
        <v>61</v>
      </c>
      <c r="G5" s="24" t="s">
        <v>62</v>
      </c>
      <c r="H5" s="25" t="s">
        <v>65</v>
      </c>
    </row>
    <row r="6" spans="1:8" ht="20.100000000000001" customHeight="1" x14ac:dyDescent="0.25">
      <c r="B6" s="30" t="s">
        <v>66</v>
      </c>
      <c r="C6" s="26"/>
      <c r="D6" s="26"/>
      <c r="E6" s="26"/>
      <c r="F6" s="26"/>
      <c r="G6" s="26"/>
      <c r="H6" s="27"/>
    </row>
    <row r="7" spans="1:8" ht="20.100000000000001" customHeight="1" x14ac:dyDescent="0.25">
      <c r="A7" s="3" t="s">
        <v>67</v>
      </c>
      <c r="B7" s="16" t="s">
        <v>68</v>
      </c>
      <c r="C7" s="18">
        <f>'T_2201 en niveau (2)'!C40/'T_2201 en niveau (2)'!C$53</f>
        <v>0.19807846384832387</v>
      </c>
      <c r="D7" s="19">
        <f>'T_2201 en niveau (2)'!D40/'T_2201 en niveau (2)'!D$53</f>
        <v>0.13465766926984607</v>
      </c>
      <c r="E7" s="19">
        <f>'T_2201 en niveau (2)'!E40/'T_2201 en niveau (2)'!E$53</f>
        <v>9.410123273954725E-2</v>
      </c>
      <c r="F7" s="19">
        <f>'T_2201 en niveau (2)'!F40/'T_2201 en niveau (2)'!F$53</f>
        <v>9.0435042817684871E-2</v>
      </c>
      <c r="G7" s="19">
        <f>'T_2201 en niveau (2)'!G40/'T_2201 en niveau (2)'!G$53</f>
        <v>0.10006036519213703</v>
      </c>
      <c r="H7" s="20">
        <f>'T_2201 en niveau (2)'!H40/'T_2201 en niveau (2)'!H$53</f>
        <v>9.2248706178149745E-2</v>
      </c>
    </row>
    <row r="8" spans="1:8" ht="20.100000000000001" customHeight="1" x14ac:dyDescent="0.25">
      <c r="A8" s="3" t="s">
        <v>69</v>
      </c>
      <c r="B8" s="17" t="s">
        <v>70</v>
      </c>
      <c r="C8" s="21">
        <f>'T_2201 en niveau (2)'!C41/'T_2201 en niveau (2)'!C$53</f>
        <v>6.7664465046759159E-2</v>
      </c>
      <c r="D8" s="22">
        <f>'T_2201 en niveau (2)'!D41/'T_2201 en niveau (2)'!D$53</f>
        <v>3.9110325798507976E-2</v>
      </c>
      <c r="E8" s="22">
        <f>'T_2201 en niveau (2)'!E41/'T_2201 en niveau (2)'!E$53</f>
        <v>2.9949827562952246E-2</v>
      </c>
      <c r="F8" s="22">
        <f>'T_2201 en niveau (2)'!F41/'T_2201 en niveau (2)'!F$53</f>
        <v>2.7802147729513938E-2</v>
      </c>
      <c r="G8" s="22">
        <f>'T_2201 en niveau (2)'!G41/'T_2201 en niveau (2)'!G$53</f>
        <v>3.1417787346705479E-2</v>
      </c>
      <c r="H8" s="23">
        <f>'T_2201 en niveau (2)'!H41/'T_2201 en niveau (2)'!H$53</f>
        <v>2.5626530676264535E-2</v>
      </c>
    </row>
    <row r="9" spans="1:8" ht="20.100000000000001" customHeight="1" x14ac:dyDescent="0.25">
      <c r="A9" s="3" t="s">
        <v>71</v>
      </c>
      <c r="B9" s="17" t="s">
        <v>72</v>
      </c>
      <c r="C9" s="21">
        <f>'T_2201 en niveau (2)'!C42/'T_2201 en niveau (2)'!C$53</f>
        <v>0.10429080234570144</v>
      </c>
      <c r="D9" s="22">
        <f>'T_2201 en niveau (2)'!D42/'T_2201 en niveau (2)'!D$53</f>
        <v>7.4363682515403137E-2</v>
      </c>
      <c r="E9" s="22">
        <f>'T_2201 en niveau (2)'!E42/'T_2201 en niveau (2)'!E$53</f>
        <v>4.2165172946682115E-2</v>
      </c>
      <c r="F9" s="22">
        <f>'T_2201 en niveau (2)'!F42/'T_2201 en niveau (2)'!F$53</f>
        <v>2.6987220486017167E-2</v>
      </c>
      <c r="G9" s="22">
        <f>'T_2201 en niveau (2)'!G42/'T_2201 en niveau (2)'!G$53</f>
        <v>2.3519226535807958E-2</v>
      </c>
      <c r="H9" s="23">
        <f>'T_2201 en niveau (2)'!H42/'T_2201 en niveau (2)'!H$53</f>
        <v>2.2114333621396864E-2</v>
      </c>
    </row>
    <row r="10" spans="1:8" ht="20.100000000000001" customHeight="1" x14ac:dyDescent="0.25">
      <c r="A10" s="3" t="s">
        <v>73</v>
      </c>
      <c r="B10" s="17" t="s">
        <v>74</v>
      </c>
      <c r="C10" s="21">
        <f>'T_2201 en niveau (2)'!C43/'T_2201 en niveau (2)'!C$53</f>
        <v>0.10917206972469651</v>
      </c>
      <c r="D10" s="22">
        <f>'T_2201 en niveau (2)'!D43/'T_2201 en niveau (2)'!D$53</f>
        <v>0.15451413727513372</v>
      </c>
      <c r="E10" s="22">
        <f>'T_2201 en niveau (2)'!E43/'T_2201 en niveau (2)'!E$53</f>
        <v>0.19755691107381398</v>
      </c>
      <c r="F10" s="22">
        <f>'T_2201 en niveau (2)'!F43/'T_2201 en niveau (2)'!F$53</f>
        <v>0.21921016518244049</v>
      </c>
      <c r="G10" s="22">
        <f>'T_2201 en niveau (2)'!G43/'T_2201 en niveau (2)'!G$53</f>
        <v>0.23111181528942223</v>
      </c>
      <c r="H10" s="23">
        <f>'T_2201 en niveau (2)'!H43/'T_2201 en niveau (2)'!H$53</f>
        <v>0.20944031538929178</v>
      </c>
    </row>
    <row r="11" spans="1:8" ht="20.100000000000001" customHeight="1" x14ac:dyDescent="0.25">
      <c r="A11" s="3" t="s">
        <v>75</v>
      </c>
      <c r="B11" s="17" t="s">
        <v>76</v>
      </c>
      <c r="C11" s="21">
        <f>'T_2201 en niveau (2)'!C44/'T_2201 en niveau (2)'!C$53</f>
        <v>7.2545732425754225E-2</v>
      </c>
      <c r="D11" s="22">
        <f>'T_2201 en niveau (2)'!D44/'T_2201 en niveau (2)'!D$53</f>
        <v>6.048518693113826E-2</v>
      </c>
      <c r="E11" s="22">
        <f>'T_2201 en niveau (2)'!E44/'T_2201 en niveau (2)'!E$53</f>
        <v>3.7997783016044992E-2</v>
      </c>
      <c r="F11" s="22">
        <f>'T_2201 en niveau (2)'!F44/'T_2201 en niveau (2)'!F$53</f>
        <v>3.1375290258692089E-2</v>
      </c>
      <c r="G11" s="22">
        <f>'T_2201 en niveau (2)'!G44/'T_2201 en niveau (2)'!G$53</f>
        <v>3.3144093638604502E-2</v>
      </c>
      <c r="H11" s="23">
        <f>'T_2201 en niveau (2)'!H44/'T_2201 en niveau (2)'!H$53</f>
        <v>2.9508459016537793E-2</v>
      </c>
    </row>
    <row r="12" spans="1:8" ht="20.100000000000001" customHeight="1" x14ac:dyDescent="0.25">
      <c r="A12" s="3" t="s">
        <v>77</v>
      </c>
      <c r="B12" s="17" t="s">
        <v>78</v>
      </c>
      <c r="C12" s="21">
        <f>'T_2201 en niveau (2)'!C45/'T_2201 en niveau (2)'!C$53</f>
        <v>5.4215731819803804E-2</v>
      </c>
      <c r="D12" s="22">
        <f>'T_2201 en niveau (2)'!D45/'T_2201 en niveau (2)'!D$53</f>
        <v>8.8042406880569107E-2</v>
      </c>
      <c r="E12" s="22">
        <f>'T_2201 en niveau (2)'!E45/'T_2201 en niveau (2)'!E$53</f>
        <v>0.11510779585764019</v>
      </c>
      <c r="F12" s="22">
        <f>'T_2201 en niveau (2)'!F45/'T_2201 en niveau (2)'!F$53</f>
        <v>0.12863384071129311</v>
      </c>
      <c r="G12" s="22">
        <f>'T_2201 en niveau (2)'!G45/'T_2201 en niveau (2)'!G$53</f>
        <v>0.13698511896829321</v>
      </c>
      <c r="H12" s="23">
        <f>'T_2201 en niveau (2)'!H45/'T_2201 en niveau (2)'!H$53</f>
        <v>0.13194258668510087</v>
      </c>
    </row>
    <row r="13" spans="1:8" ht="20.100000000000001" customHeight="1" x14ac:dyDescent="0.25">
      <c r="A13" s="3" t="s">
        <v>79</v>
      </c>
      <c r="B13" s="17" t="s">
        <v>80</v>
      </c>
      <c r="C13" s="21">
        <f>'T_2201 en niveau (2)'!C46/'T_2201 en niveau (2)'!C$53</f>
        <v>8.8906394123627358E-2</v>
      </c>
      <c r="D13" s="22">
        <f>'T_2201 en niveau (2)'!D46/'T_2201 en niveau (2)'!D$53</f>
        <v>0.10165915601604762</v>
      </c>
      <c r="E13" s="22">
        <f>'T_2201 en niveau (2)'!E46/'T_2201 en niveau (2)'!E$53</f>
        <v>0.10637314902731292</v>
      </c>
      <c r="F13" s="22">
        <f>'T_2201 en niveau (2)'!F46/'T_2201 en niveau (2)'!F$53</f>
        <v>0.10033836039358976</v>
      </c>
      <c r="G13" s="22">
        <f>'T_2201 en niveau (2)'!G46/'T_2201 en niveau (2)'!G$53</f>
        <v>8.007766033794636E-2</v>
      </c>
      <c r="H13" s="23">
        <f>'T_2201 en niveau (2)'!H46/'T_2201 en niveau (2)'!H$53</f>
        <v>9.5935512459819239E-2</v>
      </c>
    </row>
    <row r="14" spans="1:8" ht="20.100000000000001" customHeight="1" x14ac:dyDescent="0.25">
      <c r="A14" s="3" t="s">
        <v>81</v>
      </c>
      <c r="B14" s="17" t="s">
        <v>82</v>
      </c>
      <c r="C14" s="21">
        <f>'T_2201 en niveau (2)'!C47/'T_2201 en niveau (2)'!C$53</f>
        <v>1.2253664316925542E-2</v>
      </c>
      <c r="D14" s="22">
        <f>'T_2201 en niveau (2)'!D47/'T_2201 en niveau (2)'!D$53</f>
        <v>1.7016815725884874E-2</v>
      </c>
      <c r="E14" s="22">
        <f>'T_2201 en niveau (2)'!E47/'T_2201 en niveau (2)'!E$53</f>
        <v>3.6248054878937765E-2</v>
      </c>
      <c r="F14" s="22">
        <f>'T_2201 en niveau (2)'!F47/'T_2201 en niveau (2)'!F$53</f>
        <v>2.7960638659308666E-2</v>
      </c>
      <c r="G14" s="22">
        <f>'T_2201 en niveau (2)'!G47/'T_2201 en niveau (2)'!G$53</f>
        <v>3.0564505859322945E-2</v>
      </c>
      <c r="H14" s="23">
        <f>'T_2201 en niveau (2)'!H47/'T_2201 en niveau (2)'!H$53</f>
        <v>2.6491071489770424E-2</v>
      </c>
    </row>
    <row r="15" spans="1:8" ht="20.100000000000001" customHeight="1" x14ac:dyDescent="0.25">
      <c r="A15" s="3" t="s">
        <v>83</v>
      </c>
      <c r="B15" s="17" t="s">
        <v>84</v>
      </c>
      <c r="C15" s="21">
        <f>'T_2201 en niveau (2)'!C48/'T_2201 en niveau (2)'!C$53</f>
        <v>6.7179704700155524E-2</v>
      </c>
      <c r="D15" s="22">
        <f>'T_2201 en niveau (2)'!D48/'T_2201 en niveau (2)'!D$53</f>
        <v>7.2510359423366644E-2</v>
      </c>
      <c r="E15" s="22">
        <f>'T_2201 en niveau (2)'!E48/'T_2201 en niveau (2)'!E$53</f>
        <v>6.8397200395281743E-2</v>
      </c>
      <c r="F15" s="22">
        <f>'T_2201 en niveau (2)'!F48/'T_2201 en niveau (2)'!F$53</f>
        <v>6.7993555096444391E-2</v>
      </c>
      <c r="G15" s="22">
        <f>'T_2201 en niveau (2)'!G48/'T_2201 en niveau (2)'!G$53</f>
        <v>6.1768818589517674E-2</v>
      </c>
      <c r="H15" s="23">
        <f>'T_2201 en niveau (2)'!H48/'T_2201 en niveau (2)'!H$53</f>
        <v>6.7493470540496606E-2</v>
      </c>
    </row>
    <row r="16" spans="1:8" ht="20.100000000000001" customHeight="1" x14ac:dyDescent="0.25">
      <c r="A16" s="3" t="s">
        <v>85</v>
      </c>
      <c r="B16" s="17" t="s">
        <v>86</v>
      </c>
      <c r="C16" s="21">
        <f>'T_2201 en niveau (2)'!C49/'T_2201 en niveau (2)'!C$53</f>
        <v>6.9189440303783142E-2</v>
      </c>
      <c r="D16" s="22">
        <f>'T_2201 en niveau (2)'!D49/'T_2201 en niveau (2)'!D$53</f>
        <v>7.0605610076908618E-2</v>
      </c>
      <c r="E16" s="22">
        <f>'T_2201 en niveau (2)'!E49/'T_2201 en niveau (2)'!E$53</f>
        <v>7.2731226374824307E-2</v>
      </c>
      <c r="F16" s="22">
        <f>'T_2201 en niveau (2)'!F49/'T_2201 en niveau (2)'!F$53</f>
        <v>6.9602178895454239E-2</v>
      </c>
      <c r="G16" s="22">
        <f>'T_2201 en niveau (2)'!G49/'T_2201 en niveau (2)'!G$53</f>
        <v>7.3734255938543006E-2</v>
      </c>
      <c r="H16" s="23">
        <f>'T_2201 en niveau (2)'!H49/'T_2201 en niveau (2)'!H$53</f>
        <v>6.8413746218947261E-2</v>
      </c>
    </row>
    <row r="17" spans="1:8" ht="20.100000000000001" customHeight="1" x14ac:dyDescent="0.25">
      <c r="A17" s="3" t="s">
        <v>87</v>
      </c>
      <c r="B17" s="17" t="s">
        <v>88</v>
      </c>
      <c r="C17" s="21">
        <f>'T_2201 en niveau (2)'!C50/'T_2201 en niveau (2)'!C$53</f>
        <v>4.992358291758401E-2</v>
      </c>
      <c r="D17" s="22">
        <f>'T_2201 en niveau (2)'!D50/'T_2201 en niveau (2)'!D$53</f>
        <v>4.061355477390579E-2</v>
      </c>
      <c r="E17" s="22">
        <f>'T_2201 en niveau (2)'!E50/'T_2201 en niveau (2)'!E$53</f>
        <v>4.9466789455302577E-2</v>
      </c>
      <c r="F17" s="22">
        <f>'T_2201 en niveau (2)'!F50/'T_2201 en niveau (2)'!F$53</f>
        <v>5.6672335082943094E-2</v>
      </c>
      <c r="G17" s="22">
        <f>'T_2201 en niveau (2)'!G50/'T_2201 en niveau (2)'!G$53</f>
        <v>4.1565235374891041E-2</v>
      </c>
      <c r="H17" s="23">
        <f>'T_2201 en niveau (2)'!H50/'T_2201 en niveau (2)'!H$53</f>
        <v>6.3037933379225378E-2</v>
      </c>
    </row>
    <row r="18" spans="1:8" ht="20.100000000000001" customHeight="1" x14ac:dyDescent="0.25">
      <c r="A18" s="3" t="s">
        <v>89</v>
      </c>
      <c r="B18" s="17" t="s">
        <v>90</v>
      </c>
      <c r="C18" s="21">
        <f>'T_2201 en niveau (2)'!C51/'T_2201 en niveau (2)'!C$53</f>
        <v>2.4204353417223802E-2</v>
      </c>
      <c r="D18" s="22">
        <f>'T_2201 en niveau (2)'!D51/'T_2201 en niveau (2)'!D$53</f>
        <v>4.3224426152228303E-2</v>
      </c>
      <c r="E18" s="22">
        <f>'T_2201 en niveau (2)'!E51/'T_2201 en niveau (2)'!E$53</f>
        <v>4.675039358958364E-2</v>
      </c>
      <c r="F18" s="22">
        <f>'T_2201 en niveau (2)'!F51/'T_2201 en niveau (2)'!F$53</f>
        <v>4.4350848059535819E-2</v>
      </c>
      <c r="G18" s="22">
        <f>'T_2201 en niveau (2)'!G51/'T_2201 en niveau (2)'!G$53</f>
        <v>4.7297584108998904E-2</v>
      </c>
      <c r="H18" s="23">
        <f>'T_2201 en niveau (2)'!H51/'T_2201 en niveau (2)'!H$53</f>
        <v>6.0564386051694633E-2</v>
      </c>
    </row>
    <row r="19" spans="1:8" ht="20.100000000000001" customHeight="1" x14ac:dyDescent="0.25">
      <c r="A19" s="3" t="s">
        <v>91</v>
      </c>
      <c r="B19" s="17" t="s">
        <v>92</v>
      </c>
      <c r="C19" s="21">
        <f>'T_2201 en niveau (2)'!C52/'T_2201 en niveau (2)'!C$53</f>
        <v>8.2375595009661545E-2</v>
      </c>
      <c r="D19" s="22">
        <f>'T_2201 en niveau (2)'!D52/'T_2201 en niveau (2)'!D$53</f>
        <v>0.10319666916105975</v>
      </c>
      <c r="E19" s="22">
        <f>'T_2201 en niveau (2)'!E52/'T_2201 en niveau (2)'!E$53</f>
        <v>0.10315446308207613</v>
      </c>
      <c r="F19" s="22">
        <f>'T_2201 en niveau (2)'!F52/'T_2201 en niveau (2)'!F$53</f>
        <v>0.10863837662708237</v>
      </c>
      <c r="G19" s="22">
        <f>'T_2201 en niveau (2)'!G52/'T_2201 en niveau (2)'!G$53</f>
        <v>0.10875353281980965</v>
      </c>
      <c r="H19" s="23">
        <f>'T_2201 en niveau (2)'!H52/'T_2201 en niveau (2)'!H$53</f>
        <v>0.10718294829330487</v>
      </c>
    </row>
    <row r="20" spans="1:8" ht="20.100000000000001" customHeight="1" x14ac:dyDescent="0.25">
      <c r="B20" s="33" t="s">
        <v>209</v>
      </c>
      <c r="C20" s="34">
        <f>SUM(C7:C19)</f>
        <v>0.99999999999999989</v>
      </c>
      <c r="D20" s="35">
        <f t="shared" ref="D20:H20" si="0">SUM(D7:D19)</f>
        <v>0.99999999999999989</v>
      </c>
      <c r="E20" s="35">
        <f t="shared" si="0"/>
        <v>0.99999999999999978</v>
      </c>
      <c r="F20" s="35">
        <f t="shared" si="0"/>
        <v>1</v>
      </c>
      <c r="G20" s="35">
        <f t="shared" si="0"/>
        <v>1</v>
      </c>
      <c r="H20" s="36">
        <f t="shared" si="0"/>
        <v>1</v>
      </c>
    </row>
    <row r="21" spans="1:8" ht="15.75" x14ac:dyDescent="0.25">
      <c r="A21" s="3" t="s">
        <v>95</v>
      </c>
      <c r="B21" s="31" t="s">
        <v>104</v>
      </c>
    </row>
    <row r="22" spans="1:8" ht="15.75" x14ac:dyDescent="0.25">
      <c r="A22" s="3"/>
      <c r="B22" s="31"/>
    </row>
    <row r="23" spans="1:8" ht="18" x14ac:dyDescent="0.25">
      <c r="A23" s="3" t="s">
        <v>97</v>
      </c>
      <c r="B23" s="16" t="s">
        <v>68</v>
      </c>
      <c r="C23" s="20">
        <v>9.2248706178149745E-2</v>
      </c>
      <c r="D23" s="4"/>
      <c r="E23" s="4"/>
      <c r="F23" s="4"/>
      <c r="G23" s="4"/>
      <c r="H23" s="4"/>
    </row>
    <row r="24" spans="1:8" ht="18" x14ac:dyDescent="0.25">
      <c r="A24" s="3" t="s">
        <v>99</v>
      </c>
      <c r="B24" s="17" t="s">
        <v>70</v>
      </c>
      <c r="C24" s="23">
        <v>2.5626530676264535E-2</v>
      </c>
      <c r="D24" s="4"/>
      <c r="E24" s="4"/>
      <c r="F24" s="4"/>
      <c r="G24" s="4"/>
      <c r="H24" s="4"/>
    </row>
    <row r="25" spans="1:8" ht="18" x14ac:dyDescent="0.25">
      <c r="A25" s="3" t="s">
        <v>101</v>
      </c>
      <c r="B25" s="17" t="s">
        <v>72</v>
      </c>
      <c r="C25" s="23">
        <v>2.2114333621396864E-2</v>
      </c>
      <c r="D25" s="4"/>
      <c r="E25" s="4"/>
      <c r="F25" s="4"/>
      <c r="G25" s="4"/>
      <c r="H25" s="4"/>
    </row>
    <row r="26" spans="1:8" ht="18" x14ac:dyDescent="0.25">
      <c r="A26" s="3" t="s">
        <v>93</v>
      </c>
      <c r="B26" s="17" t="s">
        <v>74</v>
      </c>
      <c r="C26" s="23">
        <v>0.20944031538929178</v>
      </c>
      <c r="D26" s="4"/>
      <c r="E26" s="4"/>
      <c r="F26" s="4"/>
      <c r="G26" s="4"/>
      <c r="H26" s="4"/>
    </row>
    <row r="27" spans="1:8" ht="18" x14ac:dyDescent="0.25">
      <c r="A27" s="3"/>
      <c r="B27" s="17" t="s">
        <v>76</v>
      </c>
      <c r="C27" s="23">
        <v>2.9508459016537793E-2</v>
      </c>
      <c r="D27" s="4"/>
      <c r="E27" s="4"/>
      <c r="F27" s="4"/>
      <c r="G27" s="4"/>
      <c r="H27" s="4"/>
    </row>
    <row r="28" spans="1:8" ht="18" x14ac:dyDescent="0.25">
      <c r="A28" s="5" t="s">
        <v>104</v>
      </c>
      <c r="B28" s="17" t="s">
        <v>78</v>
      </c>
      <c r="C28" s="23">
        <v>0.13194258668510087</v>
      </c>
    </row>
    <row r="29" spans="1:8" ht="18" x14ac:dyDescent="0.25">
      <c r="B29" s="17" t="s">
        <v>80</v>
      </c>
      <c r="C29" s="23">
        <v>9.5935512459819239E-2</v>
      </c>
    </row>
    <row r="30" spans="1:8" ht="18" x14ac:dyDescent="0.25">
      <c r="B30" s="17" t="s">
        <v>82</v>
      </c>
      <c r="C30" s="23">
        <v>2.6491071489770424E-2</v>
      </c>
    </row>
    <row r="31" spans="1:8" ht="18" x14ac:dyDescent="0.25">
      <c r="B31" s="17" t="s">
        <v>84</v>
      </c>
      <c r="C31" s="23">
        <v>6.7493470540496606E-2</v>
      </c>
    </row>
    <row r="32" spans="1:8" ht="18" x14ac:dyDescent="0.25">
      <c r="B32" s="17" t="s">
        <v>86</v>
      </c>
      <c r="C32" s="23">
        <v>6.8413746218947261E-2</v>
      </c>
    </row>
    <row r="33" spans="2:3" ht="18" x14ac:dyDescent="0.25">
      <c r="B33" s="17" t="s">
        <v>88</v>
      </c>
      <c r="C33" s="23">
        <v>6.3037933379225378E-2</v>
      </c>
    </row>
    <row r="34" spans="2:3" ht="21" customHeight="1" x14ac:dyDescent="0.25">
      <c r="B34" s="17" t="s">
        <v>90</v>
      </c>
      <c r="C34" s="23">
        <v>6.0564386051694633E-2</v>
      </c>
    </row>
    <row r="35" spans="2:3" ht="21" customHeight="1" x14ac:dyDescent="0.25">
      <c r="B35" s="17" t="s">
        <v>92</v>
      </c>
      <c r="C35" s="23">
        <v>0.10718294829330487</v>
      </c>
    </row>
    <row r="36" spans="2:3" ht="18" x14ac:dyDescent="0.25">
      <c r="C36" s="36"/>
    </row>
    <row r="54" spans="5:5" ht="15.75" x14ac:dyDescent="0.25">
      <c r="E54" s="31" t="s">
        <v>104</v>
      </c>
    </row>
  </sheetData>
  <hyperlinks>
    <hyperlink ref="A28" r:id="rId1" xr:uid="{00000000-0004-0000-0500-000000000000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26"/>
  <sheetViews>
    <sheetView topLeftCell="I1" workbookViewId="0">
      <selection activeCell="S7" sqref="S7:S24"/>
    </sheetView>
  </sheetViews>
  <sheetFormatPr baseColWidth="10" defaultColWidth="8.85546875" defaultRowHeight="15" x14ac:dyDescent="0.25"/>
  <cols>
    <col min="1" max="1" width="25.28515625" bestFit="1" customWidth="1"/>
    <col min="2" max="2" width="85.28515625" bestFit="1" customWidth="1"/>
    <col min="3" max="67" width="13" customWidth="1"/>
  </cols>
  <sheetData>
    <row r="1" spans="1:67" x14ac:dyDescent="0.25">
      <c r="A1" s="1" t="s">
        <v>107</v>
      </c>
    </row>
    <row r="2" spans="1:67" x14ac:dyDescent="0.25">
      <c r="A2" s="1" t="s">
        <v>66</v>
      </c>
    </row>
    <row r="3" spans="1:67" x14ac:dyDescent="0.25">
      <c r="A3" s="2" t="s">
        <v>106</v>
      </c>
    </row>
    <row r="5" spans="1:67" ht="12.75" customHeight="1" x14ac:dyDescent="0.25"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 t="s">
        <v>17</v>
      </c>
      <c r="T5" s="3" t="s">
        <v>18</v>
      </c>
      <c r="U5" s="3" t="s">
        <v>19</v>
      </c>
      <c r="V5" s="3" t="s">
        <v>20</v>
      </c>
      <c r="W5" s="3" t="s">
        <v>21</v>
      </c>
      <c r="X5" s="3" t="s">
        <v>22</v>
      </c>
      <c r="Y5" s="3" t="s">
        <v>23</v>
      </c>
      <c r="Z5" s="3" t="s">
        <v>24</v>
      </c>
      <c r="AA5" s="3" t="s">
        <v>25</v>
      </c>
      <c r="AB5" s="3" t="s">
        <v>26</v>
      </c>
      <c r="AC5" s="3" t="s">
        <v>27</v>
      </c>
      <c r="AD5" s="3" t="s">
        <v>28</v>
      </c>
      <c r="AE5" s="3" t="s">
        <v>29</v>
      </c>
      <c r="AF5" s="3" t="s">
        <v>30</v>
      </c>
      <c r="AG5" s="3" t="s">
        <v>31</v>
      </c>
      <c r="AH5" s="3" t="s">
        <v>32</v>
      </c>
      <c r="AI5" s="3" t="s">
        <v>33</v>
      </c>
      <c r="AJ5" s="3" t="s">
        <v>34</v>
      </c>
      <c r="AK5" s="3" t="s">
        <v>35</v>
      </c>
      <c r="AL5" s="3" t="s">
        <v>36</v>
      </c>
      <c r="AM5" s="3" t="s">
        <v>37</v>
      </c>
      <c r="AN5" s="3" t="s">
        <v>38</v>
      </c>
      <c r="AO5" s="3" t="s">
        <v>39</v>
      </c>
      <c r="AP5" s="3" t="s">
        <v>40</v>
      </c>
      <c r="AQ5" s="3" t="s">
        <v>41</v>
      </c>
      <c r="AR5" s="3" t="s">
        <v>42</v>
      </c>
      <c r="AS5" s="3" t="s">
        <v>43</v>
      </c>
      <c r="AT5" s="3" t="s">
        <v>44</v>
      </c>
      <c r="AU5" s="3" t="s">
        <v>45</v>
      </c>
      <c r="AV5" s="3" t="s">
        <v>46</v>
      </c>
      <c r="AW5" s="3" t="s">
        <v>47</v>
      </c>
      <c r="AX5" s="3" t="s">
        <v>48</v>
      </c>
      <c r="AY5" s="3" t="s">
        <v>49</v>
      </c>
      <c r="AZ5" s="3" t="s">
        <v>50</v>
      </c>
      <c r="BA5" s="3" t="s">
        <v>51</v>
      </c>
      <c r="BB5" s="3" t="s">
        <v>52</v>
      </c>
      <c r="BC5" s="3" t="s">
        <v>53</v>
      </c>
      <c r="BD5" s="3" t="s">
        <v>54</v>
      </c>
      <c r="BE5" s="3" t="s">
        <v>55</v>
      </c>
      <c r="BF5" s="3" t="s">
        <v>56</v>
      </c>
      <c r="BG5" s="3" t="s">
        <v>57</v>
      </c>
      <c r="BH5" s="3" t="s">
        <v>58</v>
      </c>
      <c r="BI5" s="3" t="s">
        <v>59</v>
      </c>
      <c r="BJ5" s="3" t="s">
        <v>60</v>
      </c>
      <c r="BK5" s="3" t="s">
        <v>61</v>
      </c>
      <c r="BL5" s="3" t="s">
        <v>62</v>
      </c>
      <c r="BM5" s="3" t="s">
        <v>63</v>
      </c>
      <c r="BN5" s="3" t="s">
        <v>64</v>
      </c>
      <c r="BO5" s="3" t="s">
        <v>65</v>
      </c>
    </row>
    <row r="6" spans="1:67" x14ac:dyDescent="0.25">
      <c r="B6" t="s">
        <v>66</v>
      </c>
    </row>
    <row r="7" spans="1:67" x14ac:dyDescent="0.25">
      <c r="A7" s="3" t="s">
        <v>67</v>
      </c>
      <c r="B7" s="3" t="s">
        <v>68</v>
      </c>
      <c r="C7" s="4">
        <v>49.335999999999999</v>
      </c>
      <c r="D7" s="4">
        <v>50.893999999999998</v>
      </c>
      <c r="E7" s="4">
        <v>52.566000000000003</v>
      </c>
      <c r="F7" s="4">
        <v>54.978999999999999</v>
      </c>
      <c r="G7" s="4">
        <v>57.527999999999999</v>
      </c>
      <c r="H7" s="4">
        <v>60.279000000000003</v>
      </c>
      <c r="I7" s="4">
        <v>62.463000000000001</v>
      </c>
      <c r="J7" s="4">
        <v>64.603999999999999</v>
      </c>
      <c r="K7" s="4">
        <v>67.334000000000003</v>
      </c>
      <c r="L7" s="4">
        <v>69.528000000000006</v>
      </c>
      <c r="M7" s="4">
        <v>72.44</v>
      </c>
      <c r="N7" s="4">
        <v>74.721000000000004</v>
      </c>
      <c r="O7" s="4">
        <v>76.873000000000005</v>
      </c>
      <c r="P7" s="4">
        <v>78.951999999999998</v>
      </c>
      <c r="Q7" s="4">
        <v>81.171000000000006</v>
      </c>
      <c r="R7" s="4">
        <v>82.784000000000006</v>
      </c>
      <c r="S7" s="4">
        <v>83.909000000000006</v>
      </c>
      <c r="T7" s="4">
        <v>85.462999999999994</v>
      </c>
      <c r="U7" s="4">
        <v>86.337000000000003</v>
      </c>
      <c r="V7" s="4">
        <v>90.135999999999996</v>
      </c>
      <c r="W7" s="4">
        <v>92.3</v>
      </c>
      <c r="X7" s="4">
        <v>94.135999999999996</v>
      </c>
      <c r="Y7" s="4">
        <v>95.647000000000006</v>
      </c>
      <c r="Z7" s="4">
        <v>97.811999999999998</v>
      </c>
      <c r="AA7" s="4">
        <v>98.983999999999995</v>
      </c>
      <c r="AB7" s="4">
        <v>101.39100000000001</v>
      </c>
      <c r="AC7" s="4">
        <v>102.776</v>
      </c>
      <c r="AD7" s="4">
        <v>104.896</v>
      </c>
      <c r="AE7" s="4">
        <v>108.18600000000001</v>
      </c>
      <c r="AF7" s="4">
        <v>111.30200000000001</v>
      </c>
      <c r="AG7" s="4">
        <v>113.696</v>
      </c>
      <c r="AH7" s="4">
        <v>116.027</v>
      </c>
      <c r="AI7" s="4">
        <v>117.285</v>
      </c>
      <c r="AJ7" s="4">
        <v>117.86199999999999</v>
      </c>
      <c r="AK7" s="4">
        <v>118.649</v>
      </c>
      <c r="AL7" s="4">
        <v>119.747</v>
      </c>
      <c r="AM7" s="4">
        <v>121.473</v>
      </c>
      <c r="AN7" s="4">
        <v>121.839</v>
      </c>
      <c r="AO7" s="4">
        <v>122.776</v>
      </c>
      <c r="AP7" s="4">
        <v>124.235</v>
      </c>
      <c r="AQ7" s="4">
        <v>126.366</v>
      </c>
      <c r="AR7" s="4">
        <v>129.05799999999999</v>
      </c>
      <c r="AS7" s="4">
        <v>129.661</v>
      </c>
      <c r="AT7" s="4">
        <v>131.239</v>
      </c>
      <c r="AU7" s="4">
        <v>133.303</v>
      </c>
      <c r="AV7" s="4">
        <v>135.30500000000001</v>
      </c>
      <c r="AW7" s="4">
        <v>137.57400000000001</v>
      </c>
      <c r="AX7" s="4">
        <v>138.93899999999999</v>
      </c>
      <c r="AY7" s="4">
        <v>141.21700000000001</v>
      </c>
      <c r="AZ7" s="4">
        <v>141.54599999999999</v>
      </c>
      <c r="BA7" s="4">
        <v>142.00399999999999</v>
      </c>
      <c r="BB7" s="4">
        <v>145.21100000000001</v>
      </c>
      <c r="BC7" s="4">
        <v>147.20599999999999</v>
      </c>
      <c r="BD7" s="4">
        <v>148.27600000000001</v>
      </c>
      <c r="BE7" s="4">
        <v>150.18</v>
      </c>
      <c r="BF7" s="4">
        <v>151.791</v>
      </c>
      <c r="BG7" s="4">
        <v>153.768</v>
      </c>
      <c r="BH7" s="4">
        <v>155.81200000000001</v>
      </c>
      <c r="BI7" s="4">
        <v>157.05799999999999</v>
      </c>
      <c r="BJ7" s="4">
        <v>156.54900000000001</v>
      </c>
      <c r="BK7" s="4">
        <v>156.131</v>
      </c>
      <c r="BL7" s="4">
        <v>162.178</v>
      </c>
      <c r="BM7" s="4">
        <v>161.46199999999999</v>
      </c>
      <c r="BN7" s="4">
        <v>157.47800000000001</v>
      </c>
      <c r="BO7" s="4">
        <v>152.47800000000001</v>
      </c>
    </row>
    <row r="8" spans="1:67" x14ac:dyDescent="0.25">
      <c r="A8" s="3" t="s">
        <v>69</v>
      </c>
      <c r="B8" s="3" t="s">
        <v>70</v>
      </c>
      <c r="C8" s="4">
        <v>33.402000000000001</v>
      </c>
      <c r="D8" s="4">
        <v>34.131</v>
      </c>
      <c r="E8" s="4">
        <v>35.055</v>
      </c>
      <c r="F8" s="4">
        <v>36.243000000000002</v>
      </c>
      <c r="G8" s="4">
        <v>37.270000000000003</v>
      </c>
      <c r="H8" s="4">
        <v>38.811</v>
      </c>
      <c r="I8" s="4">
        <v>39.92</v>
      </c>
      <c r="J8" s="4">
        <v>40.97</v>
      </c>
      <c r="K8" s="4">
        <v>42.173000000000002</v>
      </c>
      <c r="L8" s="4">
        <v>42.911999999999999</v>
      </c>
      <c r="M8" s="4">
        <v>43.981999999999999</v>
      </c>
      <c r="N8" s="4">
        <v>45.018999999999998</v>
      </c>
      <c r="O8" s="4">
        <v>47.484999999999999</v>
      </c>
      <c r="P8" s="4">
        <v>49.098999999999997</v>
      </c>
      <c r="Q8" s="4">
        <v>50.564</v>
      </c>
      <c r="R8" s="4">
        <v>52.274999999999999</v>
      </c>
      <c r="S8" s="4">
        <v>54.179000000000002</v>
      </c>
      <c r="T8" s="4">
        <v>54.981999999999999</v>
      </c>
      <c r="U8" s="4">
        <v>55.826999999999998</v>
      </c>
      <c r="V8" s="4">
        <v>55.875999999999998</v>
      </c>
      <c r="W8" s="4">
        <v>57.174999999999997</v>
      </c>
      <c r="X8" s="4">
        <v>58.253999999999998</v>
      </c>
      <c r="Y8" s="4">
        <v>58.295999999999999</v>
      </c>
      <c r="Z8" s="4">
        <v>58.776000000000003</v>
      </c>
      <c r="AA8" s="4">
        <v>58.862000000000002</v>
      </c>
      <c r="AB8" s="4">
        <v>58.59</v>
      </c>
      <c r="AC8" s="4">
        <v>59.658000000000001</v>
      </c>
      <c r="AD8" s="4">
        <v>60.192</v>
      </c>
      <c r="AE8" s="4">
        <v>60.341999999999999</v>
      </c>
      <c r="AF8" s="4">
        <v>60.962000000000003</v>
      </c>
      <c r="AG8" s="4">
        <v>61.753999999999998</v>
      </c>
      <c r="AH8" s="4">
        <v>61.820999999999998</v>
      </c>
      <c r="AI8" s="4">
        <v>62.170999999999999</v>
      </c>
      <c r="AJ8" s="4">
        <v>62.167000000000002</v>
      </c>
      <c r="AK8" s="4">
        <v>62.634999999999998</v>
      </c>
      <c r="AL8" s="4">
        <v>61.255000000000003</v>
      </c>
      <c r="AM8" s="4">
        <v>60.844000000000001</v>
      </c>
      <c r="AN8" s="4">
        <v>60.665999999999997</v>
      </c>
      <c r="AO8" s="4">
        <v>59.646000000000001</v>
      </c>
      <c r="AP8" s="4">
        <v>61.146000000000001</v>
      </c>
      <c r="AQ8" s="4">
        <v>62.104999999999997</v>
      </c>
      <c r="AR8" s="4">
        <v>63.058999999999997</v>
      </c>
      <c r="AS8" s="4">
        <v>63.957999999999998</v>
      </c>
      <c r="AT8" s="4">
        <v>63.753999999999998</v>
      </c>
      <c r="AU8" s="4">
        <v>59.454000000000001</v>
      </c>
      <c r="AV8" s="4">
        <v>54.731999999999999</v>
      </c>
      <c r="AW8" s="4">
        <v>54.48</v>
      </c>
      <c r="AX8" s="4">
        <v>55.244999999999997</v>
      </c>
      <c r="AY8" s="4">
        <v>55.228000000000002</v>
      </c>
      <c r="AZ8" s="4">
        <v>54.073</v>
      </c>
      <c r="BA8" s="4">
        <v>54.744</v>
      </c>
      <c r="BB8" s="4">
        <v>55.475000000000001</v>
      </c>
      <c r="BC8" s="4">
        <v>55.631999999999998</v>
      </c>
      <c r="BD8" s="4">
        <v>54.798999999999999</v>
      </c>
      <c r="BE8" s="4">
        <v>53.783000000000001</v>
      </c>
      <c r="BF8" s="4">
        <v>53</v>
      </c>
      <c r="BG8" s="4">
        <v>53.607999999999997</v>
      </c>
      <c r="BH8" s="4">
        <v>53.52</v>
      </c>
      <c r="BI8" s="4">
        <v>53.472999999999999</v>
      </c>
      <c r="BJ8" s="4">
        <v>52.183999999999997</v>
      </c>
      <c r="BK8" s="4">
        <v>50.1</v>
      </c>
      <c r="BL8" s="4">
        <v>50.921999999999997</v>
      </c>
      <c r="BM8" s="4">
        <v>50.058999999999997</v>
      </c>
      <c r="BN8" s="4">
        <v>47.904000000000003</v>
      </c>
      <c r="BO8" s="4">
        <v>45.790999999999997</v>
      </c>
    </row>
    <row r="9" spans="1:67" x14ac:dyDescent="0.25">
      <c r="A9" s="3" t="s">
        <v>71</v>
      </c>
      <c r="B9" s="3" t="s">
        <v>72</v>
      </c>
      <c r="C9" s="4">
        <v>20.36</v>
      </c>
      <c r="D9" s="4">
        <v>21.513000000000002</v>
      </c>
      <c r="E9" s="4">
        <v>23.100999999999999</v>
      </c>
      <c r="F9" s="4">
        <v>25.751999999999999</v>
      </c>
      <c r="G9" s="4">
        <v>28.524999999999999</v>
      </c>
      <c r="H9" s="4">
        <v>29.664000000000001</v>
      </c>
      <c r="I9" s="4">
        <v>29.917999999999999</v>
      </c>
      <c r="J9" s="4">
        <v>30.721</v>
      </c>
      <c r="K9" s="4">
        <v>31.405000000000001</v>
      </c>
      <c r="L9" s="4">
        <v>32.819000000000003</v>
      </c>
      <c r="M9" s="4">
        <v>35.189</v>
      </c>
      <c r="N9" s="4">
        <v>36.268000000000001</v>
      </c>
      <c r="O9" s="4">
        <v>37.561</v>
      </c>
      <c r="P9" s="4">
        <v>38.700000000000003</v>
      </c>
      <c r="Q9" s="4">
        <v>39.28</v>
      </c>
      <c r="R9" s="4">
        <v>39.375999999999998</v>
      </c>
      <c r="S9" s="4">
        <v>39.883000000000003</v>
      </c>
      <c r="T9" s="4">
        <v>40.805</v>
      </c>
      <c r="U9" s="4">
        <v>40.667999999999999</v>
      </c>
      <c r="V9" s="4">
        <v>40.981999999999999</v>
      </c>
      <c r="W9" s="4">
        <v>42.043999999999997</v>
      </c>
      <c r="X9" s="4">
        <v>41.533999999999999</v>
      </c>
      <c r="Y9" s="4">
        <v>43.125999999999998</v>
      </c>
      <c r="Z9" s="4">
        <v>44.881999999999998</v>
      </c>
      <c r="AA9" s="4">
        <v>45.045000000000002</v>
      </c>
      <c r="AB9" s="4">
        <v>44.048999999999999</v>
      </c>
      <c r="AC9" s="4">
        <v>43.793999999999997</v>
      </c>
      <c r="AD9" s="4">
        <v>45.216999999999999</v>
      </c>
      <c r="AE9" s="4">
        <v>44.936</v>
      </c>
      <c r="AF9" s="4">
        <v>44.551000000000002</v>
      </c>
      <c r="AG9" s="4">
        <v>44.89</v>
      </c>
      <c r="AH9" s="4">
        <v>45.747999999999998</v>
      </c>
      <c r="AI9" s="4">
        <v>45.323</v>
      </c>
      <c r="AJ9" s="4">
        <v>44.88</v>
      </c>
      <c r="AK9" s="4">
        <v>44.078000000000003</v>
      </c>
      <c r="AL9" s="4">
        <v>42.948</v>
      </c>
      <c r="AM9" s="4">
        <v>41.932000000000002</v>
      </c>
      <c r="AN9" s="4">
        <v>41.780999999999999</v>
      </c>
      <c r="AO9" s="4">
        <v>42.253999999999998</v>
      </c>
      <c r="AP9" s="4">
        <v>43.018999999999998</v>
      </c>
      <c r="AQ9" s="4">
        <v>43.398000000000003</v>
      </c>
      <c r="AR9" s="4">
        <v>45.103000000000002</v>
      </c>
      <c r="AS9" s="4">
        <v>45.115000000000002</v>
      </c>
      <c r="AT9" s="4">
        <v>46.463999999999999</v>
      </c>
      <c r="AU9" s="4">
        <v>48.012</v>
      </c>
      <c r="AV9" s="4">
        <v>48.725999999999999</v>
      </c>
      <c r="AW9" s="4">
        <v>49.023000000000003</v>
      </c>
      <c r="AX9" s="4">
        <v>49.662999999999997</v>
      </c>
      <c r="AY9" s="4">
        <v>50.732999999999997</v>
      </c>
      <c r="AZ9" s="4">
        <v>49.622999999999998</v>
      </c>
      <c r="BA9" s="4">
        <v>47.514000000000003</v>
      </c>
      <c r="BB9" s="4">
        <v>47.372</v>
      </c>
      <c r="BC9" s="4">
        <v>46.718000000000004</v>
      </c>
      <c r="BD9" s="4">
        <v>45.674999999999997</v>
      </c>
      <c r="BE9" s="4">
        <v>45.225000000000001</v>
      </c>
      <c r="BF9" s="4">
        <v>45.511000000000003</v>
      </c>
      <c r="BG9" s="4">
        <v>46.095999999999997</v>
      </c>
      <c r="BH9" s="4">
        <v>45.865000000000002</v>
      </c>
      <c r="BI9" s="4">
        <v>46.313000000000002</v>
      </c>
      <c r="BJ9" s="4">
        <v>45.225999999999999</v>
      </c>
      <c r="BK9" s="4">
        <v>45.512999999999998</v>
      </c>
      <c r="BL9" s="4">
        <v>38.119999999999997</v>
      </c>
      <c r="BM9" s="4">
        <v>42.487000000000002</v>
      </c>
      <c r="BN9" s="4">
        <v>43.131</v>
      </c>
      <c r="BO9" s="4">
        <v>41.889000000000003</v>
      </c>
    </row>
    <row r="10" spans="1:67" x14ac:dyDescent="0.25">
      <c r="A10" s="3" t="s">
        <v>73</v>
      </c>
      <c r="B10" s="3" t="s">
        <v>74</v>
      </c>
      <c r="C10" s="4">
        <v>54.143999999999998</v>
      </c>
      <c r="D10" s="4">
        <v>57.582999999999998</v>
      </c>
      <c r="E10" s="4">
        <v>61.259</v>
      </c>
      <c r="F10" s="4">
        <v>67.174000000000007</v>
      </c>
      <c r="G10" s="4">
        <v>73.269000000000005</v>
      </c>
      <c r="H10" s="4">
        <v>76.341999999999999</v>
      </c>
      <c r="I10" s="4">
        <v>81.076999999999998</v>
      </c>
      <c r="J10" s="4">
        <v>85.875</v>
      </c>
      <c r="K10" s="4">
        <v>92.218999999999994</v>
      </c>
      <c r="L10" s="4">
        <v>98.364000000000004</v>
      </c>
      <c r="M10" s="4">
        <v>106.363</v>
      </c>
      <c r="N10" s="4">
        <v>113.206</v>
      </c>
      <c r="O10" s="4">
        <v>119.264</v>
      </c>
      <c r="P10" s="4">
        <v>126.09699999999999</v>
      </c>
      <c r="Q10" s="4">
        <v>131.21299999999999</v>
      </c>
      <c r="R10" s="4">
        <v>135.351</v>
      </c>
      <c r="S10" s="4">
        <v>140.95099999999999</v>
      </c>
      <c r="T10" s="4">
        <v>147.14400000000001</v>
      </c>
      <c r="U10" s="4">
        <v>154.80500000000001</v>
      </c>
      <c r="V10" s="4">
        <v>162.977</v>
      </c>
      <c r="W10" s="4">
        <v>168.655</v>
      </c>
      <c r="X10" s="4">
        <v>174.50200000000001</v>
      </c>
      <c r="Y10" s="4">
        <v>177.523</v>
      </c>
      <c r="Z10" s="4">
        <v>180.29599999999999</v>
      </c>
      <c r="AA10" s="4">
        <v>187.304</v>
      </c>
      <c r="AB10" s="4">
        <v>195.137</v>
      </c>
      <c r="AC10" s="4">
        <v>201.768</v>
      </c>
      <c r="AD10" s="4">
        <v>207.751</v>
      </c>
      <c r="AE10" s="4">
        <v>213.56100000000001</v>
      </c>
      <c r="AF10" s="4">
        <v>217.67599999999999</v>
      </c>
      <c r="AG10" s="4">
        <v>223.517</v>
      </c>
      <c r="AH10" s="4">
        <v>230.63399999999999</v>
      </c>
      <c r="AI10" s="4">
        <v>239.27199999999999</v>
      </c>
      <c r="AJ10" s="4">
        <v>244.511</v>
      </c>
      <c r="AK10" s="4">
        <v>249.57599999999999</v>
      </c>
      <c r="AL10" s="4">
        <v>253.60599999999999</v>
      </c>
      <c r="AM10" s="4">
        <v>259.745</v>
      </c>
      <c r="AN10" s="4">
        <v>266.04500000000002</v>
      </c>
      <c r="AO10" s="4">
        <v>267.29300000000001</v>
      </c>
      <c r="AP10" s="4">
        <v>272.41300000000001</v>
      </c>
      <c r="AQ10" s="4">
        <v>276.05900000000003</v>
      </c>
      <c r="AR10" s="4">
        <v>281.61500000000001</v>
      </c>
      <c r="AS10" s="4">
        <v>286.988</v>
      </c>
      <c r="AT10" s="4">
        <v>289.13</v>
      </c>
      <c r="AU10" s="4">
        <v>295.27499999999998</v>
      </c>
      <c r="AV10" s="4">
        <v>301.09699999999998</v>
      </c>
      <c r="AW10" s="4">
        <v>306.17399999999998</v>
      </c>
      <c r="AX10" s="4">
        <v>312.108</v>
      </c>
      <c r="AY10" s="4">
        <v>316.673</v>
      </c>
      <c r="AZ10" s="4">
        <v>321.51400000000001</v>
      </c>
      <c r="BA10" s="4">
        <v>323.96600000000001</v>
      </c>
      <c r="BB10" s="4">
        <v>329.34199999999998</v>
      </c>
      <c r="BC10" s="4">
        <v>329.76499999999999</v>
      </c>
      <c r="BD10" s="4">
        <v>334.75599999999997</v>
      </c>
      <c r="BE10" s="4">
        <v>338.43</v>
      </c>
      <c r="BF10" s="4">
        <v>336.339</v>
      </c>
      <c r="BG10" s="4">
        <v>340.68400000000003</v>
      </c>
      <c r="BH10" s="4">
        <v>345.608</v>
      </c>
      <c r="BI10" s="4">
        <v>348.53899999999999</v>
      </c>
      <c r="BJ10" s="4">
        <v>353.274</v>
      </c>
      <c r="BK10" s="4">
        <v>357.58100000000002</v>
      </c>
      <c r="BL10" s="4">
        <v>359.25200000000001</v>
      </c>
      <c r="BM10" s="4">
        <v>370.40100000000001</v>
      </c>
      <c r="BN10" s="4">
        <v>369.959</v>
      </c>
      <c r="BO10" s="4">
        <v>371.84699999999998</v>
      </c>
    </row>
    <row r="11" spans="1:67" x14ac:dyDescent="0.25">
      <c r="A11" s="3" t="s">
        <v>75</v>
      </c>
      <c r="B11" s="3" t="s">
        <v>76</v>
      </c>
      <c r="C11" s="4">
        <v>11.528</v>
      </c>
      <c r="D11" s="4">
        <v>12.157999999999999</v>
      </c>
      <c r="E11" s="4">
        <v>13.098000000000001</v>
      </c>
      <c r="F11" s="4">
        <v>14.182</v>
      </c>
      <c r="G11" s="4">
        <v>15.641999999999999</v>
      </c>
      <c r="H11" s="4">
        <v>16.844999999999999</v>
      </c>
      <c r="I11" s="4">
        <v>17.308</v>
      </c>
      <c r="J11" s="4">
        <v>18.106000000000002</v>
      </c>
      <c r="K11" s="4">
        <v>19.102</v>
      </c>
      <c r="L11" s="4">
        <v>20.536000000000001</v>
      </c>
      <c r="M11" s="4">
        <v>22.036000000000001</v>
      </c>
      <c r="N11" s="4">
        <v>22.54</v>
      </c>
      <c r="O11" s="4">
        <v>24.47</v>
      </c>
      <c r="P11" s="4">
        <v>26.388000000000002</v>
      </c>
      <c r="Q11" s="4">
        <v>28.664000000000001</v>
      </c>
      <c r="R11" s="4">
        <v>29.783000000000001</v>
      </c>
      <c r="S11" s="4">
        <v>29.419</v>
      </c>
      <c r="T11" s="4">
        <v>31.129000000000001</v>
      </c>
      <c r="U11" s="4">
        <v>31.507000000000001</v>
      </c>
      <c r="V11" s="4">
        <v>32.526000000000003</v>
      </c>
      <c r="W11" s="4">
        <v>34.063000000000002</v>
      </c>
      <c r="X11" s="4">
        <v>34.531999999999996</v>
      </c>
      <c r="Y11" s="4">
        <v>34.771000000000001</v>
      </c>
      <c r="Z11" s="4">
        <v>35.741999999999997</v>
      </c>
      <c r="AA11" s="4">
        <v>34.442</v>
      </c>
      <c r="AB11" s="4">
        <v>33.247</v>
      </c>
      <c r="AC11" s="4">
        <v>33.26</v>
      </c>
      <c r="AD11" s="4">
        <v>34.341999999999999</v>
      </c>
      <c r="AE11" s="4">
        <v>35.161000000000001</v>
      </c>
      <c r="AF11" s="4">
        <v>36.695</v>
      </c>
      <c r="AG11" s="4">
        <v>37.450000000000003</v>
      </c>
      <c r="AH11" s="4">
        <v>37.756999999999998</v>
      </c>
      <c r="AI11" s="4">
        <v>37.273000000000003</v>
      </c>
      <c r="AJ11" s="4">
        <v>36.744999999999997</v>
      </c>
      <c r="AK11" s="4">
        <v>36.113999999999997</v>
      </c>
      <c r="AL11" s="4">
        <v>36.465000000000003</v>
      </c>
      <c r="AM11" s="4">
        <v>36.768000000000001</v>
      </c>
      <c r="AN11" s="4">
        <v>36.804000000000002</v>
      </c>
      <c r="AO11" s="4">
        <v>37.203000000000003</v>
      </c>
      <c r="AP11" s="4">
        <v>38.256</v>
      </c>
      <c r="AQ11" s="4">
        <v>39.463999999999999</v>
      </c>
      <c r="AR11" s="4">
        <v>41.161000000000001</v>
      </c>
      <c r="AS11" s="4">
        <v>41.411999999999999</v>
      </c>
      <c r="AT11" s="4">
        <v>42.34</v>
      </c>
      <c r="AU11" s="4">
        <v>43.631999999999998</v>
      </c>
      <c r="AV11" s="4">
        <v>45.034999999999997</v>
      </c>
      <c r="AW11" s="4">
        <v>46.194000000000003</v>
      </c>
      <c r="AX11" s="4">
        <v>47.51</v>
      </c>
      <c r="AY11" s="4">
        <v>49.517000000000003</v>
      </c>
      <c r="AZ11" s="4">
        <v>49.280999999999999</v>
      </c>
      <c r="BA11" s="4">
        <v>47.662999999999997</v>
      </c>
      <c r="BB11" s="4">
        <v>49.146000000000001</v>
      </c>
      <c r="BC11" s="4">
        <v>49.914000000000001</v>
      </c>
      <c r="BD11" s="4">
        <v>49.344000000000001</v>
      </c>
      <c r="BE11" s="4">
        <v>48.722000000000001</v>
      </c>
      <c r="BF11" s="4">
        <v>49.183999999999997</v>
      </c>
      <c r="BG11" s="4">
        <v>50.011000000000003</v>
      </c>
      <c r="BH11" s="4">
        <v>51.076000000000001</v>
      </c>
      <c r="BI11" s="4">
        <v>52.048999999999999</v>
      </c>
      <c r="BJ11" s="4">
        <v>52.308</v>
      </c>
      <c r="BK11" s="4">
        <v>53.337000000000003</v>
      </c>
      <c r="BL11" s="4">
        <v>53.72</v>
      </c>
      <c r="BM11" s="4">
        <v>57.225999999999999</v>
      </c>
      <c r="BN11" s="4">
        <v>54.767000000000003</v>
      </c>
      <c r="BO11" s="4">
        <v>51.933</v>
      </c>
    </row>
    <row r="12" spans="1:67" x14ac:dyDescent="0.25">
      <c r="A12" s="3" t="s">
        <v>77</v>
      </c>
      <c r="B12" s="3" t="s">
        <v>78</v>
      </c>
      <c r="C12" s="4">
        <v>3.39</v>
      </c>
      <c r="D12" s="4">
        <v>3.3559999999999999</v>
      </c>
      <c r="E12" s="4">
        <v>3.6219999999999999</v>
      </c>
      <c r="F12" s="4">
        <v>3.78</v>
      </c>
      <c r="G12" s="4">
        <v>3.948</v>
      </c>
      <c r="H12" s="4">
        <v>4.1900000000000004</v>
      </c>
      <c r="I12" s="4">
        <v>4.3010000000000002</v>
      </c>
      <c r="J12" s="4">
        <v>4.6059999999999999</v>
      </c>
      <c r="K12" s="4">
        <v>4.8360000000000003</v>
      </c>
      <c r="L12" s="4">
        <v>4.8840000000000003</v>
      </c>
      <c r="M12" s="4">
        <v>5.2279999999999998</v>
      </c>
      <c r="N12" s="4">
        <v>5.6059999999999999</v>
      </c>
      <c r="O12" s="4">
        <v>6.016</v>
      </c>
      <c r="P12" s="4">
        <v>6.4619999999999997</v>
      </c>
      <c r="Q12" s="4">
        <v>6.9829999999999997</v>
      </c>
      <c r="R12" s="4">
        <v>7.3780000000000001</v>
      </c>
      <c r="S12" s="4">
        <v>8.1140000000000008</v>
      </c>
      <c r="T12" s="4">
        <v>8.4700000000000006</v>
      </c>
      <c r="U12" s="4">
        <v>8.5609999999999999</v>
      </c>
      <c r="V12" s="4">
        <v>9.2720000000000002</v>
      </c>
      <c r="W12" s="4">
        <v>9.77</v>
      </c>
      <c r="X12" s="4">
        <v>10.141999999999999</v>
      </c>
      <c r="Y12" s="4">
        <v>10.913</v>
      </c>
      <c r="Z12" s="4">
        <v>11.837</v>
      </c>
      <c r="AA12" s="4">
        <v>12.711</v>
      </c>
      <c r="AB12" s="4">
        <v>13.722</v>
      </c>
      <c r="AC12" s="4">
        <v>14.914999999999999</v>
      </c>
      <c r="AD12" s="4">
        <v>16.138000000000002</v>
      </c>
      <c r="AE12" s="4">
        <v>16.91</v>
      </c>
      <c r="AF12" s="4">
        <v>18.321000000000002</v>
      </c>
      <c r="AG12" s="4">
        <v>19.998000000000001</v>
      </c>
      <c r="AH12" s="4">
        <v>21.619</v>
      </c>
      <c r="AI12" s="4">
        <v>22.933</v>
      </c>
      <c r="AJ12" s="4">
        <v>24.143000000000001</v>
      </c>
      <c r="AK12" s="4">
        <v>25.222999999999999</v>
      </c>
      <c r="AL12" s="4">
        <v>26.213999999999999</v>
      </c>
      <c r="AM12" s="4">
        <v>26.327999999999999</v>
      </c>
      <c r="AN12" s="4">
        <v>26.646999999999998</v>
      </c>
      <c r="AO12" s="4">
        <v>26.876999999999999</v>
      </c>
      <c r="AP12" s="4">
        <v>27.440999999999999</v>
      </c>
      <c r="AQ12" s="4">
        <v>28.364999999999998</v>
      </c>
      <c r="AR12" s="4">
        <v>29.937000000000001</v>
      </c>
      <c r="AS12" s="4">
        <v>31.451000000000001</v>
      </c>
      <c r="AT12" s="4">
        <v>32.707000000000001</v>
      </c>
      <c r="AU12" s="4">
        <v>33.749000000000002</v>
      </c>
      <c r="AV12" s="4">
        <v>35.305</v>
      </c>
      <c r="AW12" s="4">
        <v>36.588999999999999</v>
      </c>
      <c r="AX12" s="4">
        <v>38.363999999999997</v>
      </c>
      <c r="AY12" s="4">
        <v>39.715000000000003</v>
      </c>
      <c r="AZ12" s="4">
        <v>41.506</v>
      </c>
      <c r="BA12" s="4">
        <v>42.771999999999998</v>
      </c>
      <c r="BB12" s="4">
        <v>43.793999999999997</v>
      </c>
      <c r="BC12" s="4">
        <v>45.473999999999997</v>
      </c>
      <c r="BD12" s="4">
        <v>46.156999999999996</v>
      </c>
      <c r="BE12" s="4">
        <v>46.905999999999999</v>
      </c>
      <c r="BF12" s="4">
        <v>47.581000000000003</v>
      </c>
      <c r="BG12" s="4">
        <v>48.424999999999997</v>
      </c>
      <c r="BH12" s="4">
        <v>49.267000000000003</v>
      </c>
      <c r="BI12" s="4">
        <v>49.427999999999997</v>
      </c>
      <c r="BJ12" s="4">
        <v>49.887</v>
      </c>
      <c r="BK12" s="4">
        <v>50.801000000000002</v>
      </c>
      <c r="BL12" s="4">
        <v>46.947000000000003</v>
      </c>
      <c r="BM12" s="4">
        <v>53.945</v>
      </c>
      <c r="BN12" s="4">
        <v>55.12</v>
      </c>
      <c r="BO12" s="4">
        <v>57.284999999999997</v>
      </c>
    </row>
    <row r="13" spans="1:67" x14ac:dyDescent="0.25">
      <c r="A13" s="3" t="s">
        <v>79</v>
      </c>
      <c r="B13" s="3" t="s">
        <v>80</v>
      </c>
      <c r="C13" s="4">
        <v>25.672000000000001</v>
      </c>
      <c r="D13" s="4">
        <v>27.600999999999999</v>
      </c>
      <c r="E13" s="4">
        <v>30.094999999999999</v>
      </c>
      <c r="F13" s="4">
        <v>33.491</v>
      </c>
      <c r="G13" s="4">
        <v>36.811</v>
      </c>
      <c r="H13" s="4">
        <v>39.561999999999998</v>
      </c>
      <c r="I13" s="4">
        <v>42.051000000000002</v>
      </c>
      <c r="J13" s="4">
        <v>45.756999999999998</v>
      </c>
      <c r="K13" s="4">
        <v>48.802</v>
      </c>
      <c r="L13" s="4">
        <v>51.822000000000003</v>
      </c>
      <c r="M13" s="4">
        <v>57.042000000000002</v>
      </c>
      <c r="N13" s="4">
        <v>61.067999999999998</v>
      </c>
      <c r="O13" s="4">
        <v>66.113</v>
      </c>
      <c r="P13" s="4">
        <v>72.387</v>
      </c>
      <c r="Q13" s="4">
        <v>78.102999999999994</v>
      </c>
      <c r="R13" s="4">
        <v>75.283000000000001</v>
      </c>
      <c r="S13" s="4">
        <v>78.677999999999997</v>
      </c>
      <c r="T13" s="4">
        <v>88.492000000000004</v>
      </c>
      <c r="U13" s="4">
        <v>91.283000000000001</v>
      </c>
      <c r="V13" s="4">
        <v>96.87</v>
      </c>
      <c r="W13" s="4">
        <v>99.561999999999998</v>
      </c>
      <c r="X13" s="4">
        <v>99.316999999999993</v>
      </c>
      <c r="Y13" s="4">
        <v>102.123</v>
      </c>
      <c r="Z13" s="4">
        <v>109.084</v>
      </c>
      <c r="AA13" s="4">
        <v>109.77200000000001</v>
      </c>
      <c r="AB13" s="4">
        <v>106.767</v>
      </c>
      <c r="AC13" s="4">
        <v>107.745</v>
      </c>
      <c r="AD13" s="4">
        <v>113.35899999999999</v>
      </c>
      <c r="AE13" s="4">
        <v>119.313</v>
      </c>
      <c r="AF13" s="4">
        <v>125.089</v>
      </c>
      <c r="AG13" s="4">
        <v>131.321</v>
      </c>
      <c r="AH13" s="4">
        <v>132.755</v>
      </c>
      <c r="AI13" s="4">
        <v>127.36799999999999</v>
      </c>
      <c r="AJ13" s="4">
        <v>129.566</v>
      </c>
      <c r="AK13" s="4">
        <v>122.89</v>
      </c>
      <c r="AL13" s="4">
        <v>128.29599999999999</v>
      </c>
      <c r="AM13" s="4">
        <v>127.431</v>
      </c>
      <c r="AN13" s="4">
        <v>132.095</v>
      </c>
      <c r="AO13" s="4">
        <v>127.82299999999999</v>
      </c>
      <c r="AP13" s="4">
        <v>136.11600000000001</v>
      </c>
      <c r="AQ13" s="4">
        <v>143.80000000000001</v>
      </c>
      <c r="AR13" s="4">
        <v>145.506</v>
      </c>
      <c r="AS13" s="4">
        <v>149.464</v>
      </c>
      <c r="AT13" s="4">
        <v>150.62299999999999</v>
      </c>
      <c r="AU13" s="4">
        <v>148.96600000000001</v>
      </c>
      <c r="AV13" s="4">
        <v>151.80500000000001</v>
      </c>
      <c r="AW13" s="4">
        <v>154.072</v>
      </c>
      <c r="AX13" s="4">
        <v>154.739</v>
      </c>
      <c r="AY13" s="4">
        <v>159.22399999999999</v>
      </c>
      <c r="AZ13" s="4">
        <v>156.51400000000001</v>
      </c>
      <c r="BA13" s="4">
        <v>155.03899999999999</v>
      </c>
      <c r="BB13" s="4">
        <v>154.05000000000001</v>
      </c>
      <c r="BC13" s="4">
        <v>154.69999999999999</v>
      </c>
      <c r="BD13" s="4">
        <v>149.09399999999999</v>
      </c>
      <c r="BE13" s="4">
        <v>146.404</v>
      </c>
      <c r="BF13" s="4">
        <v>146.10599999999999</v>
      </c>
      <c r="BG13" s="4">
        <v>149.398</v>
      </c>
      <c r="BH13" s="4">
        <v>154.56800000000001</v>
      </c>
      <c r="BI13" s="4">
        <v>159.64400000000001</v>
      </c>
      <c r="BJ13" s="4">
        <v>162.18299999999999</v>
      </c>
      <c r="BK13" s="4">
        <v>164.941</v>
      </c>
      <c r="BL13" s="4">
        <v>129.79</v>
      </c>
      <c r="BM13" s="4">
        <v>142.946</v>
      </c>
      <c r="BN13" s="4">
        <v>152.029</v>
      </c>
      <c r="BO13" s="4">
        <v>157.761</v>
      </c>
    </row>
    <row r="14" spans="1:67" x14ac:dyDescent="0.25">
      <c r="A14" s="3" t="s">
        <v>81</v>
      </c>
      <c r="B14" s="3" t="s">
        <v>82</v>
      </c>
      <c r="C14" s="4">
        <v>7.8E-2</v>
      </c>
      <c r="D14" s="4">
        <v>9.5000000000000001E-2</v>
      </c>
      <c r="E14" s="4">
        <v>0.111</v>
      </c>
      <c r="F14" s="4">
        <v>0.128</v>
      </c>
      <c r="G14" s="4">
        <v>0.153</v>
      </c>
      <c r="H14" s="4">
        <v>0.16200000000000001</v>
      </c>
      <c r="I14" s="4">
        <v>0.17</v>
      </c>
      <c r="J14" s="4">
        <v>0.17399999999999999</v>
      </c>
      <c r="K14" s="4">
        <v>0.189</v>
      </c>
      <c r="L14" s="4">
        <v>0.20799999999999999</v>
      </c>
      <c r="M14" s="4">
        <v>0.23</v>
      </c>
      <c r="N14" s="4">
        <v>0.25600000000000001</v>
      </c>
      <c r="O14" s="4">
        <v>0.28899999999999998</v>
      </c>
      <c r="P14" s="4">
        <v>0.33700000000000002</v>
      </c>
      <c r="Q14" s="4">
        <v>0.38900000000000001</v>
      </c>
      <c r="R14" s="4">
        <v>0.46</v>
      </c>
      <c r="S14" s="4">
        <v>0.59499999999999997</v>
      </c>
      <c r="T14" s="4">
        <v>0.748</v>
      </c>
      <c r="U14" s="4">
        <v>0.876</v>
      </c>
      <c r="V14" s="4">
        <v>0.98499999999999999</v>
      </c>
      <c r="W14" s="4">
        <v>1.135</v>
      </c>
      <c r="X14" s="4">
        <v>1.3260000000000001</v>
      </c>
      <c r="Y14" s="4">
        <v>1.5369999999999999</v>
      </c>
      <c r="Z14" s="4">
        <v>1.752</v>
      </c>
      <c r="AA14" s="4">
        <v>1.79</v>
      </c>
      <c r="AB14" s="4">
        <v>1.847</v>
      </c>
      <c r="AC14" s="4">
        <v>1.962</v>
      </c>
      <c r="AD14" s="4">
        <v>2.1579999999999999</v>
      </c>
      <c r="AE14" s="4">
        <v>2.37</v>
      </c>
      <c r="AF14" s="4">
        <v>2.6520000000000001</v>
      </c>
      <c r="AG14" s="4">
        <v>2.8780000000000001</v>
      </c>
      <c r="AH14" s="4">
        <v>3.24</v>
      </c>
      <c r="AI14" s="4">
        <v>3.4689999999999999</v>
      </c>
      <c r="AJ14" s="4">
        <v>3.59</v>
      </c>
      <c r="AK14" s="4">
        <v>3.8260000000000001</v>
      </c>
      <c r="AL14" s="4">
        <v>4.165</v>
      </c>
      <c r="AM14" s="4">
        <v>4.6130000000000004</v>
      </c>
      <c r="AN14" s="4">
        <v>5.0599999999999996</v>
      </c>
      <c r="AO14" s="4">
        <v>5.694</v>
      </c>
      <c r="AP14" s="4">
        <v>7.0640000000000001</v>
      </c>
      <c r="AQ14" s="4">
        <v>9.0259999999999998</v>
      </c>
      <c r="AR14" s="4">
        <v>11.381</v>
      </c>
      <c r="AS14" s="4">
        <v>13.111000000000001</v>
      </c>
      <c r="AT14" s="4">
        <v>14.975</v>
      </c>
      <c r="AU14" s="4">
        <v>16.774999999999999</v>
      </c>
      <c r="AV14" s="4">
        <v>18.945</v>
      </c>
      <c r="AW14" s="4">
        <v>21.15</v>
      </c>
      <c r="AX14" s="4">
        <v>23.759</v>
      </c>
      <c r="AY14" s="4">
        <v>26.533999999999999</v>
      </c>
      <c r="AZ14" s="4">
        <v>28.177</v>
      </c>
      <c r="BA14" s="4">
        <v>29.975999999999999</v>
      </c>
      <c r="BB14" s="4">
        <v>31.821000000000002</v>
      </c>
      <c r="BC14" s="4">
        <v>33.133000000000003</v>
      </c>
      <c r="BD14" s="4">
        <v>35.625</v>
      </c>
      <c r="BE14" s="4">
        <v>38.698</v>
      </c>
      <c r="BF14" s="4">
        <v>40.616999999999997</v>
      </c>
      <c r="BG14" s="4">
        <v>41.875</v>
      </c>
      <c r="BH14" s="4">
        <v>42.807000000000002</v>
      </c>
      <c r="BI14" s="4">
        <v>43.470999999999997</v>
      </c>
      <c r="BJ14" s="4">
        <v>45.055999999999997</v>
      </c>
      <c r="BK14" s="4">
        <v>47.026000000000003</v>
      </c>
      <c r="BL14" s="4">
        <v>49.539000000000001</v>
      </c>
      <c r="BM14" s="4">
        <v>51.207999999999998</v>
      </c>
      <c r="BN14" s="4">
        <v>51.898000000000003</v>
      </c>
      <c r="BO14" s="4">
        <v>53.953000000000003</v>
      </c>
    </row>
    <row r="15" spans="1:67" x14ac:dyDescent="0.25">
      <c r="A15" s="3" t="s">
        <v>83</v>
      </c>
      <c r="B15" s="3" t="s">
        <v>84</v>
      </c>
      <c r="C15" s="4">
        <v>14.744999999999999</v>
      </c>
      <c r="D15" s="4">
        <v>15.718</v>
      </c>
      <c r="E15" s="4">
        <v>16.940000000000001</v>
      </c>
      <c r="F15" s="4">
        <v>18.629000000000001</v>
      </c>
      <c r="G15" s="4">
        <v>20.172999999999998</v>
      </c>
      <c r="H15" s="4">
        <v>21.805</v>
      </c>
      <c r="I15" s="4">
        <v>22.759</v>
      </c>
      <c r="J15" s="4">
        <v>24.132999999999999</v>
      </c>
      <c r="K15" s="4">
        <v>25.324999999999999</v>
      </c>
      <c r="L15" s="4">
        <v>26.030999999999999</v>
      </c>
      <c r="M15" s="4">
        <v>27.478000000000002</v>
      </c>
      <c r="N15" s="4">
        <v>28.898</v>
      </c>
      <c r="O15" s="4">
        <v>30.597000000000001</v>
      </c>
      <c r="P15" s="4">
        <v>32.473999999999997</v>
      </c>
      <c r="Q15" s="4">
        <v>34.429000000000002</v>
      </c>
      <c r="R15" s="4">
        <v>35.284999999999997</v>
      </c>
      <c r="S15" s="4">
        <v>35.673999999999999</v>
      </c>
      <c r="T15" s="4">
        <v>37.643000000000001</v>
      </c>
      <c r="U15" s="4">
        <v>38.972999999999999</v>
      </c>
      <c r="V15" s="4">
        <v>40.347000000000001</v>
      </c>
      <c r="W15" s="4">
        <v>42.71</v>
      </c>
      <c r="X15" s="4">
        <v>43.226999999999997</v>
      </c>
      <c r="Y15" s="4">
        <v>43.781999999999996</v>
      </c>
      <c r="Z15" s="4">
        <v>45.534999999999997</v>
      </c>
      <c r="AA15" s="4">
        <v>45.765000000000001</v>
      </c>
      <c r="AB15" s="4">
        <v>45.947000000000003</v>
      </c>
      <c r="AC15" s="4">
        <v>45.970999999999997</v>
      </c>
      <c r="AD15" s="4">
        <v>46.670999999999999</v>
      </c>
      <c r="AE15" s="4">
        <v>48.005000000000003</v>
      </c>
      <c r="AF15" s="4">
        <v>49.99</v>
      </c>
      <c r="AG15" s="4">
        <v>52.658000000000001</v>
      </c>
      <c r="AH15" s="4">
        <v>54.325000000000003</v>
      </c>
      <c r="AI15" s="4">
        <v>54.716999999999999</v>
      </c>
      <c r="AJ15" s="4">
        <v>55.515000000000001</v>
      </c>
      <c r="AK15" s="4">
        <v>55.283000000000001</v>
      </c>
      <c r="AL15" s="4">
        <v>56.311999999999998</v>
      </c>
      <c r="AM15" s="4">
        <v>57.055</v>
      </c>
      <c r="AN15" s="4">
        <v>57.134</v>
      </c>
      <c r="AO15" s="4">
        <v>58.56</v>
      </c>
      <c r="AP15" s="4">
        <v>62.122999999999998</v>
      </c>
      <c r="AQ15" s="4">
        <v>63.954999999999998</v>
      </c>
      <c r="AR15" s="4">
        <v>67.073999999999998</v>
      </c>
      <c r="AS15" s="4">
        <v>69.08</v>
      </c>
      <c r="AT15" s="4">
        <v>71.606999999999999</v>
      </c>
      <c r="AU15" s="4">
        <v>73.498999999999995</v>
      </c>
      <c r="AV15" s="4">
        <v>76.436999999999998</v>
      </c>
      <c r="AW15" s="4">
        <v>78.531000000000006</v>
      </c>
      <c r="AX15" s="4">
        <v>80.834000000000003</v>
      </c>
      <c r="AY15" s="4">
        <v>82.742999999999995</v>
      </c>
      <c r="AZ15" s="4">
        <v>82.39</v>
      </c>
      <c r="BA15" s="4">
        <v>80.509</v>
      </c>
      <c r="BB15" s="4">
        <v>81.289000000000001</v>
      </c>
      <c r="BC15" s="4">
        <v>81.5</v>
      </c>
      <c r="BD15" s="4">
        <v>80.41</v>
      </c>
      <c r="BE15" s="4">
        <v>79.358999999999995</v>
      </c>
      <c r="BF15" s="4">
        <v>79.947000000000003</v>
      </c>
      <c r="BG15" s="4">
        <v>81.394000000000005</v>
      </c>
      <c r="BH15" s="4">
        <v>82.453999999999994</v>
      </c>
      <c r="BI15" s="4">
        <v>84.866</v>
      </c>
      <c r="BJ15" s="4">
        <v>86.347999999999999</v>
      </c>
      <c r="BK15" s="4">
        <v>88.884</v>
      </c>
      <c r="BL15" s="4">
        <v>74.834999999999994</v>
      </c>
      <c r="BM15" s="4">
        <v>81.06</v>
      </c>
      <c r="BN15" s="4">
        <v>90.477999999999994</v>
      </c>
      <c r="BO15" s="4">
        <v>93.147999999999996</v>
      </c>
    </row>
    <row r="16" spans="1:67" x14ac:dyDescent="0.25">
      <c r="A16" s="3" t="s">
        <v>85</v>
      </c>
      <c r="B16" s="3" t="s">
        <v>86</v>
      </c>
      <c r="C16" s="4">
        <v>2.7370000000000001</v>
      </c>
      <c r="D16" s="4">
        <v>2.843</v>
      </c>
      <c r="E16" s="4">
        <v>2.9630000000000001</v>
      </c>
      <c r="F16" s="4">
        <v>3.1429999999999998</v>
      </c>
      <c r="G16" s="4">
        <v>3.3050000000000002</v>
      </c>
      <c r="H16" s="4">
        <v>3.4529999999999998</v>
      </c>
      <c r="I16" s="4">
        <v>3.5950000000000002</v>
      </c>
      <c r="J16" s="4">
        <v>3.7570000000000001</v>
      </c>
      <c r="K16" s="4">
        <v>3.81</v>
      </c>
      <c r="L16" s="4">
        <v>3.9089999999999998</v>
      </c>
      <c r="M16" s="4">
        <v>4.1509999999999998</v>
      </c>
      <c r="N16" s="4">
        <v>4.3319999999999999</v>
      </c>
      <c r="O16" s="4">
        <v>5.0110000000000001</v>
      </c>
      <c r="P16" s="4">
        <v>5.3979999999999997</v>
      </c>
      <c r="Q16" s="4">
        <v>5.2469999999999999</v>
      </c>
      <c r="R16" s="4">
        <v>5.4180000000000001</v>
      </c>
      <c r="S16" s="4">
        <v>4.835</v>
      </c>
      <c r="T16" s="4">
        <v>3.952</v>
      </c>
      <c r="U16" s="4">
        <v>3.798</v>
      </c>
      <c r="V16" s="4">
        <v>4.1050000000000004</v>
      </c>
      <c r="W16" s="4">
        <v>4.375</v>
      </c>
      <c r="X16" s="4">
        <v>4.6189999999999998</v>
      </c>
      <c r="Y16" s="4">
        <v>4.7850000000000001</v>
      </c>
      <c r="Z16" s="4">
        <v>4.6790000000000003</v>
      </c>
      <c r="AA16" s="4">
        <v>5.1070000000000002</v>
      </c>
      <c r="AB16" s="4">
        <v>5.3959999999999999</v>
      </c>
      <c r="AC16" s="4">
        <v>5.7869999999999999</v>
      </c>
      <c r="AD16" s="4">
        <v>6.0579999999999998</v>
      </c>
      <c r="AE16" s="4">
        <v>6.6029999999999998</v>
      </c>
      <c r="AF16" s="4">
        <v>6.8070000000000004</v>
      </c>
      <c r="AG16" s="4">
        <v>7.2729999999999997</v>
      </c>
      <c r="AH16" s="4">
        <v>6.82</v>
      </c>
      <c r="AI16" s="4">
        <v>6.7309999999999999</v>
      </c>
      <c r="AJ16" s="4">
        <v>6.8220000000000001</v>
      </c>
      <c r="AK16" s="4">
        <v>6.649</v>
      </c>
      <c r="AL16" s="4">
        <v>6.5369999999999999</v>
      </c>
      <c r="AM16" s="4">
        <v>6.6470000000000002</v>
      </c>
      <c r="AN16" s="4">
        <v>6.6230000000000002</v>
      </c>
      <c r="AO16" s="4">
        <v>7.0529999999999999</v>
      </c>
      <c r="AP16" s="4">
        <v>7.0609999999999999</v>
      </c>
      <c r="AQ16" s="4">
        <v>7.0970000000000004</v>
      </c>
      <c r="AR16" s="4">
        <v>7.2</v>
      </c>
      <c r="AS16" s="4">
        <v>7.3220000000000001</v>
      </c>
      <c r="AT16" s="4">
        <v>7.6349999999999998</v>
      </c>
      <c r="AU16" s="4">
        <v>7.5270000000000001</v>
      </c>
      <c r="AV16" s="4">
        <v>7.5030000000000001</v>
      </c>
      <c r="AW16" s="4">
        <v>7.4870000000000001</v>
      </c>
      <c r="AX16" s="4">
        <v>7.8049999999999997</v>
      </c>
      <c r="AY16" s="4">
        <v>7.8940000000000001</v>
      </c>
      <c r="AZ16" s="4">
        <v>8.0389999999999997</v>
      </c>
      <c r="BA16" s="4">
        <v>7.8109999999999999</v>
      </c>
      <c r="BB16" s="4">
        <v>8.0180000000000007</v>
      </c>
      <c r="BC16" s="4">
        <v>8.0809999999999995</v>
      </c>
      <c r="BD16" s="4">
        <v>8.2219999999999995</v>
      </c>
      <c r="BE16" s="4">
        <v>8.4670000000000005</v>
      </c>
      <c r="BF16" s="4">
        <v>8.5649999999999995</v>
      </c>
      <c r="BG16" s="4">
        <v>8.7460000000000004</v>
      </c>
      <c r="BH16" s="4">
        <v>8.8339999999999996</v>
      </c>
      <c r="BI16" s="4">
        <v>9.3970000000000002</v>
      </c>
      <c r="BJ16" s="4">
        <v>9.4079999999999995</v>
      </c>
      <c r="BK16" s="4">
        <v>9.8219999999999992</v>
      </c>
      <c r="BL16" s="4">
        <v>9.3369999999999997</v>
      </c>
      <c r="BM16" s="4">
        <v>9.3559999999999999</v>
      </c>
      <c r="BN16" s="4">
        <v>9.4090000000000007</v>
      </c>
      <c r="BO16" s="4">
        <v>9.69</v>
      </c>
    </row>
    <row r="17" spans="1:67" x14ac:dyDescent="0.25">
      <c r="A17" s="3" t="s">
        <v>87</v>
      </c>
      <c r="B17" s="3" t="s">
        <v>88</v>
      </c>
      <c r="C17" s="4">
        <v>36.012</v>
      </c>
      <c r="D17" s="4">
        <v>37.037999999999997</v>
      </c>
      <c r="E17" s="4">
        <v>37.42</v>
      </c>
      <c r="F17" s="4">
        <v>37.917999999999999</v>
      </c>
      <c r="G17" s="4">
        <v>38.432000000000002</v>
      </c>
      <c r="H17" s="4">
        <v>38.445</v>
      </c>
      <c r="I17" s="4">
        <v>38.648000000000003</v>
      </c>
      <c r="J17" s="4">
        <v>39.033999999999999</v>
      </c>
      <c r="K17" s="4">
        <v>39.386000000000003</v>
      </c>
      <c r="L17" s="4">
        <v>38.302999999999997</v>
      </c>
      <c r="M17" s="4">
        <v>39.274999999999999</v>
      </c>
      <c r="N17" s="4">
        <v>41.14</v>
      </c>
      <c r="O17" s="4">
        <v>43.695</v>
      </c>
      <c r="P17" s="4">
        <v>45.119</v>
      </c>
      <c r="Q17" s="4">
        <v>45.927</v>
      </c>
      <c r="R17" s="4">
        <v>46.533000000000001</v>
      </c>
      <c r="S17" s="4">
        <v>48.235999999999997</v>
      </c>
      <c r="T17" s="4">
        <v>49.759</v>
      </c>
      <c r="U17" s="4">
        <v>52.465000000000003</v>
      </c>
      <c r="V17" s="4">
        <v>54.473999999999997</v>
      </c>
      <c r="W17" s="4">
        <v>54.447000000000003</v>
      </c>
      <c r="X17" s="4">
        <v>55.036999999999999</v>
      </c>
      <c r="Y17" s="4">
        <v>55.546999999999997</v>
      </c>
      <c r="Z17" s="4">
        <v>56.993000000000002</v>
      </c>
      <c r="AA17" s="4">
        <v>56.75</v>
      </c>
      <c r="AB17" s="4">
        <v>57.173999999999999</v>
      </c>
      <c r="AC17" s="4">
        <v>58.381</v>
      </c>
      <c r="AD17" s="4">
        <v>59.887999999999998</v>
      </c>
      <c r="AE17" s="4">
        <v>60.313000000000002</v>
      </c>
      <c r="AF17" s="4">
        <v>62.633000000000003</v>
      </c>
      <c r="AG17" s="4">
        <v>65.587000000000003</v>
      </c>
      <c r="AH17" s="4">
        <v>67.055999999999997</v>
      </c>
      <c r="AI17" s="4">
        <v>67.608000000000004</v>
      </c>
      <c r="AJ17" s="4">
        <v>67.096000000000004</v>
      </c>
      <c r="AK17" s="4">
        <v>66.153999999999996</v>
      </c>
      <c r="AL17" s="4">
        <v>65.781999999999996</v>
      </c>
      <c r="AM17" s="4">
        <v>66.108000000000004</v>
      </c>
      <c r="AN17" s="4">
        <v>64.022999999999996</v>
      </c>
      <c r="AO17" s="4">
        <v>65.540000000000006</v>
      </c>
      <c r="AP17" s="4">
        <v>69.403999999999996</v>
      </c>
      <c r="AQ17" s="4">
        <v>72.463999999999999</v>
      </c>
      <c r="AR17" s="4">
        <v>77.016000000000005</v>
      </c>
      <c r="AS17" s="4">
        <v>78.248000000000005</v>
      </c>
      <c r="AT17" s="4">
        <v>78.375</v>
      </c>
      <c r="AU17" s="4">
        <v>79.912000000000006</v>
      </c>
      <c r="AV17" s="4">
        <v>80.283000000000001</v>
      </c>
      <c r="AW17" s="4">
        <v>81.912000000000006</v>
      </c>
      <c r="AX17" s="4">
        <v>84.213999999999999</v>
      </c>
      <c r="AY17" s="4">
        <v>85.941999999999993</v>
      </c>
      <c r="AZ17" s="4">
        <v>84.403999999999996</v>
      </c>
      <c r="BA17" s="4">
        <v>81.581999999999994</v>
      </c>
      <c r="BB17" s="4">
        <v>82.968000000000004</v>
      </c>
      <c r="BC17" s="4">
        <v>84.049000000000007</v>
      </c>
      <c r="BD17" s="4">
        <v>83.44</v>
      </c>
      <c r="BE17" s="4">
        <v>82.423000000000002</v>
      </c>
      <c r="BF17" s="4">
        <v>83.707999999999998</v>
      </c>
      <c r="BG17" s="4">
        <v>84.225999999999999</v>
      </c>
      <c r="BH17" s="4">
        <v>85.724000000000004</v>
      </c>
      <c r="BI17" s="4">
        <v>89.206999999999994</v>
      </c>
      <c r="BJ17" s="4">
        <v>92.79</v>
      </c>
      <c r="BK17" s="4">
        <v>97.295000000000002</v>
      </c>
      <c r="BL17" s="4">
        <v>67.369</v>
      </c>
      <c r="BM17" s="4">
        <v>77.882000000000005</v>
      </c>
      <c r="BN17" s="4">
        <v>107.261</v>
      </c>
      <c r="BO17" s="4">
        <v>113.169</v>
      </c>
    </row>
    <row r="18" spans="1:67" x14ac:dyDescent="0.25">
      <c r="A18" s="3" t="s">
        <v>89</v>
      </c>
      <c r="B18" s="3" t="s">
        <v>90</v>
      </c>
      <c r="C18" s="4">
        <v>7.758</v>
      </c>
      <c r="D18" s="4">
        <v>7.9539999999999997</v>
      </c>
      <c r="E18" s="4">
        <v>8.2080000000000002</v>
      </c>
      <c r="F18" s="4">
        <v>8.3119999999999994</v>
      </c>
      <c r="G18" s="4">
        <v>9.1980000000000004</v>
      </c>
      <c r="H18" s="4">
        <v>10.207000000000001</v>
      </c>
      <c r="I18" s="4">
        <v>10.632</v>
      </c>
      <c r="J18" s="4">
        <v>11.038</v>
      </c>
      <c r="K18" s="4">
        <v>11.631</v>
      </c>
      <c r="L18" s="4">
        <v>12.443</v>
      </c>
      <c r="M18" s="4">
        <v>14.38</v>
      </c>
      <c r="N18" s="4">
        <v>15.065</v>
      </c>
      <c r="O18" s="4">
        <v>15.819000000000001</v>
      </c>
      <c r="P18" s="4">
        <v>15.986000000000001</v>
      </c>
      <c r="Q18" s="4">
        <v>18.716000000000001</v>
      </c>
      <c r="R18" s="4">
        <v>22.67</v>
      </c>
      <c r="S18" s="4">
        <v>20.161999999999999</v>
      </c>
      <c r="T18" s="4">
        <v>21.585000000000001</v>
      </c>
      <c r="U18" s="4">
        <v>21.135000000000002</v>
      </c>
      <c r="V18" s="4">
        <v>21.483000000000001</v>
      </c>
      <c r="W18" s="4">
        <v>22.587</v>
      </c>
      <c r="X18" s="4">
        <v>23.27</v>
      </c>
      <c r="Y18" s="4">
        <v>23.783999999999999</v>
      </c>
      <c r="Z18" s="4">
        <v>24.37</v>
      </c>
      <c r="AA18" s="4">
        <v>24.795999999999999</v>
      </c>
      <c r="AB18" s="4">
        <v>25.395</v>
      </c>
      <c r="AC18" s="4">
        <v>26.111000000000001</v>
      </c>
      <c r="AD18" s="4">
        <v>27.151</v>
      </c>
      <c r="AE18" s="4">
        <v>28.529</v>
      </c>
      <c r="AF18" s="4">
        <v>30.068000000000001</v>
      </c>
      <c r="AG18" s="4">
        <v>31.515999999999998</v>
      </c>
      <c r="AH18" s="4">
        <v>32.674999999999997</v>
      </c>
      <c r="AI18" s="4">
        <v>32.826000000000001</v>
      </c>
      <c r="AJ18" s="4">
        <v>33.475000000000001</v>
      </c>
      <c r="AK18" s="4">
        <v>34.704000000000001</v>
      </c>
      <c r="AL18" s="4">
        <v>35.734000000000002</v>
      </c>
      <c r="AM18" s="4">
        <v>37.966000000000001</v>
      </c>
      <c r="AN18" s="4">
        <v>40.462000000000003</v>
      </c>
      <c r="AO18" s="4">
        <v>42.792999999999999</v>
      </c>
      <c r="AP18" s="4">
        <v>45.329000000000001</v>
      </c>
      <c r="AQ18" s="4">
        <v>47.615000000000002</v>
      </c>
      <c r="AR18" s="4">
        <v>50.292000000000002</v>
      </c>
      <c r="AS18" s="4">
        <v>51.875</v>
      </c>
      <c r="AT18" s="4">
        <v>53.765999999999998</v>
      </c>
      <c r="AU18" s="4">
        <v>54.322000000000003</v>
      </c>
      <c r="AV18" s="4">
        <v>56.377000000000002</v>
      </c>
      <c r="AW18" s="4">
        <v>59.029000000000003</v>
      </c>
      <c r="AX18" s="4">
        <v>61.418999999999997</v>
      </c>
      <c r="AY18" s="4">
        <v>63.87</v>
      </c>
      <c r="AZ18" s="4">
        <v>65.320999999999998</v>
      </c>
      <c r="BA18" s="4">
        <v>67.688000000000002</v>
      </c>
      <c r="BB18" s="4">
        <v>67.974999999999994</v>
      </c>
      <c r="BC18" s="4">
        <v>68.341999999999999</v>
      </c>
      <c r="BD18" s="4">
        <v>68.623000000000005</v>
      </c>
      <c r="BE18" s="4">
        <v>70.75</v>
      </c>
      <c r="BF18" s="4">
        <v>72.146000000000001</v>
      </c>
      <c r="BG18" s="4">
        <v>73.647000000000006</v>
      </c>
      <c r="BH18" s="4">
        <v>72.488</v>
      </c>
      <c r="BI18" s="4">
        <v>75.290999999999997</v>
      </c>
      <c r="BJ18" s="4">
        <v>76.263999999999996</v>
      </c>
      <c r="BK18" s="4">
        <v>76.840999999999994</v>
      </c>
      <c r="BL18" s="4">
        <v>76.66</v>
      </c>
      <c r="BM18" s="4">
        <v>78.37</v>
      </c>
      <c r="BN18" s="4">
        <v>80.248999999999995</v>
      </c>
      <c r="BO18" s="4">
        <v>81.593000000000004</v>
      </c>
    </row>
    <row r="19" spans="1:67" x14ac:dyDescent="0.25">
      <c r="A19" s="3" t="s">
        <v>91</v>
      </c>
      <c r="B19" s="3" t="s">
        <v>92</v>
      </c>
      <c r="C19" s="4">
        <v>17.724</v>
      </c>
      <c r="D19" s="4">
        <v>18.745999999999999</v>
      </c>
      <c r="E19" s="4">
        <v>19.934000000000001</v>
      </c>
      <c r="F19" s="4">
        <v>21.780999999999999</v>
      </c>
      <c r="G19" s="4">
        <v>23.704000000000001</v>
      </c>
      <c r="H19" s="4">
        <v>25.241</v>
      </c>
      <c r="I19" s="4">
        <v>26.494</v>
      </c>
      <c r="J19" s="4">
        <v>28.57</v>
      </c>
      <c r="K19" s="4">
        <v>30.052</v>
      </c>
      <c r="L19" s="4">
        <v>31.021999999999998</v>
      </c>
      <c r="M19" s="4">
        <v>32.56</v>
      </c>
      <c r="N19" s="4">
        <v>34.055</v>
      </c>
      <c r="O19" s="4">
        <v>36.695999999999998</v>
      </c>
      <c r="P19" s="4">
        <v>38.161000000000001</v>
      </c>
      <c r="Q19" s="4">
        <v>40.47</v>
      </c>
      <c r="R19" s="4">
        <v>42.387</v>
      </c>
      <c r="S19" s="4">
        <v>43.655999999999999</v>
      </c>
      <c r="T19" s="4">
        <v>46.341999999999999</v>
      </c>
      <c r="U19" s="4">
        <v>48.356999999999999</v>
      </c>
      <c r="V19" s="4">
        <v>50.456000000000003</v>
      </c>
      <c r="W19" s="4">
        <v>51.622</v>
      </c>
      <c r="X19" s="4">
        <v>48.293999999999997</v>
      </c>
      <c r="Y19" s="4">
        <v>47.494999999999997</v>
      </c>
      <c r="Z19" s="4">
        <v>48.573</v>
      </c>
      <c r="AA19" s="4">
        <v>48.524000000000001</v>
      </c>
      <c r="AB19" s="4">
        <v>48.13</v>
      </c>
      <c r="AC19" s="4">
        <v>49.115000000000002</v>
      </c>
      <c r="AD19" s="4">
        <v>51.106000000000002</v>
      </c>
      <c r="AE19" s="4">
        <v>52.701000000000001</v>
      </c>
      <c r="AF19" s="4">
        <v>54.546999999999997</v>
      </c>
      <c r="AG19" s="4">
        <v>56.695999999999998</v>
      </c>
      <c r="AH19" s="4">
        <v>57.881</v>
      </c>
      <c r="AI19" s="4">
        <v>58.777000000000001</v>
      </c>
      <c r="AJ19" s="4">
        <v>59.857999999999997</v>
      </c>
      <c r="AK19" s="4">
        <v>60.036999999999999</v>
      </c>
      <c r="AL19" s="4">
        <v>60.036999999999999</v>
      </c>
      <c r="AM19" s="4">
        <v>60.96</v>
      </c>
      <c r="AN19" s="4">
        <v>62.905000000000001</v>
      </c>
      <c r="AO19" s="4">
        <v>63.786999999999999</v>
      </c>
      <c r="AP19" s="4">
        <v>66.653999999999996</v>
      </c>
      <c r="AQ19" s="4">
        <v>69.481999999999999</v>
      </c>
      <c r="AR19" s="4">
        <v>72.156999999999996</v>
      </c>
      <c r="AS19" s="4">
        <v>72.64</v>
      </c>
      <c r="AT19" s="4">
        <v>72.239999999999995</v>
      </c>
      <c r="AU19" s="4">
        <v>70.713999999999999</v>
      </c>
      <c r="AV19" s="4">
        <v>72.447000000000003</v>
      </c>
      <c r="AW19" s="4">
        <v>73.905000000000001</v>
      </c>
      <c r="AX19" s="4">
        <v>75.885999999999996</v>
      </c>
      <c r="AY19" s="4">
        <v>77.427000000000007</v>
      </c>
      <c r="AZ19" s="4">
        <v>76.671999999999997</v>
      </c>
      <c r="BA19" s="4">
        <v>75.507000000000005</v>
      </c>
      <c r="BB19" s="4">
        <v>76.349000000000004</v>
      </c>
      <c r="BC19" s="4">
        <v>76.632999999999996</v>
      </c>
      <c r="BD19" s="4">
        <v>76.947999999999993</v>
      </c>
      <c r="BE19" s="4">
        <v>77.480999999999995</v>
      </c>
      <c r="BF19" s="4">
        <v>78.525999999999996</v>
      </c>
      <c r="BG19" s="4">
        <v>79.902000000000001</v>
      </c>
      <c r="BH19" s="4">
        <v>80.259</v>
      </c>
      <c r="BI19" s="4">
        <v>79.358000000000004</v>
      </c>
      <c r="BJ19" s="4">
        <v>79.989999999999995</v>
      </c>
      <c r="BK19" s="4">
        <v>81.108999999999995</v>
      </c>
      <c r="BL19" s="4">
        <v>72.293000000000006</v>
      </c>
      <c r="BM19" s="4">
        <v>77.777000000000001</v>
      </c>
      <c r="BN19" s="4">
        <v>82.31</v>
      </c>
      <c r="BO19" s="4">
        <v>82.72</v>
      </c>
    </row>
    <row r="20" spans="1:67" x14ac:dyDescent="0.25">
      <c r="A20" s="3" t="s">
        <v>93</v>
      </c>
      <c r="B20" s="3" t="s">
        <v>94</v>
      </c>
      <c r="C20" s="4">
        <v>1.73</v>
      </c>
      <c r="D20" s="4">
        <v>1.8440000000000001</v>
      </c>
      <c r="E20" s="4">
        <v>1.9610000000000001</v>
      </c>
      <c r="F20" s="4">
        <v>1.6659999999999999</v>
      </c>
      <c r="G20" s="4">
        <v>0.72299999999999998</v>
      </c>
      <c r="H20" s="4">
        <v>0.78900000000000003</v>
      </c>
      <c r="I20" s="4">
        <v>0.65200000000000002</v>
      </c>
      <c r="J20" s="4">
        <v>0.49</v>
      </c>
      <c r="K20" s="4">
        <v>0.63100000000000001</v>
      </c>
      <c r="L20" s="4">
        <v>1.0069999999999999</v>
      </c>
      <c r="M20" s="4">
        <v>0.32700000000000001</v>
      </c>
      <c r="N20" s="4">
        <v>-0.34200000000000003</v>
      </c>
      <c r="O20" s="4">
        <v>-0.70099999999999996</v>
      </c>
      <c r="P20" s="4">
        <v>-0.60099999999999998</v>
      </c>
      <c r="Q20" s="4">
        <v>-4.5999999999999999E-2</v>
      </c>
      <c r="R20" s="4">
        <v>6.9000000000000006E-2</v>
      </c>
      <c r="S20" s="4">
        <v>4.8000000000000001E-2</v>
      </c>
      <c r="T20" s="4">
        <v>0.71299999999999997</v>
      </c>
      <c r="U20" s="4">
        <v>-0.05</v>
      </c>
      <c r="V20" s="4">
        <v>-2.242</v>
      </c>
      <c r="W20" s="4">
        <v>-1.4750000000000001</v>
      </c>
      <c r="X20" s="4">
        <v>-1.8360000000000001</v>
      </c>
      <c r="Y20" s="4">
        <v>-0.65900000000000003</v>
      </c>
      <c r="Z20" s="4">
        <v>-1.3460000000000001</v>
      </c>
      <c r="AA20" s="4">
        <v>-3.677</v>
      </c>
      <c r="AB20" s="4">
        <v>-4.6479999999999997</v>
      </c>
      <c r="AC20" s="4">
        <v>-4.4610000000000003</v>
      </c>
      <c r="AD20" s="4">
        <v>-1.9730000000000001</v>
      </c>
      <c r="AE20" s="4">
        <v>-0.999</v>
      </c>
      <c r="AF20" s="4">
        <v>-1.395</v>
      </c>
      <c r="AG20" s="4">
        <v>-4.4829999999999997</v>
      </c>
      <c r="AH20" s="4">
        <v>-5.1710000000000003</v>
      </c>
      <c r="AI20" s="4">
        <v>-6.5629999999999997</v>
      </c>
      <c r="AJ20" s="4">
        <v>-8.1509999999999998</v>
      </c>
      <c r="AK20" s="4">
        <v>-8.2289999999999992</v>
      </c>
      <c r="AL20" s="4">
        <v>-7.8440000000000003</v>
      </c>
      <c r="AM20" s="4">
        <v>-6.5019999999999998</v>
      </c>
      <c r="AN20" s="4">
        <v>-5.7169999999999996</v>
      </c>
      <c r="AO20" s="4">
        <v>-8.2149999999999999</v>
      </c>
      <c r="AP20" s="4">
        <v>-9.6509999999999998</v>
      </c>
      <c r="AQ20" s="4">
        <v>-12.99</v>
      </c>
      <c r="AR20" s="4">
        <v>-15.651999999999999</v>
      </c>
      <c r="AS20" s="4">
        <v>-15.452</v>
      </c>
      <c r="AT20" s="4">
        <v>-16.981999999999999</v>
      </c>
      <c r="AU20" s="4">
        <v>-15.169</v>
      </c>
      <c r="AV20" s="4">
        <v>-18.838000000000001</v>
      </c>
      <c r="AW20" s="4">
        <v>-17.614000000000001</v>
      </c>
      <c r="AX20" s="4">
        <v>-16.239999999999998</v>
      </c>
      <c r="AY20" s="4">
        <v>-16.675000000000001</v>
      </c>
      <c r="AZ20" s="4">
        <v>-15.323</v>
      </c>
      <c r="BA20" s="4">
        <v>-14.340999999999999</v>
      </c>
      <c r="BB20" s="4">
        <v>-10.606999999999999</v>
      </c>
      <c r="BC20" s="4">
        <v>-11.039</v>
      </c>
      <c r="BD20" s="4">
        <v>-17.542999999999999</v>
      </c>
      <c r="BE20" s="4">
        <v>-17.635999999999999</v>
      </c>
      <c r="BF20" s="4">
        <v>-13.224</v>
      </c>
      <c r="BG20" s="4">
        <v>-13.362</v>
      </c>
      <c r="BH20" s="4">
        <v>-9.43</v>
      </c>
      <c r="BI20" s="4">
        <v>-11.436</v>
      </c>
      <c r="BJ20" s="4">
        <v>-11.532</v>
      </c>
      <c r="BK20" s="4">
        <v>-8.6120000000000001</v>
      </c>
      <c r="BL20" s="4">
        <v>-0.96</v>
      </c>
      <c r="BM20" s="4">
        <v>-2.04</v>
      </c>
      <c r="BN20" s="4">
        <v>-11.532999999999999</v>
      </c>
      <c r="BO20" s="4">
        <v>-12.298999999999999</v>
      </c>
    </row>
    <row r="21" spans="1:67" x14ac:dyDescent="0.25">
      <c r="A21" s="3" t="s">
        <v>95</v>
      </c>
      <c r="B21" s="3" t="s">
        <v>96</v>
      </c>
      <c r="C21" s="4">
        <v>234.21100000000001</v>
      </c>
      <c r="D21" s="4">
        <v>245.667</v>
      </c>
      <c r="E21" s="4">
        <v>259.77199999999999</v>
      </c>
      <c r="F21" s="4">
        <v>278.863</v>
      </c>
      <c r="G21" s="4">
        <v>298.90199999999999</v>
      </c>
      <c r="H21" s="4">
        <v>314.97300000000001</v>
      </c>
      <c r="I21" s="4">
        <v>326.75799999999998</v>
      </c>
      <c r="J21" s="4">
        <v>342.00700000000001</v>
      </c>
      <c r="K21" s="4">
        <v>358.61900000000003</v>
      </c>
      <c r="L21" s="4">
        <v>374.68200000000002</v>
      </c>
      <c r="M21" s="4">
        <v>398.99099999999999</v>
      </c>
      <c r="N21" s="4">
        <v>416.99900000000002</v>
      </c>
      <c r="O21" s="4">
        <v>440.50099999999998</v>
      </c>
      <c r="P21" s="4">
        <v>463.59500000000003</v>
      </c>
      <c r="Q21" s="4">
        <v>488.90300000000002</v>
      </c>
      <c r="R21" s="4">
        <v>504.25099999999998</v>
      </c>
      <c r="S21" s="4">
        <v>515.43200000000002</v>
      </c>
      <c r="T21" s="4">
        <v>543.87</v>
      </c>
      <c r="U21" s="4">
        <v>558.63599999999997</v>
      </c>
      <c r="V21" s="4">
        <v>580.30399999999997</v>
      </c>
      <c r="W21" s="4">
        <v>601.77499999999998</v>
      </c>
      <c r="X21" s="4">
        <v>610.54499999999996</v>
      </c>
      <c r="Y21" s="4">
        <v>625.23</v>
      </c>
      <c r="Z21" s="4">
        <v>646.71100000000001</v>
      </c>
      <c r="AA21" s="4">
        <v>652.40800000000002</v>
      </c>
      <c r="AB21" s="4">
        <v>657.38900000000001</v>
      </c>
      <c r="AC21" s="4">
        <v>670.69200000000001</v>
      </c>
      <c r="AD21" s="4">
        <v>696.88099999999997</v>
      </c>
      <c r="AE21" s="4">
        <v>720.18200000000002</v>
      </c>
      <c r="AF21" s="4">
        <v>745.13499999999999</v>
      </c>
      <c r="AG21" s="4">
        <v>769.447</v>
      </c>
      <c r="AH21" s="4">
        <v>789.70100000000002</v>
      </c>
      <c r="AI21" s="4">
        <v>795.65099999999995</v>
      </c>
      <c r="AJ21" s="4">
        <v>804.24099999999999</v>
      </c>
      <c r="AK21" s="4">
        <v>805.78499999999997</v>
      </c>
      <c r="AL21" s="4">
        <v>819.29899999999998</v>
      </c>
      <c r="AM21" s="4">
        <v>833.62900000000002</v>
      </c>
      <c r="AN21" s="4">
        <v>850.452</v>
      </c>
      <c r="AO21" s="4">
        <v>857.49900000000002</v>
      </c>
      <c r="AP21" s="4">
        <v>892.99300000000005</v>
      </c>
      <c r="AQ21" s="4">
        <v>924.56500000000005</v>
      </c>
      <c r="AR21" s="4">
        <v>960.16300000000001</v>
      </c>
      <c r="AS21" s="4">
        <v>984.274</v>
      </c>
      <c r="AT21" s="4">
        <v>1002.998</v>
      </c>
      <c r="AU21" s="4">
        <v>1021.096</v>
      </c>
      <c r="AV21" s="4">
        <v>1042.211</v>
      </c>
      <c r="AW21" s="4">
        <v>1069.4190000000001</v>
      </c>
      <c r="AX21" s="4">
        <v>1099.0229999999999</v>
      </c>
      <c r="AY21" s="4">
        <v>1128.7</v>
      </c>
      <c r="AZ21" s="4">
        <v>1135.221</v>
      </c>
      <c r="BA21" s="4">
        <v>1136.519</v>
      </c>
      <c r="BB21" s="4">
        <v>1157.673</v>
      </c>
      <c r="BC21" s="4">
        <v>1166.614</v>
      </c>
      <c r="BD21" s="4">
        <v>1162</v>
      </c>
      <c r="BE21" s="4">
        <v>1168.7840000000001</v>
      </c>
      <c r="BF21" s="4">
        <v>1179.973</v>
      </c>
      <c r="BG21" s="4">
        <v>1198.8150000000001</v>
      </c>
      <c r="BH21" s="4">
        <v>1219.413</v>
      </c>
      <c r="BI21" s="4">
        <v>1237.29</v>
      </c>
      <c r="BJ21" s="4">
        <v>1250.9010000000001</v>
      </c>
      <c r="BK21" s="4">
        <v>1272.0909999999999</v>
      </c>
      <c r="BL21" s="4">
        <v>1190</v>
      </c>
      <c r="BM21" s="4">
        <v>1252.1369999999999</v>
      </c>
      <c r="BN21" s="4">
        <v>1290.604</v>
      </c>
      <c r="BO21" s="4">
        <v>1301.278</v>
      </c>
    </row>
    <row r="22" spans="1:67" x14ac:dyDescent="0.25">
      <c r="A22" s="3" t="s">
        <v>97</v>
      </c>
      <c r="B22" s="3" t="s">
        <v>98</v>
      </c>
      <c r="C22" s="4">
        <v>13.305</v>
      </c>
      <c r="D22" s="4">
        <v>13.789</v>
      </c>
      <c r="E22" s="4">
        <v>13.718999999999999</v>
      </c>
      <c r="F22" s="4">
        <v>14.116</v>
      </c>
      <c r="G22" s="4">
        <v>14.086</v>
      </c>
      <c r="H22" s="4">
        <v>14.613</v>
      </c>
      <c r="I22" s="4">
        <v>15.128</v>
      </c>
      <c r="J22" s="4">
        <v>15.016999999999999</v>
      </c>
      <c r="K22" s="4">
        <v>14.78</v>
      </c>
      <c r="L22" s="4">
        <v>14.909000000000001</v>
      </c>
      <c r="M22" s="4">
        <v>15.722</v>
      </c>
      <c r="N22" s="4">
        <v>16.763000000000002</v>
      </c>
      <c r="O22" s="4">
        <v>17.609000000000002</v>
      </c>
      <c r="P22" s="4">
        <v>17.861999999999998</v>
      </c>
      <c r="Q22" s="4">
        <v>18.75</v>
      </c>
      <c r="R22" s="4">
        <v>18.794</v>
      </c>
      <c r="S22" s="4">
        <v>18.63</v>
      </c>
      <c r="T22" s="4">
        <v>18.948</v>
      </c>
      <c r="U22" s="4">
        <v>19.158999999999999</v>
      </c>
      <c r="V22" s="4">
        <v>19.664999999999999</v>
      </c>
      <c r="W22" s="4">
        <v>19.972000000000001</v>
      </c>
      <c r="X22" s="4">
        <v>20.477</v>
      </c>
      <c r="Y22" s="4">
        <v>20.492999999999999</v>
      </c>
      <c r="Z22" s="4">
        <v>20.757999999999999</v>
      </c>
      <c r="AA22" s="4">
        <v>21.161999999999999</v>
      </c>
      <c r="AB22" s="4">
        <v>21.048999999999999</v>
      </c>
      <c r="AC22" s="4">
        <v>20.86</v>
      </c>
      <c r="AD22" s="4">
        <v>21.07</v>
      </c>
      <c r="AE22" s="4">
        <v>22.34</v>
      </c>
      <c r="AF22" s="4">
        <v>23.597000000000001</v>
      </c>
      <c r="AG22" s="4">
        <v>24.321000000000002</v>
      </c>
      <c r="AH22" s="4">
        <v>25.768000000000001</v>
      </c>
      <c r="AI22" s="4">
        <v>26.777000000000001</v>
      </c>
      <c r="AJ22" s="4">
        <v>27.506</v>
      </c>
      <c r="AK22" s="4">
        <v>30.225000000000001</v>
      </c>
      <c r="AL22" s="4">
        <v>31.215</v>
      </c>
      <c r="AM22" s="4">
        <v>32.697000000000003</v>
      </c>
      <c r="AN22" s="4">
        <v>34.537999999999997</v>
      </c>
      <c r="AO22" s="4">
        <v>34.543999999999997</v>
      </c>
      <c r="AP22" s="4">
        <v>35.692</v>
      </c>
      <c r="AQ22" s="4">
        <v>37.148000000000003</v>
      </c>
      <c r="AR22" s="4">
        <v>39.008000000000003</v>
      </c>
      <c r="AS22" s="4">
        <v>40.590000000000003</v>
      </c>
      <c r="AT22" s="4">
        <v>44.046999999999997</v>
      </c>
      <c r="AU22" s="4">
        <v>42.595999999999997</v>
      </c>
      <c r="AV22" s="4">
        <v>41.878999999999998</v>
      </c>
      <c r="AW22" s="4">
        <v>42.081000000000003</v>
      </c>
      <c r="AX22" s="4">
        <v>43.046999999999997</v>
      </c>
      <c r="AY22" s="4">
        <v>45.021999999999998</v>
      </c>
      <c r="AZ22" s="4">
        <v>44.853999999999999</v>
      </c>
      <c r="BA22" s="4">
        <v>46.984000000000002</v>
      </c>
      <c r="BB22" s="4">
        <v>49.396999999999998</v>
      </c>
      <c r="BC22" s="4">
        <v>50.137999999999998</v>
      </c>
      <c r="BD22" s="4">
        <v>50.424999999999997</v>
      </c>
      <c r="BE22" s="4">
        <v>50.959000000000003</v>
      </c>
      <c r="BF22" s="4">
        <v>52.259</v>
      </c>
      <c r="BG22" s="4">
        <v>53.290999999999997</v>
      </c>
      <c r="BH22" s="4">
        <v>54.151000000000003</v>
      </c>
      <c r="BI22" s="4">
        <v>54.991999999999997</v>
      </c>
      <c r="BJ22" s="4">
        <v>55.067</v>
      </c>
      <c r="BK22" s="4">
        <v>55.753999999999998</v>
      </c>
      <c r="BL22" s="4">
        <v>52.137</v>
      </c>
      <c r="BM22" s="4">
        <v>55.262999999999998</v>
      </c>
      <c r="BN22" s="4">
        <v>58.719000000000001</v>
      </c>
      <c r="BO22" s="4">
        <v>59.360999999999997</v>
      </c>
    </row>
    <row r="23" spans="1:67" x14ac:dyDescent="0.25">
      <c r="A23" s="3" t="s">
        <v>99</v>
      </c>
      <c r="B23" s="3" t="s">
        <v>100</v>
      </c>
      <c r="C23" s="4">
        <v>51.365000000000002</v>
      </c>
      <c r="D23" s="4">
        <v>52.46</v>
      </c>
      <c r="E23" s="4">
        <v>56.546999999999997</v>
      </c>
      <c r="F23" s="4">
        <v>60.94</v>
      </c>
      <c r="G23" s="4">
        <v>65.426000000000002</v>
      </c>
      <c r="H23" s="4">
        <v>70.531000000000006</v>
      </c>
      <c r="I23" s="4">
        <v>74.646000000000001</v>
      </c>
      <c r="J23" s="4">
        <v>78.882000000000005</v>
      </c>
      <c r="K23" s="4">
        <v>83.509</v>
      </c>
      <c r="L23" s="4">
        <v>87.156000000000006</v>
      </c>
      <c r="M23" s="4">
        <v>93.515000000000001</v>
      </c>
      <c r="N23" s="4">
        <v>99.54</v>
      </c>
      <c r="O23" s="4">
        <v>107.73399999999999</v>
      </c>
      <c r="P23" s="4">
        <v>113.727</v>
      </c>
      <c r="Q23" s="4">
        <v>124.48699999999999</v>
      </c>
      <c r="R23" s="4">
        <v>133.69999999999999</v>
      </c>
      <c r="S23" s="4">
        <v>143.36099999999999</v>
      </c>
      <c r="T23" s="4">
        <v>149.33799999999999</v>
      </c>
      <c r="U23" s="4">
        <v>155.053</v>
      </c>
      <c r="V23" s="4">
        <v>166.35599999999999</v>
      </c>
      <c r="W23" s="4">
        <v>172.51599999999999</v>
      </c>
      <c r="X23" s="4">
        <v>178.21799999999999</v>
      </c>
      <c r="Y23" s="4">
        <v>183.02799999999999</v>
      </c>
      <c r="Z23" s="4">
        <v>191.64599999999999</v>
      </c>
      <c r="AA23" s="4">
        <v>196.357</v>
      </c>
      <c r="AB23" s="4">
        <v>201.64699999999999</v>
      </c>
      <c r="AC23" s="4">
        <v>207.66</v>
      </c>
      <c r="AD23" s="4">
        <v>212.79599999999999</v>
      </c>
      <c r="AE23" s="4">
        <v>217.68299999999999</v>
      </c>
      <c r="AF23" s="4">
        <v>224.453</v>
      </c>
      <c r="AG23" s="4">
        <v>231.22900000000001</v>
      </c>
      <c r="AH23" s="4">
        <v>239.983</v>
      </c>
      <c r="AI23" s="4">
        <v>248.38900000000001</v>
      </c>
      <c r="AJ23" s="4">
        <v>256.95999999999998</v>
      </c>
      <c r="AK23" s="4">
        <v>263.18900000000002</v>
      </c>
      <c r="AL23" s="4">
        <v>265.15600000000001</v>
      </c>
      <c r="AM23" s="4">
        <v>268.78800000000001</v>
      </c>
      <c r="AN23" s="4">
        <v>272.07</v>
      </c>
      <c r="AO23" s="4">
        <v>272.05599999999998</v>
      </c>
      <c r="AP23" s="4">
        <v>275.197</v>
      </c>
      <c r="AQ23" s="4">
        <v>279.19900000000001</v>
      </c>
      <c r="AR23" s="4">
        <v>284.654</v>
      </c>
      <c r="AS23" s="4">
        <v>289.81299999999999</v>
      </c>
      <c r="AT23" s="4">
        <v>297.92599999999999</v>
      </c>
      <c r="AU23" s="4">
        <v>306.75200000000001</v>
      </c>
      <c r="AV23" s="4">
        <v>313.78899999999999</v>
      </c>
      <c r="AW23" s="4">
        <v>319.30099999999999</v>
      </c>
      <c r="AX23" s="4">
        <v>324.29700000000003</v>
      </c>
      <c r="AY23" s="4">
        <v>331.94900000000001</v>
      </c>
      <c r="AZ23" s="4">
        <v>336.459</v>
      </c>
      <c r="BA23" s="4">
        <v>344.08</v>
      </c>
      <c r="BB23" s="4">
        <v>351.18799999999999</v>
      </c>
      <c r="BC23" s="4">
        <v>356.34300000000002</v>
      </c>
      <c r="BD23" s="4">
        <v>363.166</v>
      </c>
      <c r="BE23" s="4">
        <v>368.59399999999999</v>
      </c>
      <c r="BF23" s="4">
        <v>376.52199999999999</v>
      </c>
      <c r="BG23" s="4">
        <v>381.899</v>
      </c>
      <c r="BH23" s="4">
        <v>388.87799999999999</v>
      </c>
      <c r="BI23" s="4">
        <v>395.726</v>
      </c>
      <c r="BJ23" s="4">
        <v>398.69299999999998</v>
      </c>
      <c r="BK23" s="4">
        <v>401.49700000000001</v>
      </c>
      <c r="BL23" s="4">
        <v>377.70299999999997</v>
      </c>
      <c r="BM23" s="4">
        <v>409.75900000000001</v>
      </c>
      <c r="BN23" s="4">
        <v>421.83600000000001</v>
      </c>
      <c r="BO23" s="4">
        <v>423.50900000000001</v>
      </c>
    </row>
    <row r="24" spans="1:67" x14ac:dyDescent="0.25">
      <c r="A24" s="3" t="s">
        <v>101</v>
      </c>
      <c r="B24" s="3" t="s">
        <v>102</v>
      </c>
      <c r="C24" s="4">
        <v>301.43099999999998</v>
      </c>
      <c r="D24" s="4">
        <v>315.05599999999998</v>
      </c>
      <c r="E24" s="4">
        <v>333.36200000000002</v>
      </c>
      <c r="F24" s="4">
        <v>357.625</v>
      </c>
      <c r="G24" s="4">
        <v>382.673</v>
      </c>
      <c r="H24" s="4">
        <v>404.29899999999998</v>
      </c>
      <c r="I24" s="4">
        <v>420.55500000000001</v>
      </c>
      <c r="J24" s="4">
        <v>440.14400000000001</v>
      </c>
      <c r="K24" s="4">
        <v>461.39499999999998</v>
      </c>
      <c r="L24" s="4">
        <v>481.56200000000001</v>
      </c>
      <c r="M24" s="4">
        <v>513.24599999999998</v>
      </c>
      <c r="N24" s="4">
        <v>538.17200000000003</v>
      </c>
      <c r="O24" s="4">
        <v>570.57500000000005</v>
      </c>
      <c r="P24" s="4">
        <v>600.19299999999998</v>
      </c>
      <c r="Q24" s="4">
        <v>636.68600000000004</v>
      </c>
      <c r="R24" s="4">
        <v>660.61900000000003</v>
      </c>
      <c r="S24" s="4">
        <v>680.21299999999997</v>
      </c>
      <c r="T24" s="4">
        <v>715.45399999999995</v>
      </c>
      <c r="U24" s="4">
        <v>736.00599999999997</v>
      </c>
      <c r="V24" s="4">
        <v>768.84799999999996</v>
      </c>
      <c r="W24" s="4">
        <v>796.88599999999997</v>
      </c>
      <c r="X24" s="4">
        <v>811.43399999999997</v>
      </c>
      <c r="Y24" s="4">
        <v>830.93600000000004</v>
      </c>
      <c r="Z24" s="4">
        <v>861.048</v>
      </c>
      <c r="AA24" s="4">
        <v>871.43899999999996</v>
      </c>
      <c r="AB24" s="4">
        <v>881.05399999999997</v>
      </c>
      <c r="AC24" s="4">
        <v>899.92499999999995</v>
      </c>
      <c r="AD24" s="4">
        <v>932.02300000000002</v>
      </c>
      <c r="AE24" s="4">
        <v>961.87</v>
      </c>
      <c r="AF24" s="4">
        <v>995.00900000000001</v>
      </c>
      <c r="AG24" s="4">
        <v>1026.9780000000001</v>
      </c>
      <c r="AH24" s="4">
        <v>1056.961</v>
      </c>
      <c r="AI24" s="4">
        <v>1071.1469999999999</v>
      </c>
      <c r="AJ24" s="4">
        <v>1087.992</v>
      </c>
      <c r="AK24" s="4">
        <v>1097.2739999999999</v>
      </c>
      <c r="AL24" s="4">
        <v>1114.06</v>
      </c>
      <c r="AM24" s="4">
        <v>1133.548</v>
      </c>
      <c r="AN24" s="4">
        <v>1155.6559999999999</v>
      </c>
      <c r="AO24" s="4">
        <v>1162.992</v>
      </c>
      <c r="AP24" s="4">
        <v>1203.7059999999999</v>
      </c>
      <c r="AQ24" s="4">
        <v>1241.3389999999999</v>
      </c>
      <c r="AR24" s="4">
        <v>1284.729</v>
      </c>
      <c r="AS24" s="4">
        <v>1315.749</v>
      </c>
      <c r="AT24" s="4">
        <v>1345.771</v>
      </c>
      <c r="AU24" s="4">
        <v>1371.2570000000001</v>
      </c>
      <c r="AV24" s="4">
        <v>1398.7860000000001</v>
      </c>
      <c r="AW24" s="4">
        <v>1431.905</v>
      </c>
      <c r="AX24" s="4">
        <v>1467.6769999999999</v>
      </c>
      <c r="AY24" s="4">
        <v>1507.038</v>
      </c>
      <c r="AZ24" s="4">
        <v>1517.8040000000001</v>
      </c>
      <c r="BA24" s="4">
        <v>1528.383</v>
      </c>
      <c r="BB24" s="4">
        <v>1559.0029999999999</v>
      </c>
      <c r="BC24" s="4">
        <v>1573.749</v>
      </c>
      <c r="BD24" s="4">
        <v>1575.8779999999999</v>
      </c>
      <c r="BE24" s="4">
        <v>1588.454</v>
      </c>
      <c r="BF24" s="4">
        <v>1608.627</v>
      </c>
      <c r="BG24" s="4">
        <v>1633.902</v>
      </c>
      <c r="BH24" s="4">
        <v>1662.316</v>
      </c>
      <c r="BI24" s="4">
        <v>1687.818</v>
      </c>
      <c r="BJ24" s="4">
        <v>1704.548</v>
      </c>
      <c r="BK24" s="4">
        <v>1729.481</v>
      </c>
      <c r="BL24" s="4">
        <v>1619.8389999999999</v>
      </c>
      <c r="BM24" s="4">
        <v>1717.1579999999999</v>
      </c>
      <c r="BN24" s="4">
        <v>1771.1679999999999</v>
      </c>
      <c r="BO24" s="4">
        <v>1784.2380000000001</v>
      </c>
    </row>
    <row r="26" spans="1:67" x14ac:dyDescent="0.25">
      <c r="A26" s="5" t="s">
        <v>104</v>
      </c>
    </row>
  </sheetData>
  <hyperlinks>
    <hyperlink ref="A26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3"/>
  <sheetViews>
    <sheetView topLeftCell="A14" workbookViewId="0">
      <selection activeCell="B34" sqref="B34"/>
    </sheetView>
  </sheetViews>
  <sheetFormatPr baseColWidth="10" defaultColWidth="8.85546875" defaultRowHeight="15" x14ac:dyDescent="0.25"/>
  <cols>
    <col min="1" max="1" width="25.28515625" bestFit="1" customWidth="1"/>
    <col min="2" max="2" width="85.28515625" bestFit="1" customWidth="1"/>
    <col min="3" max="4" width="13" customWidth="1"/>
    <col min="5" max="6" width="13.28515625" customWidth="1"/>
    <col min="7" max="7" width="13.28515625" style="10" customWidth="1"/>
    <col min="8" max="13" width="13.28515625" customWidth="1"/>
  </cols>
  <sheetData>
    <row r="1" spans="1:8" x14ac:dyDescent="0.25">
      <c r="A1" s="1" t="s">
        <v>107</v>
      </c>
    </row>
    <row r="2" spans="1:8" x14ac:dyDescent="0.25">
      <c r="A2" s="1" t="s">
        <v>66</v>
      </c>
    </row>
    <row r="3" spans="1:8" x14ac:dyDescent="0.25">
      <c r="A3" s="2" t="s">
        <v>106</v>
      </c>
    </row>
    <row r="5" spans="1:8" ht="12.75" customHeight="1" x14ac:dyDescent="0.25">
      <c r="C5" s="3" t="s">
        <v>2</v>
      </c>
      <c r="D5" s="3">
        <v>1975</v>
      </c>
      <c r="E5" s="3" t="s">
        <v>42</v>
      </c>
      <c r="F5" s="3">
        <v>2019</v>
      </c>
      <c r="G5" s="11" t="s">
        <v>62</v>
      </c>
      <c r="H5" s="3" t="s">
        <v>65</v>
      </c>
    </row>
    <row r="6" spans="1:8" x14ac:dyDescent="0.25">
      <c r="B6" t="s">
        <v>66</v>
      </c>
    </row>
    <row r="7" spans="1:8" x14ac:dyDescent="0.25">
      <c r="A7" s="3" t="s">
        <v>67</v>
      </c>
      <c r="B7" s="3" t="s">
        <v>68</v>
      </c>
      <c r="C7" s="4">
        <v>50.893999999999998</v>
      </c>
      <c r="D7" s="4">
        <f>'T_2202 en niveau'!S7</f>
        <v>83.909000000000006</v>
      </c>
      <c r="E7" s="4">
        <v>129.05799999999999</v>
      </c>
      <c r="F7" s="4">
        <v>156.54900000000001</v>
      </c>
      <c r="G7" s="12">
        <v>162.178</v>
      </c>
      <c r="H7" s="4">
        <v>152.47800000000001</v>
      </c>
    </row>
    <row r="8" spans="1:8" x14ac:dyDescent="0.25">
      <c r="A8" s="3" t="s">
        <v>69</v>
      </c>
      <c r="B8" s="3" t="s">
        <v>70</v>
      </c>
      <c r="C8" s="4">
        <v>34.131</v>
      </c>
      <c r="D8" s="4">
        <f>'T_2202 en niveau'!S8</f>
        <v>54.179000000000002</v>
      </c>
      <c r="E8" s="4">
        <v>63.058999999999997</v>
      </c>
      <c r="F8" s="4">
        <v>52.183999999999997</v>
      </c>
      <c r="G8" s="12">
        <v>50.921999999999997</v>
      </c>
      <c r="H8" s="4">
        <v>45.790999999999997</v>
      </c>
    </row>
    <row r="9" spans="1:8" x14ac:dyDescent="0.25">
      <c r="A9" s="3" t="s">
        <v>71</v>
      </c>
      <c r="B9" s="3" t="s">
        <v>72</v>
      </c>
      <c r="C9" s="4">
        <v>21.513000000000002</v>
      </c>
      <c r="D9" s="4">
        <f>'T_2202 en niveau'!S9</f>
        <v>39.883000000000003</v>
      </c>
      <c r="E9" s="4">
        <v>45.103000000000002</v>
      </c>
      <c r="F9" s="4">
        <v>45.225999999999999</v>
      </c>
      <c r="G9" s="12">
        <v>38.119999999999997</v>
      </c>
      <c r="H9" s="4">
        <v>41.889000000000003</v>
      </c>
    </row>
    <row r="10" spans="1:8" x14ac:dyDescent="0.25">
      <c r="A10" s="3" t="s">
        <v>73</v>
      </c>
      <c r="B10" s="3" t="s">
        <v>74</v>
      </c>
      <c r="C10" s="4">
        <v>57.582999999999998</v>
      </c>
      <c r="D10" s="4">
        <f>'T_2202 en niveau'!S10</f>
        <v>140.95099999999999</v>
      </c>
      <c r="E10" s="4">
        <v>281.61500000000001</v>
      </c>
      <c r="F10" s="4">
        <v>353.274</v>
      </c>
      <c r="G10" s="12">
        <v>359.25200000000001</v>
      </c>
      <c r="H10" s="4">
        <v>371.84699999999998</v>
      </c>
    </row>
    <row r="11" spans="1:8" x14ac:dyDescent="0.25">
      <c r="A11" s="3" t="s">
        <v>75</v>
      </c>
      <c r="B11" s="3" t="s">
        <v>76</v>
      </c>
      <c r="C11" s="4">
        <v>12.157999999999999</v>
      </c>
      <c r="D11" s="4">
        <f>'T_2202 en niveau'!S11</f>
        <v>29.419</v>
      </c>
      <c r="E11" s="4">
        <v>41.161000000000001</v>
      </c>
      <c r="F11" s="4">
        <v>52.308</v>
      </c>
      <c r="G11" s="12">
        <v>53.72</v>
      </c>
      <c r="H11" s="4">
        <v>51.933</v>
      </c>
    </row>
    <row r="12" spans="1:8" x14ac:dyDescent="0.25">
      <c r="A12" s="3" t="s">
        <v>77</v>
      </c>
      <c r="B12" s="3" t="s">
        <v>78</v>
      </c>
      <c r="C12" s="4">
        <v>3.3559999999999999</v>
      </c>
      <c r="D12" s="4">
        <f>'T_2202 en niveau'!S12</f>
        <v>8.1140000000000008</v>
      </c>
      <c r="E12" s="4">
        <v>29.937000000000001</v>
      </c>
      <c r="F12" s="4">
        <v>49.887</v>
      </c>
      <c r="G12" s="12">
        <v>46.947000000000003</v>
      </c>
      <c r="H12" s="4">
        <v>57.284999999999997</v>
      </c>
    </row>
    <row r="13" spans="1:8" x14ac:dyDescent="0.25">
      <c r="A13" s="3" t="s">
        <v>79</v>
      </c>
      <c r="B13" s="3" t="s">
        <v>80</v>
      </c>
      <c r="C13" s="4">
        <v>27.600999999999999</v>
      </c>
      <c r="D13" s="4">
        <f>'T_2202 en niveau'!S13</f>
        <v>78.677999999999997</v>
      </c>
      <c r="E13" s="4">
        <v>145.506</v>
      </c>
      <c r="F13" s="4">
        <v>162.18299999999999</v>
      </c>
      <c r="G13" s="12">
        <v>129.79</v>
      </c>
      <c r="H13" s="4">
        <v>157.761</v>
      </c>
    </row>
    <row r="14" spans="1:8" x14ac:dyDescent="0.25">
      <c r="A14" s="3" t="s">
        <v>81</v>
      </c>
      <c r="B14" s="3" t="s">
        <v>82</v>
      </c>
      <c r="C14" s="4">
        <v>9.5000000000000001E-2</v>
      </c>
      <c r="D14" s="4">
        <f>'T_2202 en niveau'!S14</f>
        <v>0.59499999999999997</v>
      </c>
      <c r="E14" s="4">
        <v>11.381</v>
      </c>
      <c r="F14" s="4">
        <v>45.055999999999997</v>
      </c>
      <c r="G14" s="12">
        <v>49.539000000000001</v>
      </c>
      <c r="H14" s="4">
        <v>53.953000000000003</v>
      </c>
    </row>
    <row r="15" spans="1:8" x14ac:dyDescent="0.25">
      <c r="A15" s="3" t="s">
        <v>83</v>
      </c>
      <c r="B15" s="3" t="s">
        <v>84</v>
      </c>
      <c r="C15" s="4">
        <v>15.718</v>
      </c>
      <c r="D15" s="4">
        <f>'T_2202 en niveau'!S15</f>
        <v>35.673999999999999</v>
      </c>
      <c r="E15" s="4">
        <v>67.073999999999998</v>
      </c>
      <c r="F15" s="4">
        <v>86.347999999999999</v>
      </c>
      <c r="G15" s="12">
        <v>74.834999999999994</v>
      </c>
      <c r="H15" s="4">
        <v>93.147999999999996</v>
      </c>
    </row>
    <row r="16" spans="1:8" x14ac:dyDescent="0.25">
      <c r="A16" s="3" t="s">
        <v>85</v>
      </c>
      <c r="B16" s="3" t="s">
        <v>86</v>
      </c>
      <c r="C16" s="4">
        <v>2.843</v>
      </c>
      <c r="D16" s="4">
        <f>'T_2202 en niveau'!S16</f>
        <v>4.835</v>
      </c>
      <c r="E16" s="4">
        <v>7.2</v>
      </c>
      <c r="F16" s="4">
        <v>9.4079999999999995</v>
      </c>
      <c r="G16" s="12">
        <v>9.3369999999999997</v>
      </c>
      <c r="H16" s="4">
        <v>9.69</v>
      </c>
    </row>
    <row r="17" spans="1:9" x14ac:dyDescent="0.25">
      <c r="A17" s="3" t="s">
        <v>87</v>
      </c>
      <c r="B17" s="3" t="s">
        <v>88</v>
      </c>
      <c r="C17" s="4">
        <v>37.037999999999997</v>
      </c>
      <c r="D17" s="4">
        <f>'T_2202 en niveau'!S17</f>
        <v>48.235999999999997</v>
      </c>
      <c r="E17" s="4">
        <v>77.016000000000005</v>
      </c>
      <c r="F17" s="4">
        <v>92.79</v>
      </c>
      <c r="G17" s="12">
        <v>67.369</v>
      </c>
      <c r="H17" s="4">
        <v>113.169</v>
      </c>
    </row>
    <row r="18" spans="1:9" x14ac:dyDescent="0.25">
      <c r="A18" s="3" t="s">
        <v>89</v>
      </c>
      <c r="B18" s="3" t="s">
        <v>90</v>
      </c>
      <c r="C18" s="4">
        <v>7.9539999999999997</v>
      </c>
      <c r="D18" s="4">
        <f>'T_2202 en niveau'!S18</f>
        <v>20.161999999999999</v>
      </c>
      <c r="E18" s="4">
        <v>50.292000000000002</v>
      </c>
      <c r="F18" s="4">
        <v>76.263999999999996</v>
      </c>
      <c r="G18" s="12">
        <v>76.66</v>
      </c>
      <c r="H18" s="4">
        <v>81.593000000000004</v>
      </c>
    </row>
    <row r="19" spans="1:9" x14ac:dyDescent="0.25">
      <c r="A19" s="3" t="s">
        <v>91</v>
      </c>
      <c r="B19" s="3" t="s">
        <v>92</v>
      </c>
      <c r="C19" s="4">
        <v>18.745999999999999</v>
      </c>
      <c r="D19" s="4">
        <f>'T_2202 en niveau'!S19</f>
        <v>43.655999999999999</v>
      </c>
      <c r="E19" s="4">
        <v>72.156999999999996</v>
      </c>
      <c r="F19" s="4">
        <v>79.989999999999995</v>
      </c>
      <c r="G19" s="12">
        <v>72.293000000000006</v>
      </c>
      <c r="H19" s="4">
        <v>82.72</v>
      </c>
    </row>
    <row r="20" spans="1:9" x14ac:dyDescent="0.25">
      <c r="A20" s="3" t="s">
        <v>93</v>
      </c>
      <c r="B20" s="3" t="s">
        <v>94</v>
      </c>
      <c r="C20" s="4">
        <v>1.8440000000000001</v>
      </c>
      <c r="D20" s="4">
        <f>'T_2202 en niveau'!S20</f>
        <v>4.8000000000000001E-2</v>
      </c>
      <c r="E20" s="4">
        <v>-15.651999999999999</v>
      </c>
      <c r="F20" s="4">
        <v>-11.532</v>
      </c>
      <c r="G20" s="12">
        <v>-0.96</v>
      </c>
      <c r="H20" s="4">
        <v>-12.298999999999999</v>
      </c>
    </row>
    <row r="21" spans="1:9" x14ac:dyDescent="0.25">
      <c r="A21" s="3" t="s">
        <v>95</v>
      </c>
      <c r="B21" s="3" t="s">
        <v>96</v>
      </c>
      <c r="C21" s="4">
        <v>245.667</v>
      </c>
      <c r="D21" s="4">
        <f>'T_2202 en niveau'!S21</f>
        <v>515.43200000000002</v>
      </c>
      <c r="E21" s="4">
        <v>960.16300000000001</v>
      </c>
      <c r="F21" s="4">
        <v>1250.9010000000001</v>
      </c>
      <c r="G21" s="12">
        <v>1190</v>
      </c>
      <c r="H21" s="4">
        <v>1301.278</v>
      </c>
    </row>
    <row r="22" spans="1:9" x14ac:dyDescent="0.25">
      <c r="A22" s="3" t="s">
        <v>97</v>
      </c>
      <c r="B22" s="3" t="s">
        <v>98</v>
      </c>
      <c r="C22" s="4">
        <v>13.789</v>
      </c>
      <c r="D22" s="4">
        <f>'T_2202 en niveau'!S22</f>
        <v>18.63</v>
      </c>
      <c r="E22" s="4">
        <v>39.008000000000003</v>
      </c>
      <c r="F22" s="4">
        <v>55.067</v>
      </c>
      <c r="G22" s="12">
        <v>52.137</v>
      </c>
      <c r="H22" s="4">
        <v>59.360999999999997</v>
      </c>
    </row>
    <row r="23" spans="1:9" x14ac:dyDescent="0.25">
      <c r="A23" s="3" t="s">
        <v>99</v>
      </c>
      <c r="B23" s="3" t="s">
        <v>100</v>
      </c>
      <c r="C23" s="4">
        <v>52.46</v>
      </c>
      <c r="D23" s="4">
        <f>'T_2202 en niveau'!S23</f>
        <v>143.36099999999999</v>
      </c>
      <c r="E23" s="4">
        <v>284.654</v>
      </c>
      <c r="F23" s="4">
        <v>398.69299999999998</v>
      </c>
      <c r="G23" s="12">
        <v>377.70299999999997</v>
      </c>
      <c r="H23" s="4">
        <v>423.50900000000001</v>
      </c>
    </row>
    <row r="24" spans="1:9" x14ac:dyDescent="0.25">
      <c r="A24" s="3" t="s">
        <v>101</v>
      </c>
      <c r="B24" s="3" t="s">
        <v>102</v>
      </c>
      <c r="C24" s="4">
        <v>315.05599999999998</v>
      </c>
      <c r="D24" s="4">
        <f>'T_2202 en niveau'!S24</f>
        <v>680.21299999999997</v>
      </c>
      <c r="E24" s="4">
        <v>1284.729</v>
      </c>
      <c r="F24" s="4">
        <v>1704.548</v>
      </c>
      <c r="G24" s="12">
        <v>1619.8389999999999</v>
      </c>
      <c r="H24" s="4">
        <v>1784.2380000000001</v>
      </c>
    </row>
    <row r="25" spans="1:9" x14ac:dyDescent="0.25">
      <c r="C25" s="6">
        <f>C21-C20</f>
        <v>243.82300000000001</v>
      </c>
      <c r="D25" s="6">
        <f t="shared" ref="D25:I25" si="0">D21-D20</f>
        <v>515.38400000000001</v>
      </c>
      <c r="E25" s="6">
        <f t="shared" si="0"/>
        <v>975.81500000000005</v>
      </c>
      <c r="F25" s="6">
        <f t="shared" ref="F25" si="1">F21-F20</f>
        <v>1262.433</v>
      </c>
      <c r="G25" s="13">
        <f t="shared" si="0"/>
        <v>1190.96</v>
      </c>
      <c r="H25" s="6">
        <f t="shared" si="0"/>
        <v>1313.577</v>
      </c>
      <c r="I25" s="6">
        <f t="shared" si="0"/>
        <v>0</v>
      </c>
    </row>
    <row r="26" spans="1:9" x14ac:dyDescent="0.25">
      <c r="A26" s="5" t="s">
        <v>104</v>
      </c>
      <c r="B26" s="7" t="s">
        <v>189</v>
      </c>
      <c r="C26" s="6">
        <f t="shared" ref="C26:I26" si="2">SUM(C7:C19)+C22+C23</f>
        <v>355.87899999999991</v>
      </c>
      <c r="D26" s="6">
        <f t="shared" si="2"/>
        <v>750.28199999999993</v>
      </c>
      <c r="E26" s="6">
        <f t="shared" si="2"/>
        <v>1344.221</v>
      </c>
      <c r="F26" s="6">
        <f t="shared" ref="F26" si="3">SUM(F7:F19)+F22+F23</f>
        <v>1715.2269999999999</v>
      </c>
      <c r="G26" s="13">
        <f t="shared" si="2"/>
        <v>1620.8019999999999</v>
      </c>
      <c r="H26" s="6">
        <f t="shared" si="2"/>
        <v>1796.1270000000002</v>
      </c>
      <c r="I26" s="6">
        <f t="shared" si="2"/>
        <v>0</v>
      </c>
    </row>
    <row r="28" spans="1:9" x14ac:dyDescent="0.25">
      <c r="A28" t="s">
        <v>190</v>
      </c>
      <c r="B28" t="s">
        <v>191</v>
      </c>
      <c r="C28" s="14">
        <v>13.789399999999999</v>
      </c>
      <c r="D28" s="14">
        <v>18.6295</v>
      </c>
      <c r="E28" s="14">
        <v>39.007899999999999</v>
      </c>
      <c r="F28" s="14">
        <v>55.753699999999995</v>
      </c>
      <c r="G28" s="15">
        <v>52.137</v>
      </c>
      <c r="H28" s="14">
        <v>59.360900000000001</v>
      </c>
    </row>
    <row r="29" spans="1:9" x14ac:dyDescent="0.25">
      <c r="A29" t="s">
        <v>192</v>
      </c>
      <c r="B29" t="s">
        <v>193</v>
      </c>
      <c r="C29" s="14">
        <v>6.6198000000000006</v>
      </c>
      <c r="D29" s="14">
        <v>3.1050999999999997</v>
      </c>
      <c r="E29" s="14">
        <v>5.7468000000000004</v>
      </c>
      <c r="F29" s="14">
        <v>8.7556000000000012</v>
      </c>
      <c r="G29" s="15">
        <v>5.3209999999999997</v>
      </c>
      <c r="H29" s="14">
        <v>8.7786000000000008</v>
      </c>
    </row>
    <row r="30" spans="1:9" x14ac:dyDescent="0.25">
      <c r="A30" t="s">
        <v>194</v>
      </c>
      <c r="B30" t="s">
        <v>195</v>
      </c>
      <c r="C30" s="14">
        <v>2.6951000000000001</v>
      </c>
      <c r="D30" s="14">
        <v>4.5428999999999995</v>
      </c>
      <c r="E30" s="14">
        <v>6.0663999999999998</v>
      </c>
      <c r="F30" s="14">
        <v>4.7833999999999994</v>
      </c>
      <c r="G30" s="15">
        <v>4.3925000000000001</v>
      </c>
      <c r="H30" s="14">
        <v>4.742</v>
      </c>
    </row>
    <row r="31" spans="1:9" x14ac:dyDescent="0.25">
      <c r="A31" t="s">
        <v>196</v>
      </c>
      <c r="B31" t="s">
        <v>197</v>
      </c>
      <c r="C31" s="14">
        <v>5.2096999999999998</v>
      </c>
      <c r="D31" s="14">
        <v>10.188499999999999</v>
      </c>
      <c r="E31" s="14">
        <v>17.9237</v>
      </c>
      <c r="F31" s="14">
        <v>26.122199999999999</v>
      </c>
      <c r="G31" s="15">
        <v>26.6968</v>
      </c>
      <c r="H31" s="14">
        <v>27.92</v>
      </c>
    </row>
    <row r="32" spans="1:9" x14ac:dyDescent="0.25">
      <c r="A32" t="s">
        <v>198</v>
      </c>
      <c r="B32" t="s">
        <v>199</v>
      </c>
      <c r="C32" s="14">
        <v>2.7891999999999997</v>
      </c>
      <c r="D32" s="14">
        <v>3.2296999999999998</v>
      </c>
      <c r="E32" s="14">
        <v>10.7431</v>
      </c>
      <c r="F32" s="14">
        <v>16.795400000000001</v>
      </c>
      <c r="G32" s="15">
        <v>15.726700000000001</v>
      </c>
      <c r="H32" s="14">
        <v>17.9956</v>
      </c>
    </row>
    <row r="33" spans="1:8" x14ac:dyDescent="0.25">
      <c r="A33" t="s">
        <v>200</v>
      </c>
      <c r="B33" t="s">
        <v>201</v>
      </c>
      <c r="C33" s="14">
        <v>52.46</v>
      </c>
      <c r="D33" s="14">
        <v>143.3605</v>
      </c>
      <c r="E33" s="14">
        <v>284.6542</v>
      </c>
      <c r="F33" s="14">
        <v>401.49690000000004</v>
      </c>
      <c r="G33" s="15">
        <v>377.70259999999996</v>
      </c>
      <c r="H33" s="14">
        <v>423.5086</v>
      </c>
    </row>
    <row r="34" spans="1:8" x14ac:dyDescent="0.25">
      <c r="A34" t="s">
        <v>202</v>
      </c>
      <c r="B34" t="s">
        <v>203</v>
      </c>
      <c r="C34" s="14">
        <v>0</v>
      </c>
      <c r="D34" s="14">
        <v>4.0981000000000005</v>
      </c>
      <c r="E34" s="14">
        <v>14.1784</v>
      </c>
      <c r="F34" s="14">
        <v>15.101899999999999</v>
      </c>
      <c r="G34" s="15">
        <v>15.3344</v>
      </c>
      <c r="H34" s="14">
        <v>13.738299999999999</v>
      </c>
    </row>
    <row r="35" spans="1:8" x14ac:dyDescent="0.25">
      <c r="A35" t="s">
        <v>204</v>
      </c>
      <c r="B35" t="s">
        <v>205</v>
      </c>
      <c r="C35" s="14">
        <v>8.5123999999999995</v>
      </c>
      <c r="D35" s="14">
        <v>38.9527</v>
      </c>
      <c r="E35" s="14">
        <v>107.5458</v>
      </c>
      <c r="F35" s="14">
        <v>180.22300000000001</v>
      </c>
      <c r="G35" s="15">
        <v>175.0787</v>
      </c>
      <c r="H35" s="14">
        <v>198.17520000000002</v>
      </c>
    </row>
    <row r="36" spans="1:8" x14ac:dyDescent="0.25">
      <c r="A36" t="s">
        <v>206</v>
      </c>
      <c r="B36" t="s">
        <v>193</v>
      </c>
      <c r="C36" s="14">
        <v>15.259499999999999</v>
      </c>
      <c r="D36" s="14">
        <v>10.936399999999999</v>
      </c>
      <c r="E36" s="14">
        <v>17.296400000000002</v>
      </c>
      <c r="F36" s="14">
        <v>31.085599999999999</v>
      </c>
      <c r="G36" s="15">
        <v>19.959</v>
      </c>
      <c r="H36" s="14">
        <v>31.937099999999997</v>
      </c>
    </row>
    <row r="37" spans="1:8" x14ac:dyDescent="0.25">
      <c r="A37" t="s">
        <v>207</v>
      </c>
      <c r="B37" t="s">
        <v>195</v>
      </c>
      <c r="C37" s="14">
        <v>37.821899999999999</v>
      </c>
      <c r="D37" s="14">
        <v>74.1892</v>
      </c>
      <c r="E37" s="14">
        <v>106.4166</v>
      </c>
      <c r="F37" s="14">
        <v>112.69110000000001</v>
      </c>
      <c r="G37" s="15">
        <v>105.7791</v>
      </c>
      <c r="H37" s="14">
        <v>115.7752</v>
      </c>
    </row>
    <row r="38" spans="1:8" x14ac:dyDescent="0.25">
      <c r="A38" t="s">
        <v>208</v>
      </c>
      <c r="B38" t="s">
        <v>197</v>
      </c>
      <c r="C38" s="14">
        <v>10.313000000000001</v>
      </c>
      <c r="D38" s="14">
        <v>27.631900000000002</v>
      </c>
      <c r="E38" s="14">
        <v>43.317999999999998</v>
      </c>
      <c r="F38" s="14">
        <v>65.586500000000001</v>
      </c>
      <c r="G38" s="15">
        <v>61.551400000000001</v>
      </c>
      <c r="H38" s="14">
        <v>64.886200000000002</v>
      </c>
    </row>
    <row r="40" spans="1:8" x14ac:dyDescent="0.25">
      <c r="B40" s="3" t="s">
        <v>68</v>
      </c>
      <c r="C40" s="6">
        <f>C7</f>
        <v>50.893999999999998</v>
      </c>
      <c r="D40" s="6">
        <f t="shared" ref="D40:H40" si="4">D7</f>
        <v>83.909000000000006</v>
      </c>
      <c r="E40" s="6">
        <f t="shared" si="4"/>
        <v>129.05799999999999</v>
      </c>
      <c r="F40" s="6">
        <f t="shared" si="4"/>
        <v>156.54900000000001</v>
      </c>
      <c r="G40" s="13">
        <f t="shared" si="4"/>
        <v>162.178</v>
      </c>
      <c r="H40" s="6">
        <f t="shared" si="4"/>
        <v>152.47800000000001</v>
      </c>
    </row>
    <row r="41" spans="1:8" x14ac:dyDescent="0.25">
      <c r="B41" s="3" t="s">
        <v>70</v>
      </c>
      <c r="C41" s="6">
        <f t="shared" ref="C41:C44" si="5">C8</f>
        <v>34.131</v>
      </c>
      <c r="D41" s="6">
        <f t="shared" ref="D41:H41" si="6">D8</f>
        <v>54.179000000000002</v>
      </c>
      <c r="E41" s="6">
        <f t="shared" si="6"/>
        <v>63.058999999999997</v>
      </c>
      <c r="F41" s="6">
        <f t="shared" si="6"/>
        <v>52.183999999999997</v>
      </c>
      <c r="G41" s="13">
        <f t="shared" si="6"/>
        <v>50.921999999999997</v>
      </c>
      <c r="H41" s="6">
        <f t="shared" si="6"/>
        <v>45.790999999999997</v>
      </c>
    </row>
    <row r="42" spans="1:8" x14ac:dyDescent="0.25">
      <c r="B42" s="3" t="s">
        <v>72</v>
      </c>
      <c r="C42" s="6">
        <f t="shared" si="5"/>
        <v>21.513000000000002</v>
      </c>
      <c r="D42" s="6">
        <f t="shared" ref="D42:H42" si="7">D9</f>
        <v>39.883000000000003</v>
      </c>
      <c r="E42" s="6">
        <f t="shared" si="7"/>
        <v>45.103000000000002</v>
      </c>
      <c r="F42" s="6">
        <f t="shared" si="7"/>
        <v>45.225999999999999</v>
      </c>
      <c r="G42" s="13">
        <f t="shared" si="7"/>
        <v>38.119999999999997</v>
      </c>
      <c r="H42" s="6">
        <f t="shared" si="7"/>
        <v>41.889000000000003</v>
      </c>
    </row>
    <row r="43" spans="1:8" x14ac:dyDescent="0.25">
      <c r="B43" s="3" t="s">
        <v>74</v>
      </c>
      <c r="C43" s="6">
        <f>C10+C34</f>
        <v>57.582999999999998</v>
      </c>
      <c r="D43" s="6">
        <f t="shared" ref="D43:H43" si="8">D10+D34</f>
        <v>145.04909999999998</v>
      </c>
      <c r="E43" s="6">
        <f t="shared" si="8"/>
        <v>295.79340000000002</v>
      </c>
      <c r="F43" s="6">
        <f t="shared" si="8"/>
        <v>368.3759</v>
      </c>
      <c r="G43" s="13">
        <f t="shared" si="8"/>
        <v>374.58640000000003</v>
      </c>
      <c r="H43" s="6">
        <f t="shared" si="8"/>
        <v>385.58529999999996</v>
      </c>
    </row>
    <row r="44" spans="1:8" x14ac:dyDescent="0.25">
      <c r="B44" s="3" t="s">
        <v>76</v>
      </c>
      <c r="C44" s="6">
        <f t="shared" si="5"/>
        <v>12.157999999999999</v>
      </c>
      <c r="D44" s="6">
        <f t="shared" ref="D44:H44" si="9">D11</f>
        <v>29.419</v>
      </c>
      <c r="E44" s="6">
        <f t="shared" si="9"/>
        <v>41.161000000000001</v>
      </c>
      <c r="F44" s="6">
        <f t="shared" si="9"/>
        <v>52.308</v>
      </c>
      <c r="G44" s="13">
        <f t="shared" si="9"/>
        <v>53.72</v>
      </c>
      <c r="H44" s="6">
        <f t="shared" si="9"/>
        <v>51.933</v>
      </c>
    </row>
    <row r="45" spans="1:8" x14ac:dyDescent="0.25">
      <c r="B45" s="3" t="s">
        <v>78</v>
      </c>
      <c r="C45" s="6">
        <f>C12+C35</f>
        <v>11.868399999999999</v>
      </c>
      <c r="D45" s="6">
        <f t="shared" ref="D45:H45" si="10">D12+D35</f>
        <v>47.066699999999997</v>
      </c>
      <c r="E45" s="6">
        <f t="shared" si="10"/>
        <v>137.4828</v>
      </c>
      <c r="F45" s="6">
        <f t="shared" si="10"/>
        <v>230.11</v>
      </c>
      <c r="G45" s="13">
        <f t="shared" si="10"/>
        <v>222.0257</v>
      </c>
      <c r="H45" s="6">
        <f t="shared" si="10"/>
        <v>255.46020000000001</v>
      </c>
    </row>
    <row r="46" spans="1:8" x14ac:dyDescent="0.25">
      <c r="B46" s="3" t="s">
        <v>80</v>
      </c>
      <c r="C46" s="6">
        <f>C13</f>
        <v>27.600999999999999</v>
      </c>
      <c r="D46" s="6">
        <f t="shared" ref="D46:H46" si="11">D13</f>
        <v>78.677999999999997</v>
      </c>
      <c r="E46" s="6">
        <f t="shared" si="11"/>
        <v>145.506</v>
      </c>
      <c r="F46" s="6">
        <f t="shared" si="11"/>
        <v>162.18299999999999</v>
      </c>
      <c r="G46" s="13">
        <f t="shared" si="11"/>
        <v>129.79</v>
      </c>
      <c r="H46" s="6">
        <f t="shared" si="11"/>
        <v>157.761</v>
      </c>
    </row>
    <row r="47" spans="1:8" x14ac:dyDescent="0.25">
      <c r="B47" s="3" t="s">
        <v>82</v>
      </c>
      <c r="C47" s="6">
        <f>C14</f>
        <v>9.5000000000000001E-2</v>
      </c>
      <c r="D47" s="6">
        <f t="shared" ref="D47:H47" si="12">D14</f>
        <v>0.59499999999999997</v>
      </c>
      <c r="E47" s="6">
        <f t="shared" si="12"/>
        <v>11.381</v>
      </c>
      <c r="F47" s="6">
        <f t="shared" si="12"/>
        <v>45.055999999999997</v>
      </c>
      <c r="G47" s="13">
        <f t="shared" si="12"/>
        <v>49.539000000000001</v>
      </c>
      <c r="H47" s="6">
        <f t="shared" si="12"/>
        <v>53.953000000000003</v>
      </c>
    </row>
    <row r="48" spans="1:8" x14ac:dyDescent="0.25">
      <c r="B48" s="3" t="s">
        <v>84</v>
      </c>
      <c r="C48" s="6">
        <f>C15+C29+C36</f>
        <v>37.597300000000004</v>
      </c>
      <c r="D48" s="6">
        <f t="shared" ref="D48:H48" si="13">D15+D29+D36</f>
        <v>49.715499999999999</v>
      </c>
      <c r="E48" s="6">
        <f t="shared" si="13"/>
        <v>90.117199999999997</v>
      </c>
      <c r="F48" s="6">
        <f t="shared" si="13"/>
        <v>126.1892</v>
      </c>
      <c r="G48" s="13">
        <f t="shared" si="13"/>
        <v>100.11499999999999</v>
      </c>
      <c r="H48" s="6">
        <f t="shared" si="13"/>
        <v>133.86369999999999</v>
      </c>
    </row>
    <row r="49" spans="2:8" x14ac:dyDescent="0.25">
      <c r="B49" s="3" t="s">
        <v>86</v>
      </c>
      <c r="C49" s="6">
        <f>C16+C37+C30</f>
        <v>43.36</v>
      </c>
      <c r="D49" s="6">
        <f t="shared" ref="D49:H49" si="14">D16+D37+D30</f>
        <v>83.567099999999996</v>
      </c>
      <c r="E49" s="6">
        <f t="shared" si="14"/>
        <v>119.68300000000001</v>
      </c>
      <c r="F49" s="6">
        <f t="shared" si="14"/>
        <v>126.88250000000001</v>
      </c>
      <c r="G49" s="13">
        <f t="shared" si="14"/>
        <v>119.5086</v>
      </c>
      <c r="H49" s="6">
        <f t="shared" si="14"/>
        <v>130.2072</v>
      </c>
    </row>
    <row r="50" spans="2:8" x14ac:dyDescent="0.25">
      <c r="B50" s="3" t="s">
        <v>88</v>
      </c>
      <c r="C50" s="6">
        <f>C17</f>
        <v>37.037999999999997</v>
      </c>
      <c r="D50" s="6">
        <f t="shared" ref="D50:H50" si="15">D17</f>
        <v>48.235999999999997</v>
      </c>
      <c r="E50" s="6">
        <f t="shared" si="15"/>
        <v>77.016000000000005</v>
      </c>
      <c r="F50" s="6">
        <f t="shared" si="15"/>
        <v>92.79</v>
      </c>
      <c r="G50" s="13">
        <f t="shared" si="15"/>
        <v>67.369</v>
      </c>
      <c r="H50" s="6">
        <f t="shared" si="15"/>
        <v>113.169</v>
      </c>
    </row>
    <row r="51" spans="2:8" x14ac:dyDescent="0.25">
      <c r="B51" s="3" t="s">
        <v>90</v>
      </c>
      <c r="C51" s="6">
        <f t="shared" ref="C51" si="16">C18</f>
        <v>7.9539999999999997</v>
      </c>
      <c r="D51" s="6">
        <f t="shared" ref="D51:H51" si="17">D18</f>
        <v>20.161999999999999</v>
      </c>
      <c r="E51" s="6">
        <f t="shared" si="17"/>
        <v>50.292000000000002</v>
      </c>
      <c r="F51" s="6">
        <f t="shared" si="17"/>
        <v>76.263999999999996</v>
      </c>
      <c r="G51" s="13">
        <f t="shared" si="17"/>
        <v>76.66</v>
      </c>
      <c r="H51" s="6">
        <f t="shared" si="17"/>
        <v>81.593000000000004</v>
      </c>
    </row>
    <row r="52" spans="2:8" x14ac:dyDescent="0.25">
      <c r="B52" s="3" t="s">
        <v>92</v>
      </c>
      <c r="C52" s="6">
        <f>C19+C32+C38+C31</f>
        <v>37.057899999999997</v>
      </c>
      <c r="D52" s="6">
        <f t="shared" ref="D52:H52" si="18">D19+D32+D38+D31</f>
        <v>84.706100000000006</v>
      </c>
      <c r="E52" s="6">
        <f t="shared" si="18"/>
        <v>144.14179999999999</v>
      </c>
      <c r="F52" s="6">
        <f t="shared" si="18"/>
        <v>188.49409999999997</v>
      </c>
      <c r="G52" s="13">
        <f t="shared" si="18"/>
        <v>176.2679</v>
      </c>
      <c r="H52" s="6">
        <f t="shared" si="18"/>
        <v>193.52179999999998</v>
      </c>
    </row>
    <row r="53" spans="2:8" x14ac:dyDescent="0.25">
      <c r="C53" s="6">
        <f>SUM(C40:C52)</f>
        <v>378.85060000000004</v>
      </c>
      <c r="D53" s="6">
        <f t="shared" ref="D53:H53" si="19">SUM(D40:D52)</f>
        <v>765.16550000000007</v>
      </c>
      <c r="E53" s="6">
        <f t="shared" si="19"/>
        <v>1349.7942000000003</v>
      </c>
      <c r="F53" s="6">
        <f t="shared" si="19"/>
        <v>1722.6116999999997</v>
      </c>
      <c r="G53" s="13">
        <f t="shared" si="19"/>
        <v>1620.8016</v>
      </c>
      <c r="H53" s="6">
        <f t="shared" si="19"/>
        <v>1797.2052000000001</v>
      </c>
    </row>
  </sheetData>
  <hyperlinks>
    <hyperlink ref="A26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8"/>
  <sheetViews>
    <sheetView workbookViewId="0">
      <selection activeCell="B20" sqref="B20:H20"/>
    </sheetView>
  </sheetViews>
  <sheetFormatPr baseColWidth="10" defaultColWidth="8.85546875" defaultRowHeight="15" x14ac:dyDescent="0.25"/>
  <cols>
    <col min="1" max="1" width="10.7109375" customWidth="1"/>
    <col min="2" max="2" width="75" customWidth="1"/>
    <col min="3" max="8" width="13" customWidth="1"/>
  </cols>
  <sheetData>
    <row r="1" spans="1:8" x14ac:dyDescent="0.25">
      <c r="A1" s="32" t="s">
        <v>107</v>
      </c>
    </row>
    <row r="2" spans="1:8" x14ac:dyDescent="0.25">
      <c r="A2" s="1" t="s">
        <v>66</v>
      </c>
    </row>
    <row r="3" spans="1:8" x14ac:dyDescent="0.25">
      <c r="B3" s="2" t="s">
        <v>106</v>
      </c>
    </row>
    <row r="5" spans="1:8" ht="20.100000000000001" customHeight="1" x14ac:dyDescent="0.25">
      <c r="B5" s="29"/>
      <c r="C5" s="24" t="s">
        <v>2</v>
      </c>
      <c r="D5" s="24">
        <v>1975</v>
      </c>
      <c r="E5" s="24" t="s">
        <v>42</v>
      </c>
      <c r="F5" s="24" t="s">
        <v>61</v>
      </c>
      <c r="G5" s="24" t="s">
        <v>62</v>
      </c>
      <c r="H5" s="25" t="s">
        <v>65</v>
      </c>
    </row>
    <row r="6" spans="1:8" ht="20.100000000000001" customHeight="1" x14ac:dyDescent="0.25">
      <c r="B6" s="30" t="s">
        <v>66</v>
      </c>
      <c r="C6" s="26"/>
      <c r="D6" s="26"/>
      <c r="E6" s="26"/>
      <c r="F6" s="26"/>
      <c r="G6" s="26"/>
      <c r="H6" s="27"/>
    </row>
    <row r="7" spans="1:8" ht="20.100000000000001" customHeight="1" x14ac:dyDescent="0.25">
      <c r="A7" s="3" t="s">
        <v>67</v>
      </c>
      <c r="B7" s="16" t="s">
        <v>68</v>
      </c>
      <c r="C7" s="18">
        <f>'T_2202 en niveau (2)'!C7/'T_2202 en niveau (2)'!C$25</f>
        <v>0.20873338446331968</v>
      </c>
      <c r="D7" s="19">
        <f>'T_2202 en niveau (2)'!D7/'T_2202 en niveau (2)'!D$25</f>
        <v>0.16280870186113655</v>
      </c>
      <c r="E7" s="19">
        <f>'T_2202 en niveau (2)'!E7/'T_2202 en niveau (2)'!E$25</f>
        <v>0.13225662651219749</v>
      </c>
      <c r="F7" s="19">
        <f>'T_2202 en niveau (2)'!F7/'T_2202 en niveau (2)'!F$25</f>
        <v>0.12400578882206026</v>
      </c>
      <c r="G7" s="19">
        <f>'T_2202 en niveau (2)'!G7/'T_2202 en niveau (2)'!G$25</f>
        <v>0.13617417881373009</v>
      </c>
      <c r="H7" s="20">
        <f>'T_2202 en niveau (2)'!H7/'T_2202 en niveau (2)'!H$25</f>
        <v>0.11607846361499935</v>
      </c>
    </row>
    <row r="8" spans="1:8" ht="20.100000000000001" customHeight="1" x14ac:dyDescent="0.25">
      <c r="A8" s="3" t="s">
        <v>69</v>
      </c>
      <c r="B8" s="17" t="s">
        <v>70</v>
      </c>
      <c r="C8" s="21">
        <f>'T_2202 en niveau (2)'!C8/'T_2202 en niveau (2)'!C$25</f>
        <v>0.13998269236290259</v>
      </c>
      <c r="D8" s="22">
        <f>'T_2202 en niveau (2)'!D8/'T_2202 en niveau (2)'!D$25</f>
        <v>0.1051235583564876</v>
      </c>
      <c r="E8" s="22">
        <f>'T_2202 en niveau (2)'!E8/'T_2202 en niveau (2)'!E$25</f>
        <v>6.4621880171958815E-2</v>
      </c>
      <c r="F8" s="22">
        <f>'T_2202 en niveau (2)'!F8/'T_2202 en niveau (2)'!F$25</f>
        <v>4.1336055061931998E-2</v>
      </c>
      <c r="G8" s="22">
        <f>'T_2202 en niveau (2)'!G8/'T_2202 en niveau (2)'!G$25</f>
        <v>4.2757103513132257E-2</v>
      </c>
      <c r="H8" s="23">
        <f>'T_2202 en niveau (2)'!H8/'T_2202 en niveau (2)'!H$25</f>
        <v>3.4859776016175674E-2</v>
      </c>
    </row>
    <row r="9" spans="1:8" ht="20.100000000000001" customHeight="1" x14ac:dyDescent="0.25">
      <c r="A9" s="3" t="s">
        <v>71</v>
      </c>
      <c r="B9" s="17" t="s">
        <v>72</v>
      </c>
      <c r="C9" s="21">
        <f>'T_2202 en niveau (2)'!C9/'T_2202 en niveau (2)'!C$25</f>
        <v>8.8232037174507741E-2</v>
      </c>
      <c r="D9" s="22">
        <f>'T_2202 en niveau (2)'!D9/'T_2202 en niveau (2)'!D$25</f>
        <v>7.7385017773155554E-2</v>
      </c>
      <c r="E9" s="22">
        <f>'T_2202 en niveau (2)'!E9/'T_2202 en niveau (2)'!E$25</f>
        <v>4.6220851288410199E-2</v>
      </c>
      <c r="F9" s="22">
        <f>'T_2202 en niveau (2)'!F9/'T_2202 en niveau (2)'!F$25</f>
        <v>3.5824475437508364E-2</v>
      </c>
      <c r="G9" s="22">
        <f>'T_2202 en niveau (2)'!G9/'T_2202 en niveau (2)'!G$25</f>
        <v>3.2007792033317654E-2</v>
      </c>
      <c r="H9" s="23">
        <f>'T_2202 en niveau (2)'!H9/'T_2202 en niveau (2)'!H$25</f>
        <v>3.1889261154846651E-2</v>
      </c>
    </row>
    <row r="10" spans="1:8" ht="20.100000000000001" customHeight="1" x14ac:dyDescent="0.25">
      <c r="A10" s="3" t="s">
        <v>73</v>
      </c>
      <c r="B10" s="17" t="s">
        <v>74</v>
      </c>
      <c r="C10" s="21">
        <f>'T_2202 en niveau (2)'!C10/'T_2202 en niveau (2)'!C$25</f>
        <v>0.23616721966344437</v>
      </c>
      <c r="D10" s="22">
        <f>'T_2202 en niveau (2)'!D10/'T_2202 en niveau (2)'!D$25</f>
        <v>0.27348734147742265</v>
      </c>
      <c r="E10" s="22">
        <f>'T_2202 en niveau (2)'!E10/'T_2202 en niveau (2)'!E$25</f>
        <v>0.2885946618980032</v>
      </c>
      <c r="F10" s="22">
        <f>'T_2202 en niveau (2)'!F10/'T_2202 en niveau (2)'!F$25</f>
        <v>0.27983584079313517</v>
      </c>
      <c r="G10" s="22">
        <f>'T_2202 en niveau (2)'!G10/'T_2202 en niveau (2)'!G$25</f>
        <v>0.30164908980990124</v>
      </c>
      <c r="H10" s="23">
        <f>'T_2202 en niveau (2)'!H10/'T_2202 en niveau (2)'!H$25</f>
        <v>0.28307971287560607</v>
      </c>
    </row>
    <row r="11" spans="1:8" ht="20.100000000000001" customHeight="1" x14ac:dyDescent="0.25">
      <c r="A11" s="3" t="s">
        <v>75</v>
      </c>
      <c r="B11" s="17" t="s">
        <v>76</v>
      </c>
      <c r="C11" s="21">
        <f>'T_2202 en niveau (2)'!C11/'T_2202 en niveau (2)'!C$25</f>
        <v>4.9864040718061872E-2</v>
      </c>
      <c r="D11" s="22">
        <f>'T_2202 en niveau (2)'!D11/'T_2202 en niveau (2)'!D$25</f>
        <v>5.7081709948310383E-2</v>
      </c>
      <c r="E11" s="22">
        <f>'T_2202 en niveau (2)'!E11/'T_2202 en niveau (2)'!E$25</f>
        <v>4.2181151140328853E-2</v>
      </c>
      <c r="F11" s="22">
        <f>'T_2202 en niveau (2)'!F11/'T_2202 en niveau (2)'!F$25</f>
        <v>4.1434278096342536E-2</v>
      </c>
      <c r="G11" s="22">
        <f>'T_2202 en niveau (2)'!G11/'T_2202 en niveau (2)'!G$25</f>
        <v>4.5106468731107678E-2</v>
      </c>
      <c r="H11" s="23">
        <f>'T_2202 en niveau (2)'!H11/'T_2202 en niveau (2)'!H$25</f>
        <v>3.9535558250487032E-2</v>
      </c>
    </row>
    <row r="12" spans="1:8" ht="20.100000000000001" customHeight="1" x14ac:dyDescent="0.25">
      <c r="A12" s="3" t="s">
        <v>77</v>
      </c>
      <c r="B12" s="17" t="s">
        <v>78</v>
      </c>
      <c r="C12" s="21">
        <f>'T_2202 en niveau (2)'!C12/'T_2202 en niveau (2)'!C$25</f>
        <v>1.3764082961820663E-2</v>
      </c>
      <c r="D12" s="22">
        <f>'T_2202 en niveau (2)'!D12/'T_2202 en niveau (2)'!D$25</f>
        <v>1.5743600887881657E-2</v>
      </c>
      <c r="E12" s="22">
        <f>'T_2202 en niveau (2)'!E12/'T_2202 en niveau (2)'!E$25</f>
        <v>3.0678970911494494E-2</v>
      </c>
      <c r="F12" s="22">
        <f>'T_2202 en niveau (2)'!F12/'T_2202 en niveau (2)'!F$25</f>
        <v>3.951655256160129E-2</v>
      </c>
      <c r="G12" s="22">
        <f>'T_2202 en niveau (2)'!G12/'T_2202 en niveau (2)'!G$25</f>
        <v>3.9419459931483845E-2</v>
      </c>
      <c r="H12" s="23">
        <f>'T_2202 en niveau (2)'!H12/'T_2202 en niveau (2)'!H$25</f>
        <v>4.360992922379122E-2</v>
      </c>
    </row>
    <row r="13" spans="1:8" ht="20.100000000000001" customHeight="1" x14ac:dyDescent="0.25">
      <c r="A13" s="3" t="s">
        <v>79</v>
      </c>
      <c r="B13" s="17" t="s">
        <v>80</v>
      </c>
      <c r="C13" s="21">
        <f>'T_2202 en niveau (2)'!C13/'T_2202 en niveau (2)'!C$25</f>
        <v>0.11320096955578431</v>
      </c>
      <c r="D13" s="22">
        <f>'T_2202 en niveau (2)'!D13/'T_2202 en niveau (2)'!D$25</f>
        <v>0.15265898824953819</v>
      </c>
      <c r="E13" s="22">
        <f>'T_2202 en niveau (2)'!E13/'T_2202 en niveau (2)'!E$25</f>
        <v>0.14911228050398898</v>
      </c>
      <c r="F13" s="22">
        <f>'T_2202 en niveau (2)'!F13/'T_2202 en niveau (2)'!F$25</f>
        <v>0.12846859991777781</v>
      </c>
      <c r="G13" s="22">
        <f>'T_2202 en niveau (2)'!G13/'T_2202 en niveau (2)'!G$25</f>
        <v>0.10897931080808758</v>
      </c>
      <c r="H13" s="23">
        <f>'T_2202 en niveau (2)'!H13/'T_2202 en niveau (2)'!H$25</f>
        <v>0.12010030626297506</v>
      </c>
    </row>
    <row r="14" spans="1:8" ht="20.100000000000001" customHeight="1" x14ac:dyDescent="0.25">
      <c r="A14" s="3" t="s">
        <v>81</v>
      </c>
      <c r="B14" s="17" t="s">
        <v>82</v>
      </c>
      <c r="C14" s="21">
        <f>'T_2202 en niveau (2)'!C14/'T_2202 en niveau (2)'!C$25</f>
        <v>3.8962690148181261E-4</v>
      </c>
      <c r="D14" s="22">
        <f>'T_2202 en niveau (2)'!D14/'T_2202 en niveau (2)'!D$25</f>
        <v>1.1544789904226751E-3</v>
      </c>
      <c r="E14" s="22">
        <f>'T_2202 en niveau (2)'!E14/'T_2202 en niveau (2)'!E$25</f>
        <v>1.1663071381358147E-2</v>
      </c>
      <c r="F14" s="22">
        <f>'T_2202 en niveau (2)'!F14/'T_2202 en niveau (2)'!F$25</f>
        <v>3.5689814825816499E-2</v>
      </c>
      <c r="G14" s="22">
        <f>'T_2202 en niveau (2)'!G14/'T_2202 en niveau (2)'!G$25</f>
        <v>4.1595855444347414E-2</v>
      </c>
      <c r="H14" s="23">
        <f>'T_2202 en niveau (2)'!H14/'T_2202 en niveau (2)'!H$25</f>
        <v>4.1073344006480016E-2</v>
      </c>
    </row>
    <row r="15" spans="1:8" ht="20.100000000000001" customHeight="1" x14ac:dyDescent="0.25">
      <c r="A15" s="3" t="s">
        <v>83</v>
      </c>
      <c r="B15" s="17" t="s">
        <v>84</v>
      </c>
      <c r="C15" s="21">
        <f>'T_2202 en niveau (2)'!C15/'T_2202 en niveau (2)'!C$25</f>
        <v>6.4464796184117171E-2</v>
      </c>
      <c r="D15" s="22">
        <f>'T_2202 en niveau (2)'!D15/'T_2202 en niveau (2)'!D$25</f>
        <v>6.9218291603930268E-2</v>
      </c>
      <c r="E15" s="22">
        <f>'T_2202 en niveau (2)'!E15/'T_2202 en niveau (2)'!E$25</f>
        <v>6.8736389582041674E-2</v>
      </c>
      <c r="F15" s="22">
        <f>'T_2202 en niveau (2)'!F15/'T_2202 en niveau (2)'!F$25</f>
        <v>6.8398085284525983E-2</v>
      </c>
      <c r="G15" s="22">
        <f>'T_2202 en niveau (2)'!G15/'T_2202 en niveau (2)'!G$25</f>
        <v>6.2835863505071532E-2</v>
      </c>
      <c r="H15" s="23">
        <f>'T_2202 en niveau (2)'!H15/'T_2202 en niveau (2)'!H$25</f>
        <v>7.0911716633284536E-2</v>
      </c>
    </row>
    <row r="16" spans="1:8" ht="20.100000000000001" customHeight="1" x14ac:dyDescent="0.25">
      <c r="A16" s="3" t="s">
        <v>85</v>
      </c>
      <c r="B16" s="17" t="s">
        <v>86</v>
      </c>
      <c r="C16" s="21">
        <f>'T_2202 en niveau (2)'!C16/'T_2202 en niveau (2)'!C$25</f>
        <v>1.1660097693818877E-2</v>
      </c>
      <c r="D16" s="22">
        <f>'T_2202 en niveau (2)'!D16/'T_2202 en niveau (2)'!D$25</f>
        <v>9.3813544851993856E-3</v>
      </c>
      <c r="E16" s="22">
        <f>'T_2202 en niveau (2)'!E16/'T_2202 en niveau (2)'!E$25</f>
        <v>7.3784477590526894E-3</v>
      </c>
      <c r="F16" s="22">
        <f>'T_2202 en niveau (2)'!F16/'T_2202 en niveau (2)'!F$25</f>
        <v>7.4522766752770243E-3</v>
      </c>
      <c r="G16" s="22">
        <f>'T_2202 en niveau (2)'!G16/'T_2202 en niveau (2)'!G$25</f>
        <v>7.8398938671323977E-3</v>
      </c>
      <c r="H16" s="23">
        <f>'T_2202 en niveau (2)'!H16/'T_2202 en niveau (2)'!H$25</f>
        <v>7.376803948302992E-3</v>
      </c>
    </row>
    <row r="17" spans="1:8" ht="20.100000000000001" customHeight="1" x14ac:dyDescent="0.25">
      <c r="A17" s="3" t="s">
        <v>87</v>
      </c>
      <c r="B17" s="17" t="s">
        <v>88</v>
      </c>
      <c r="C17" s="21">
        <f>'T_2202 en niveau (2)'!C17/'T_2202 en niveau (2)'!C$25</f>
        <v>0.15190527554824604</v>
      </c>
      <c r="D17" s="22">
        <f>'T_2202 en niveau (2)'!D17/'T_2202 en niveau (2)'!D$25</f>
        <v>9.3592350558030515E-2</v>
      </c>
      <c r="E17" s="22">
        <f>'T_2202 en niveau (2)'!E17/'T_2202 en niveau (2)'!E$25</f>
        <v>7.8924796196000263E-2</v>
      </c>
      <c r="F17" s="22">
        <f>'T_2202 en niveau (2)'!F17/'T_2202 en niveau (2)'!F$25</f>
        <v>7.3500930346402552E-2</v>
      </c>
      <c r="G17" s="22">
        <f>'T_2202 en niveau (2)'!G17/'T_2202 en niveau (2)'!G$25</f>
        <v>5.6566971182911263E-2</v>
      </c>
      <c r="H17" s="23">
        <f>'T_2202 en niveau (2)'!H17/'T_2202 en niveau (2)'!H$25</f>
        <v>8.6153305059391269E-2</v>
      </c>
    </row>
    <row r="18" spans="1:8" ht="20.100000000000001" customHeight="1" x14ac:dyDescent="0.25">
      <c r="A18" s="3" t="s">
        <v>89</v>
      </c>
      <c r="B18" s="17" t="s">
        <v>90</v>
      </c>
      <c r="C18" s="21">
        <f>'T_2202 en niveau (2)'!C18/'T_2202 en niveau (2)'!C$25</f>
        <v>3.2622024993540395E-2</v>
      </c>
      <c r="D18" s="22">
        <f>'T_2202 en niveau (2)'!D18/'T_2202 en niveau (2)'!D$25</f>
        <v>3.9120345218322645E-2</v>
      </c>
      <c r="E18" s="22">
        <f>'T_2202 en niveau (2)'!E18/'T_2202 en niveau (2)'!E$25</f>
        <v>5.1538457596983035E-2</v>
      </c>
      <c r="F18" s="22">
        <f>'T_2202 en niveau (2)'!F18/'T_2202 en niveau (2)'!F$25</f>
        <v>6.0410334647462476E-2</v>
      </c>
      <c r="G18" s="22">
        <f>'T_2202 en niveau (2)'!G18/'T_2202 en niveau (2)'!G$25</f>
        <v>6.4368240746960431E-2</v>
      </c>
      <c r="H18" s="23">
        <f>'T_2202 en niveau (2)'!H18/'T_2202 en niveau (2)'!H$25</f>
        <v>6.2115125340958317E-2</v>
      </c>
    </row>
    <row r="19" spans="1:8" ht="20.100000000000001" customHeight="1" x14ac:dyDescent="0.25">
      <c r="A19" s="3" t="s">
        <v>91</v>
      </c>
      <c r="B19" s="17" t="s">
        <v>92</v>
      </c>
      <c r="C19" s="21">
        <f>'T_2202 en niveau (2)'!C19/'T_2202 en niveau (2)'!C$25</f>
        <v>7.6883641001874309E-2</v>
      </c>
      <c r="D19" s="22">
        <f>'T_2202 en niveau (2)'!D19/'T_2202 en niveau (2)'!D$25</f>
        <v>8.4705772783012279E-2</v>
      </c>
      <c r="E19" s="22">
        <f>'T_2202 en niveau (2)'!E19/'T_2202 en niveau (2)'!E$25</f>
        <v>7.3945368743050674E-2</v>
      </c>
      <c r="F19" s="22">
        <f>'T_2202 en niveau (2)'!F19/'T_2202 en niveau (2)'!F$25</f>
        <v>6.336177840725013E-2</v>
      </c>
      <c r="G19" s="22">
        <f>'T_2202 en niveau (2)'!G19/'T_2202 en niveau (2)'!G$25</f>
        <v>6.0701450930341912E-2</v>
      </c>
      <c r="H19" s="23">
        <f>'T_2202 en niveau (2)'!H19/'T_2202 en niveau (2)'!H$25</f>
        <v>6.2973087987990048E-2</v>
      </c>
    </row>
    <row r="20" spans="1:8" ht="20.100000000000001" customHeight="1" x14ac:dyDescent="0.25">
      <c r="B20" s="33" t="s">
        <v>96</v>
      </c>
      <c r="C20" s="34">
        <f>SUM(C7:C19)</f>
        <v>1.1878698892229198</v>
      </c>
      <c r="D20" s="35">
        <f t="shared" ref="D20:H20" si="0">SUM(D7:D19)</f>
        <v>1.1414615121928504</v>
      </c>
      <c r="E20" s="35">
        <f t="shared" si="0"/>
        <v>1.0458529536848684</v>
      </c>
      <c r="F20" s="35">
        <f t="shared" si="0"/>
        <v>0.99923481087709198</v>
      </c>
      <c r="G20" s="35">
        <f t="shared" si="0"/>
        <v>1.0000016793175253</v>
      </c>
      <c r="H20" s="36">
        <f t="shared" si="0"/>
        <v>0.99975639037528818</v>
      </c>
    </row>
    <row r="21" spans="1:8" ht="15.75" x14ac:dyDescent="0.25">
      <c r="A21" s="3" t="s">
        <v>95</v>
      </c>
      <c r="B21" s="31" t="s">
        <v>210</v>
      </c>
    </row>
    <row r="22" spans="1:8" ht="15.75" x14ac:dyDescent="0.25">
      <c r="A22" s="3"/>
      <c r="B22" s="31"/>
    </row>
    <row r="23" spans="1:8" ht="25.5" x14ac:dyDescent="0.25">
      <c r="A23" s="3" t="s">
        <v>97</v>
      </c>
      <c r="B23" s="3" t="s">
        <v>98</v>
      </c>
      <c r="C23" s="4">
        <v>0.79300000000000004</v>
      </c>
      <c r="D23" s="4">
        <v>2.0950000000000002</v>
      </c>
      <c r="E23" s="4">
        <v>29.001999999999999</v>
      </c>
      <c r="F23" s="4">
        <v>53.448999999999998</v>
      </c>
      <c r="G23" s="4">
        <v>52.137</v>
      </c>
      <c r="H23" s="4">
        <v>65.158000000000001</v>
      </c>
    </row>
    <row r="24" spans="1:8" x14ac:dyDescent="0.25">
      <c r="A24" s="3" t="s">
        <v>99</v>
      </c>
      <c r="B24" s="3" t="s">
        <v>100</v>
      </c>
      <c r="C24" s="4">
        <v>3.3580000000000001</v>
      </c>
      <c r="D24" s="4">
        <v>12.112</v>
      </c>
      <c r="E24" s="4">
        <v>201.58699999999999</v>
      </c>
      <c r="F24" s="4">
        <v>366.49200000000002</v>
      </c>
      <c r="G24" s="4">
        <v>377.70299999999997</v>
      </c>
      <c r="H24" s="4">
        <v>437.90600000000001</v>
      </c>
    </row>
    <row r="25" spans="1:8" x14ac:dyDescent="0.25">
      <c r="A25" s="3" t="s">
        <v>101</v>
      </c>
      <c r="B25" s="3" t="s">
        <v>102</v>
      </c>
      <c r="C25" s="4">
        <v>27.626000000000001</v>
      </c>
      <c r="D25" s="4">
        <v>78.450999999999993</v>
      </c>
      <c r="E25" s="4">
        <v>995.00099999999998</v>
      </c>
      <c r="F25" s="4">
        <v>1682.473</v>
      </c>
      <c r="G25" s="4">
        <v>1619.8389999999999</v>
      </c>
      <c r="H25" s="4">
        <v>1984.6579999999999</v>
      </c>
    </row>
    <row r="26" spans="1:8" x14ac:dyDescent="0.25">
      <c r="A26" s="3" t="s">
        <v>93</v>
      </c>
      <c r="B26" s="3" t="s">
        <v>94</v>
      </c>
      <c r="C26" s="4">
        <f>'T_2201 en niveau (2)'!C20/'T_2201 en niveau (2)'!C$25</f>
        <v>8.4103622009759193E-3</v>
      </c>
      <c r="D26" s="4">
        <v>-5.5E-2</v>
      </c>
      <c r="E26" s="4">
        <v>-12.584</v>
      </c>
      <c r="F26" s="4">
        <v>-8.4749999999999996</v>
      </c>
      <c r="G26" s="4">
        <v>-0.96</v>
      </c>
      <c r="H26" s="4">
        <v>-14.09</v>
      </c>
    </row>
    <row r="27" spans="1:8" x14ac:dyDescent="0.25">
      <c r="A27" s="3"/>
      <c r="B27" s="3"/>
      <c r="C27" s="4"/>
      <c r="D27" s="4"/>
      <c r="E27" s="4"/>
      <c r="F27" s="4"/>
      <c r="G27" s="4"/>
      <c r="H27" s="4"/>
    </row>
    <row r="28" spans="1:8" x14ac:dyDescent="0.25">
      <c r="A28" s="5" t="s">
        <v>104</v>
      </c>
      <c r="B28" s="7" t="s">
        <v>189</v>
      </c>
    </row>
  </sheetData>
  <hyperlinks>
    <hyperlink ref="A28" r:id="rId1" xr:uid="{00000000-0004-0000-0800-000000000000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Métadonnées</vt:lpstr>
      <vt:lpstr>T_2201 en niveau</vt:lpstr>
      <vt:lpstr>T_2201 en niveau (2)</vt:lpstr>
      <vt:lpstr>T_2201 en niveau (3)</vt:lpstr>
      <vt:lpstr>T_2201 en niveau (4)</vt:lpstr>
      <vt:lpstr>T_2201 en niveau (5)</vt:lpstr>
      <vt:lpstr>T_2202 en niveau</vt:lpstr>
      <vt:lpstr>T_2202 en niveau (2)</vt:lpstr>
      <vt:lpstr>T_2202 en niveau (3)</vt:lpstr>
      <vt:lpstr>T_2202 en niveau (5)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2024-05-28T08:39:58Z</dcterms:created>
  <dcterms:modified xsi:type="dcterms:W3CDTF">2024-07-06T07:32:47Z</dcterms:modified>
</cp:coreProperties>
</file>