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E:\Tableaux excel1\"/>
    </mc:Choice>
  </mc:AlternateContent>
  <xr:revisionPtr revIDLastSave="0" documentId="8_{7840F6F1-1A07-493A-B5C5-2F8FB97C7AB2}" xr6:coauthVersionLast="36" xr6:coauthVersionMax="36" xr10:uidLastSave="{00000000-0000-0000-0000-000000000000}"/>
  <bookViews>
    <workbookView xWindow="0" yWindow="0" windowWidth="21600" windowHeight="8985" firstSheet="2" activeTab="2" xr2:uid="{00000000-000D-0000-FFFF-FFFF00000000}"/>
  </bookViews>
  <sheets>
    <sheet name="DPI" sheetId="1" r:id="rId1"/>
    <sheet name="DPI (2)" sheetId="3" r:id="rId2"/>
    <sheet name="DPI (publié)" sheetId="4" r:id="rId3"/>
    <sheet name="FBCF totale" sheetId="5" r:id="rId4"/>
    <sheet name="FBCF totale (2)" sheetId="12" r:id="rId5"/>
    <sheet name="FBCF totale (3)" sheetId="13" r:id="rId6"/>
    <sheet name="droits DPI  PIB" sheetId="6" r:id="rId7"/>
    <sheet name="DPI  PIB (2)" sheetId="7" r:id="rId8"/>
    <sheet name="DPI  PIB (publié)" sheetId="8" r:id="rId9"/>
    <sheet name="France Insee base 2014" sheetId="9" r:id="rId10"/>
    <sheet name="France insee base 2020" sheetId="10" r:id="rId11"/>
    <sheet name="PIB insee base 2014" sheetId="11" r:id="rId12"/>
    <sheet name="Overview" sheetId="2"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3" l="1"/>
  <c r="J20" i="13"/>
  <c r="K20" i="13"/>
  <c r="L20" i="13"/>
  <c r="H20" i="13"/>
  <c r="G20" i="13"/>
  <c r="E20" i="13"/>
  <c r="F20" i="13"/>
  <c r="D20" i="13"/>
  <c r="C20" i="13"/>
  <c r="D33" i="11"/>
  <c r="E33" i="11"/>
  <c r="F33" i="11"/>
  <c r="G33" i="11"/>
  <c r="H33" i="11"/>
  <c r="I33" i="11"/>
  <c r="J33" i="11"/>
  <c r="K33" i="11"/>
  <c r="L33" i="11"/>
  <c r="M33" i="11"/>
  <c r="N33" i="11"/>
  <c r="O33" i="11"/>
  <c r="P33" i="11"/>
  <c r="Q33" i="11"/>
  <c r="R33" i="11"/>
  <c r="S33" i="11"/>
  <c r="T33" i="11"/>
  <c r="U33" i="11"/>
  <c r="V33" i="11"/>
  <c r="W33" i="11"/>
  <c r="X33" i="11"/>
  <c r="Y33" i="11"/>
  <c r="C33" i="11"/>
  <c r="H15" i="8"/>
  <c r="I15" i="8"/>
  <c r="J15" i="8"/>
  <c r="K15" i="8"/>
  <c r="G15" i="8"/>
  <c r="E15" i="8"/>
  <c r="F15" i="8"/>
  <c r="D15" i="8"/>
  <c r="C15" i="8"/>
  <c r="D32" i="11"/>
  <c r="E32" i="11"/>
  <c r="F32" i="11"/>
  <c r="G32" i="11"/>
  <c r="H32" i="11"/>
  <c r="I32" i="11"/>
  <c r="J32" i="11"/>
  <c r="K32" i="11"/>
  <c r="L32" i="11"/>
  <c r="M32" i="11"/>
  <c r="N32" i="11"/>
  <c r="O32" i="11"/>
  <c r="P32" i="11"/>
  <c r="Q32" i="11"/>
  <c r="R32" i="11"/>
  <c r="S32" i="11"/>
  <c r="T32" i="11"/>
  <c r="U32" i="11"/>
  <c r="V32" i="11"/>
  <c r="W32" i="11"/>
  <c r="X32" i="11"/>
  <c r="Y32" i="11"/>
  <c r="C32" i="11"/>
  <c r="Z60" i="10"/>
  <c r="Y60" i="10"/>
  <c r="X60" i="10"/>
  <c r="W60" i="10"/>
  <c r="V60" i="10"/>
  <c r="U60" i="10"/>
  <c r="T60" i="10"/>
  <c r="S60" i="10"/>
  <c r="R60" i="10"/>
  <c r="Q60" i="10"/>
  <c r="P60" i="10"/>
  <c r="O60" i="10"/>
  <c r="N60" i="10"/>
  <c r="M60" i="10"/>
  <c r="L60" i="10"/>
  <c r="K60" i="10"/>
  <c r="J60" i="10"/>
  <c r="I60" i="10"/>
  <c r="H60" i="10"/>
  <c r="G60" i="10"/>
  <c r="F60" i="10"/>
  <c r="E60" i="10"/>
  <c r="D60" i="10"/>
  <c r="C60" i="10"/>
  <c r="Z59" i="10"/>
  <c r="Y59" i="10"/>
  <c r="X59" i="10"/>
  <c r="W59" i="10"/>
  <c r="V59" i="10"/>
  <c r="U59" i="10"/>
  <c r="T59" i="10"/>
  <c r="S59" i="10"/>
  <c r="R59" i="10"/>
  <c r="Q59" i="10"/>
  <c r="P59" i="10"/>
  <c r="O59" i="10"/>
  <c r="N59" i="10"/>
  <c r="M59" i="10"/>
  <c r="L59" i="10"/>
  <c r="K59" i="10"/>
  <c r="J59" i="10"/>
  <c r="I59" i="10"/>
  <c r="H59" i="10"/>
  <c r="G59" i="10"/>
  <c r="F59" i="10"/>
  <c r="E59" i="10"/>
  <c r="D59" i="10"/>
  <c r="C59" i="10"/>
  <c r="Z58" i="10"/>
  <c r="Z61" i="10" s="1"/>
  <c r="Y58" i="10"/>
  <c r="Y61" i="10" s="1"/>
  <c r="X58" i="10"/>
  <c r="X61" i="10" s="1"/>
  <c r="W58" i="10"/>
  <c r="W61" i="10" s="1"/>
  <c r="V58" i="10"/>
  <c r="V61" i="10" s="1"/>
  <c r="U58" i="10"/>
  <c r="U61" i="10" s="1"/>
  <c r="T58" i="10"/>
  <c r="T61" i="10" s="1"/>
  <c r="S58" i="10"/>
  <c r="S61" i="10" s="1"/>
  <c r="R58" i="10"/>
  <c r="R61" i="10" s="1"/>
  <c r="Q58" i="10"/>
  <c r="Q61" i="10" s="1"/>
  <c r="P58" i="10"/>
  <c r="P61" i="10" s="1"/>
  <c r="O58" i="10"/>
  <c r="O61" i="10" s="1"/>
  <c r="N58" i="10"/>
  <c r="N61" i="10" s="1"/>
  <c r="M58" i="10"/>
  <c r="M61" i="10" s="1"/>
  <c r="L58" i="10"/>
  <c r="L61" i="10" s="1"/>
  <c r="K58" i="10"/>
  <c r="K61" i="10" s="1"/>
  <c r="J58" i="10"/>
  <c r="J61" i="10" s="1"/>
  <c r="I58" i="10"/>
  <c r="I61" i="10" s="1"/>
  <c r="H58" i="10"/>
  <c r="H61" i="10" s="1"/>
  <c r="G58" i="10"/>
  <c r="G61" i="10" s="1"/>
  <c r="F58" i="10"/>
  <c r="F61" i="10" s="1"/>
  <c r="E58" i="10"/>
  <c r="E61" i="10" s="1"/>
  <c r="D58" i="10"/>
  <c r="D61" i="10" s="1"/>
  <c r="C58" i="10"/>
  <c r="C61" i="10" s="1"/>
  <c r="H16" i="4"/>
  <c r="I16" i="4"/>
  <c r="J16" i="4"/>
  <c r="K16" i="4"/>
  <c r="G16" i="4"/>
  <c r="E16" i="4"/>
  <c r="F16" i="4"/>
  <c r="D16" i="4"/>
  <c r="C16" i="4"/>
  <c r="Y60" i="9"/>
  <c r="X60" i="9"/>
  <c r="X61" i="9" s="1"/>
  <c r="W60" i="9"/>
  <c r="V60" i="9"/>
  <c r="U60" i="9"/>
  <c r="T60" i="9"/>
  <c r="T61" i="9" s="1"/>
  <c r="S60" i="9"/>
  <c r="R60" i="9"/>
  <c r="Q60" i="9"/>
  <c r="P60" i="9"/>
  <c r="P61" i="9" s="1"/>
  <c r="O60" i="9"/>
  <c r="N60" i="9"/>
  <c r="M60" i="9"/>
  <c r="L60" i="9"/>
  <c r="L61" i="9" s="1"/>
  <c r="K60" i="9"/>
  <c r="J60" i="9"/>
  <c r="I60" i="9"/>
  <c r="H60" i="9"/>
  <c r="H61" i="9" s="1"/>
  <c r="G60" i="9"/>
  <c r="F60" i="9"/>
  <c r="E60" i="9"/>
  <c r="D60" i="9"/>
  <c r="D61" i="9" s="1"/>
  <c r="C60" i="9"/>
  <c r="Y59" i="9"/>
  <c r="X59" i="9"/>
  <c r="W59" i="9"/>
  <c r="V59" i="9"/>
  <c r="U59" i="9"/>
  <c r="T59" i="9"/>
  <c r="S59" i="9"/>
  <c r="R59" i="9"/>
  <c r="Q59" i="9"/>
  <c r="P59" i="9"/>
  <c r="O59" i="9"/>
  <c r="N59" i="9"/>
  <c r="M59" i="9"/>
  <c r="L59" i="9"/>
  <c r="K59" i="9"/>
  <c r="J59" i="9"/>
  <c r="I59" i="9"/>
  <c r="H59" i="9"/>
  <c r="G59" i="9"/>
  <c r="F59" i="9"/>
  <c r="E59" i="9"/>
  <c r="D59" i="9"/>
  <c r="C59" i="9"/>
  <c r="Y58" i="9"/>
  <c r="Y61" i="9" s="1"/>
  <c r="X58" i="9"/>
  <c r="W58" i="9"/>
  <c r="W61" i="9" s="1"/>
  <c r="V58" i="9"/>
  <c r="V61" i="9" s="1"/>
  <c r="U58" i="9"/>
  <c r="U61" i="9" s="1"/>
  <c r="T58" i="9"/>
  <c r="S58" i="9"/>
  <c r="S61" i="9" s="1"/>
  <c r="R58" i="9"/>
  <c r="R61" i="9" s="1"/>
  <c r="Q58" i="9"/>
  <c r="Q61" i="9" s="1"/>
  <c r="P58" i="9"/>
  <c r="O58" i="9"/>
  <c r="O61" i="9" s="1"/>
  <c r="N58" i="9"/>
  <c r="N61" i="9" s="1"/>
  <c r="M58" i="9"/>
  <c r="M61" i="9" s="1"/>
  <c r="L58" i="9"/>
  <c r="K58" i="9"/>
  <c r="K61" i="9" s="1"/>
  <c r="J58" i="9"/>
  <c r="J61" i="9" s="1"/>
  <c r="I58" i="9"/>
  <c r="I61" i="9" s="1"/>
  <c r="H58" i="9"/>
  <c r="G58" i="9"/>
  <c r="G61" i="9" s="1"/>
  <c r="F58" i="9"/>
  <c r="F61" i="9" s="1"/>
  <c r="E58" i="9"/>
  <c r="E61" i="9" s="1"/>
  <c r="D58" i="9"/>
  <c r="C58" i="9"/>
  <c r="C61" i="9" s="1"/>
  <c r="K9" i="8" l="1"/>
  <c r="J9" i="8"/>
  <c r="I9" i="8"/>
  <c r="H9" i="8"/>
  <c r="G9" i="8"/>
  <c r="F9" i="8"/>
  <c r="E9" i="8"/>
  <c r="D9" i="8"/>
  <c r="C9" i="8"/>
  <c r="L20" i="8"/>
  <c r="K20" i="8"/>
  <c r="J20" i="8"/>
  <c r="I20" i="8"/>
  <c r="H20" i="8"/>
  <c r="G20" i="8"/>
  <c r="F20" i="8"/>
  <c r="E20" i="8"/>
  <c r="D20" i="8"/>
  <c r="C20" i="8"/>
  <c r="L8" i="8"/>
  <c r="K8" i="8"/>
  <c r="J8" i="8"/>
  <c r="I8" i="8"/>
  <c r="H8" i="8"/>
  <c r="G8" i="8"/>
  <c r="F8" i="8"/>
  <c r="E8" i="8"/>
  <c r="D8" i="8"/>
  <c r="C8" i="8"/>
  <c r="L23" i="8"/>
  <c r="K23" i="8"/>
  <c r="J23" i="8"/>
  <c r="I23" i="8"/>
  <c r="H23" i="8"/>
  <c r="G23" i="8"/>
  <c r="F23" i="8"/>
  <c r="E23" i="8"/>
  <c r="D23" i="8"/>
  <c r="C23" i="8"/>
  <c r="L29" i="8"/>
  <c r="K29" i="8"/>
  <c r="J29" i="8"/>
  <c r="I29" i="8"/>
  <c r="H29" i="8"/>
  <c r="G29" i="8"/>
  <c r="F29" i="8"/>
  <c r="E29" i="8"/>
  <c r="D29" i="8"/>
  <c r="C29" i="8"/>
  <c r="L36" i="8"/>
  <c r="K36" i="8"/>
  <c r="J36" i="8"/>
  <c r="I36" i="8"/>
  <c r="H36" i="8"/>
  <c r="G36" i="8"/>
  <c r="F36" i="8"/>
  <c r="E36" i="8"/>
  <c r="D36" i="8"/>
  <c r="C36" i="8"/>
  <c r="L26" i="8"/>
  <c r="K26" i="8"/>
  <c r="J26" i="8"/>
  <c r="I26" i="8"/>
  <c r="H26" i="8"/>
  <c r="G26" i="8"/>
  <c r="F26" i="8"/>
  <c r="E26" i="8"/>
  <c r="D26" i="8"/>
  <c r="C26" i="8"/>
  <c r="L38" i="8"/>
  <c r="K38" i="8"/>
  <c r="J38" i="8"/>
  <c r="I38" i="8"/>
  <c r="H38" i="8"/>
  <c r="G38" i="8"/>
  <c r="F38" i="8"/>
  <c r="E38" i="8"/>
  <c r="D38" i="8"/>
  <c r="C38" i="8"/>
  <c r="L25" i="8"/>
  <c r="K25" i="8"/>
  <c r="J25" i="8"/>
  <c r="I25" i="8"/>
  <c r="H25" i="8"/>
  <c r="G25" i="8"/>
  <c r="F25" i="8"/>
  <c r="E25" i="8"/>
  <c r="D25" i="8"/>
  <c r="C25" i="8"/>
  <c r="K21" i="8"/>
  <c r="J21" i="8"/>
  <c r="I21" i="8"/>
  <c r="H21" i="8"/>
  <c r="G21" i="8"/>
  <c r="F21" i="8"/>
  <c r="E21" i="8"/>
  <c r="D21" i="8"/>
  <c r="C21" i="8"/>
  <c r="L19" i="8"/>
  <c r="K19" i="8"/>
  <c r="J19" i="8"/>
  <c r="I19" i="8"/>
  <c r="H19" i="8"/>
  <c r="G19" i="8"/>
  <c r="F19" i="8"/>
  <c r="E19" i="8"/>
  <c r="D19" i="8"/>
  <c r="C19" i="8"/>
  <c r="K39" i="8"/>
  <c r="J39" i="8"/>
  <c r="I39" i="8"/>
  <c r="H39" i="8"/>
  <c r="G39" i="8"/>
  <c r="F39" i="8"/>
  <c r="E39" i="8"/>
  <c r="D39" i="8"/>
  <c r="C39" i="8"/>
  <c r="L37" i="8"/>
  <c r="K37" i="8"/>
  <c r="J37" i="8"/>
  <c r="I37" i="8"/>
  <c r="H37" i="8"/>
  <c r="G37" i="8"/>
  <c r="F37" i="8"/>
  <c r="E37" i="8"/>
  <c r="D37" i="8"/>
  <c r="C37" i="8"/>
  <c r="L32" i="8"/>
  <c r="K32" i="8"/>
  <c r="J32" i="8"/>
  <c r="I32" i="8"/>
  <c r="H32" i="8"/>
  <c r="G32" i="8"/>
  <c r="F32" i="8"/>
  <c r="E32" i="8"/>
  <c r="D32" i="8"/>
  <c r="C32" i="8"/>
  <c r="L34" i="8"/>
  <c r="K34" i="8"/>
  <c r="J34" i="8"/>
  <c r="I34" i="8"/>
  <c r="H34" i="8"/>
  <c r="G34" i="8"/>
  <c r="F34" i="8"/>
  <c r="E34" i="8"/>
  <c r="D34" i="8"/>
  <c r="C34" i="8"/>
  <c r="K7" i="8"/>
  <c r="J7" i="8"/>
  <c r="I7" i="8"/>
  <c r="H7" i="8"/>
  <c r="G7" i="8"/>
  <c r="F7" i="8"/>
  <c r="E7" i="8"/>
  <c r="D7" i="8"/>
  <c r="C7" i="8"/>
  <c r="K12" i="8"/>
  <c r="J12" i="8"/>
  <c r="I12" i="8"/>
  <c r="H12" i="8"/>
  <c r="G12" i="8"/>
  <c r="F12" i="8"/>
  <c r="E12" i="8"/>
  <c r="D12" i="8"/>
  <c r="C12" i="8"/>
  <c r="L27" i="8"/>
  <c r="K27" i="8"/>
  <c r="J27" i="8"/>
  <c r="I27" i="8"/>
  <c r="H27" i="8"/>
  <c r="G27" i="8"/>
  <c r="F27" i="8"/>
  <c r="E27" i="8"/>
  <c r="D27" i="8"/>
  <c r="C27" i="8"/>
  <c r="L13" i="8"/>
  <c r="K13" i="8"/>
  <c r="J13" i="8"/>
  <c r="I13" i="8"/>
  <c r="H13" i="8"/>
  <c r="G13" i="8"/>
  <c r="F13" i="8"/>
  <c r="E13" i="8"/>
  <c r="D13" i="8"/>
  <c r="C13" i="8"/>
  <c r="L30" i="8"/>
  <c r="K30" i="8"/>
  <c r="J30" i="8"/>
  <c r="I30" i="8"/>
  <c r="H30" i="8"/>
  <c r="G30" i="8"/>
  <c r="F30" i="8"/>
  <c r="E30" i="8"/>
  <c r="D30" i="8"/>
  <c r="C30" i="8"/>
  <c r="L31" i="8"/>
  <c r="K31" i="8"/>
  <c r="J31" i="8"/>
  <c r="I31" i="8"/>
  <c r="H31" i="8"/>
  <c r="G31" i="8"/>
  <c r="F31" i="8"/>
  <c r="E31" i="8"/>
  <c r="D31" i="8"/>
  <c r="C31" i="8"/>
  <c r="L35" i="8"/>
  <c r="K35" i="8"/>
  <c r="J35" i="8"/>
  <c r="I35" i="8"/>
  <c r="H35" i="8"/>
  <c r="G35" i="8"/>
  <c r="F35" i="8"/>
  <c r="E35" i="8"/>
  <c r="D35" i="8"/>
  <c r="C35" i="8"/>
  <c r="L22" i="8"/>
  <c r="K22" i="8"/>
  <c r="J22" i="8"/>
  <c r="I22" i="8"/>
  <c r="H22" i="8"/>
  <c r="G22" i="8"/>
  <c r="F22" i="8"/>
  <c r="E22" i="8"/>
  <c r="D22" i="8"/>
  <c r="C22" i="8"/>
  <c r="L14" i="8"/>
  <c r="K14" i="8"/>
  <c r="J14" i="8"/>
  <c r="I14" i="8"/>
  <c r="H14" i="8"/>
  <c r="G14" i="8"/>
  <c r="F14" i="8"/>
  <c r="E14" i="8"/>
  <c r="D14" i="8"/>
  <c r="C14" i="8"/>
  <c r="L18" i="8"/>
  <c r="K18" i="8"/>
  <c r="J18" i="8"/>
  <c r="I18" i="8"/>
  <c r="H18" i="8"/>
  <c r="G18" i="8"/>
  <c r="F18" i="8"/>
  <c r="E18" i="8"/>
  <c r="D18" i="8"/>
  <c r="C18" i="8"/>
  <c r="L24" i="8"/>
  <c r="K24" i="8"/>
  <c r="J24" i="8"/>
  <c r="I24" i="8"/>
  <c r="H24" i="8"/>
  <c r="G24" i="8"/>
  <c r="F24" i="8"/>
  <c r="E24" i="8"/>
  <c r="D24" i="8"/>
  <c r="C24" i="8"/>
  <c r="L10" i="8"/>
  <c r="K10" i="8"/>
  <c r="J10" i="8"/>
  <c r="I10" i="8"/>
  <c r="H10" i="8"/>
  <c r="G10" i="8"/>
  <c r="F10" i="8"/>
  <c r="E10" i="8"/>
  <c r="D10" i="8"/>
  <c r="C10" i="8"/>
  <c r="L17" i="8"/>
  <c r="K17" i="8"/>
  <c r="J17" i="8"/>
  <c r="I17" i="8"/>
  <c r="H17" i="8"/>
  <c r="G17" i="8"/>
  <c r="F17" i="8"/>
  <c r="E17" i="8"/>
  <c r="D17" i="8"/>
  <c r="C17" i="8"/>
  <c r="L28" i="8"/>
  <c r="K28" i="8"/>
  <c r="J28" i="8"/>
  <c r="I28" i="8"/>
  <c r="H28" i="8"/>
  <c r="G28" i="8"/>
  <c r="F28" i="8"/>
  <c r="E28" i="8"/>
  <c r="D28" i="8"/>
  <c r="C28" i="8"/>
  <c r="L16" i="8"/>
  <c r="K16" i="8"/>
  <c r="J16" i="8"/>
  <c r="I16" i="8"/>
  <c r="H16" i="8"/>
  <c r="G16" i="8"/>
  <c r="F16" i="8"/>
  <c r="E16" i="8"/>
  <c r="D16" i="8"/>
  <c r="C16" i="8"/>
  <c r="L11" i="8"/>
  <c r="K11" i="8"/>
  <c r="J11" i="8"/>
  <c r="I11" i="8"/>
  <c r="H11" i="8"/>
  <c r="G11" i="8"/>
  <c r="F11" i="8"/>
  <c r="E11" i="8"/>
  <c r="D11" i="8"/>
  <c r="C11" i="8"/>
  <c r="K33" i="8"/>
  <c r="J33" i="8"/>
  <c r="I33" i="8"/>
  <c r="H33" i="8"/>
  <c r="G33" i="8"/>
  <c r="F33" i="8"/>
  <c r="E33" i="8"/>
  <c r="D33" i="8"/>
  <c r="C33" i="8"/>
  <c r="L42" i="7"/>
  <c r="K42" i="7"/>
  <c r="J42" i="7"/>
  <c r="I42" i="7"/>
  <c r="H42" i="7"/>
  <c r="G42" i="7"/>
  <c r="F42" i="7"/>
  <c r="E42" i="7"/>
  <c r="D42" i="7"/>
  <c r="C42" i="7"/>
  <c r="L41" i="7"/>
  <c r="K41" i="7"/>
  <c r="J41" i="7"/>
  <c r="I41" i="7"/>
  <c r="H41" i="7"/>
  <c r="G41" i="7"/>
  <c r="F41" i="7"/>
  <c r="E41" i="7"/>
  <c r="D41" i="7"/>
  <c r="C41" i="7"/>
  <c r="L40" i="7"/>
  <c r="K40" i="7"/>
  <c r="J40" i="7"/>
  <c r="I40" i="7"/>
  <c r="H40" i="7"/>
  <c r="G40" i="7"/>
  <c r="F40" i="7"/>
  <c r="E40" i="7"/>
  <c r="D40" i="7"/>
  <c r="C40" i="7"/>
  <c r="L39" i="7"/>
  <c r="K39" i="7"/>
  <c r="J39" i="7"/>
  <c r="I39" i="7"/>
  <c r="H39" i="7"/>
  <c r="G39" i="7"/>
  <c r="F39" i="7"/>
  <c r="E39" i="7"/>
  <c r="D39" i="7"/>
  <c r="C39" i="7"/>
  <c r="L38" i="7"/>
  <c r="K38" i="7"/>
  <c r="J38" i="7"/>
  <c r="I38" i="7"/>
  <c r="H38" i="7"/>
  <c r="G38" i="7"/>
  <c r="F38" i="7"/>
  <c r="E38" i="7"/>
  <c r="D38" i="7"/>
  <c r="C38" i="7"/>
  <c r="L37" i="7"/>
  <c r="K37" i="7"/>
  <c r="J37" i="7"/>
  <c r="I37" i="7"/>
  <c r="H37" i="7"/>
  <c r="G37" i="7"/>
  <c r="F37" i="7"/>
  <c r="E37" i="7"/>
  <c r="D37" i="7"/>
  <c r="C37" i="7"/>
  <c r="L36" i="7"/>
  <c r="K36" i="7"/>
  <c r="J36" i="7"/>
  <c r="I36" i="7"/>
  <c r="H36" i="7"/>
  <c r="G36" i="7"/>
  <c r="F36" i="7"/>
  <c r="E36" i="7"/>
  <c r="D36" i="7"/>
  <c r="C36" i="7"/>
  <c r="L35" i="7"/>
  <c r="K35" i="7"/>
  <c r="J35" i="7"/>
  <c r="I35" i="7"/>
  <c r="H35" i="7"/>
  <c r="G35" i="7"/>
  <c r="F35" i="7"/>
  <c r="E35" i="7"/>
  <c r="D35" i="7"/>
  <c r="C35" i="7"/>
  <c r="L34" i="7"/>
  <c r="K34" i="7"/>
  <c r="J34" i="7"/>
  <c r="I34" i="7"/>
  <c r="H34" i="7"/>
  <c r="G34" i="7"/>
  <c r="F34" i="7"/>
  <c r="E34" i="7"/>
  <c r="D34" i="7"/>
  <c r="C34" i="7"/>
  <c r="L33" i="7"/>
  <c r="K33" i="7"/>
  <c r="J33" i="7"/>
  <c r="I33" i="7"/>
  <c r="H33" i="7"/>
  <c r="G33" i="7"/>
  <c r="F33" i="7"/>
  <c r="E33" i="7"/>
  <c r="D33" i="7"/>
  <c r="C33" i="7"/>
  <c r="L32" i="7"/>
  <c r="K32" i="7"/>
  <c r="J32" i="7"/>
  <c r="I32" i="7"/>
  <c r="H32" i="7"/>
  <c r="G32" i="7"/>
  <c r="F32" i="7"/>
  <c r="E32" i="7"/>
  <c r="D32" i="7"/>
  <c r="C32" i="7"/>
  <c r="L31" i="7"/>
  <c r="K31" i="7"/>
  <c r="J31" i="7"/>
  <c r="I31" i="7"/>
  <c r="H31" i="7"/>
  <c r="G31" i="7"/>
  <c r="F31" i="7"/>
  <c r="E31" i="7"/>
  <c r="D31" i="7"/>
  <c r="C31" i="7"/>
  <c r="L30" i="7"/>
  <c r="K30" i="7"/>
  <c r="J30" i="7"/>
  <c r="I30" i="7"/>
  <c r="H30" i="7"/>
  <c r="G30" i="7"/>
  <c r="F30" i="7"/>
  <c r="E30" i="7"/>
  <c r="D30" i="7"/>
  <c r="C30" i="7"/>
  <c r="L29" i="7"/>
  <c r="K29" i="7"/>
  <c r="J29" i="7"/>
  <c r="I29" i="7"/>
  <c r="H29" i="7"/>
  <c r="G29" i="7"/>
  <c r="F29" i="7"/>
  <c r="E29" i="7"/>
  <c r="D29" i="7"/>
  <c r="C29" i="7"/>
  <c r="L28" i="7"/>
  <c r="K28" i="7"/>
  <c r="J28" i="7"/>
  <c r="I28" i="7"/>
  <c r="H28" i="7"/>
  <c r="G28" i="7"/>
  <c r="F28" i="7"/>
  <c r="E28" i="7"/>
  <c r="D28" i="7"/>
  <c r="C28" i="7"/>
  <c r="L27" i="7"/>
  <c r="K27" i="7"/>
  <c r="J27" i="7"/>
  <c r="I27" i="7"/>
  <c r="H27" i="7"/>
  <c r="G27" i="7"/>
  <c r="F27" i="7"/>
  <c r="E27" i="7"/>
  <c r="D27" i="7"/>
  <c r="C27" i="7"/>
  <c r="L26" i="7"/>
  <c r="K26" i="7"/>
  <c r="J26" i="7"/>
  <c r="I26" i="7"/>
  <c r="H26" i="7"/>
  <c r="G26" i="7"/>
  <c r="F26" i="7"/>
  <c r="E26" i="7"/>
  <c r="D26" i="7"/>
  <c r="C26" i="7"/>
  <c r="L25" i="7"/>
  <c r="K25" i="7"/>
  <c r="J25" i="7"/>
  <c r="I25" i="7"/>
  <c r="H25" i="7"/>
  <c r="G25" i="7"/>
  <c r="F25" i="7"/>
  <c r="E25" i="7"/>
  <c r="D25" i="7"/>
  <c r="C25" i="7"/>
  <c r="L24" i="7"/>
  <c r="K24" i="7"/>
  <c r="J24" i="7"/>
  <c r="I24" i="7"/>
  <c r="H24" i="7"/>
  <c r="G24" i="7"/>
  <c r="F24" i="7"/>
  <c r="E24" i="7"/>
  <c r="D24" i="7"/>
  <c r="C24" i="7"/>
  <c r="L23" i="7"/>
  <c r="K23" i="7"/>
  <c r="J23" i="7"/>
  <c r="I23" i="7"/>
  <c r="H23" i="7"/>
  <c r="G23" i="7"/>
  <c r="F23" i="7"/>
  <c r="E23" i="7"/>
  <c r="D23" i="7"/>
  <c r="C23" i="7"/>
  <c r="L22" i="7"/>
  <c r="K22" i="7"/>
  <c r="J22" i="7"/>
  <c r="I22" i="7"/>
  <c r="H22" i="7"/>
  <c r="G22" i="7"/>
  <c r="F22" i="7"/>
  <c r="E22" i="7"/>
  <c r="D22" i="7"/>
  <c r="C22" i="7"/>
  <c r="L21" i="7"/>
  <c r="K21" i="7"/>
  <c r="J21" i="7"/>
  <c r="I21" i="7"/>
  <c r="H21" i="7"/>
  <c r="G21" i="7"/>
  <c r="F21" i="7"/>
  <c r="E21" i="7"/>
  <c r="D21" i="7"/>
  <c r="C21" i="7"/>
  <c r="L20" i="7"/>
  <c r="K20" i="7"/>
  <c r="J20" i="7"/>
  <c r="I20" i="7"/>
  <c r="H20" i="7"/>
  <c r="G20" i="7"/>
  <c r="F20" i="7"/>
  <c r="E20" i="7"/>
  <c r="D20" i="7"/>
  <c r="C20" i="7"/>
  <c r="L19" i="7"/>
  <c r="K19" i="7"/>
  <c r="J19" i="7"/>
  <c r="I19" i="7"/>
  <c r="H19" i="7"/>
  <c r="G19" i="7"/>
  <c r="F19" i="7"/>
  <c r="E19" i="7"/>
  <c r="D19" i="7"/>
  <c r="C19" i="7"/>
  <c r="L18" i="7"/>
  <c r="K18" i="7"/>
  <c r="J18" i="7"/>
  <c r="I18" i="7"/>
  <c r="H18" i="7"/>
  <c r="G18" i="7"/>
  <c r="F18" i="7"/>
  <c r="E18" i="7"/>
  <c r="D18" i="7"/>
  <c r="C18" i="7"/>
  <c r="L17" i="7"/>
  <c r="K17" i="7"/>
  <c r="J17" i="7"/>
  <c r="I17" i="7"/>
  <c r="H17" i="7"/>
  <c r="G17" i="7"/>
  <c r="F17" i="7"/>
  <c r="E17" i="7"/>
  <c r="D17" i="7"/>
  <c r="C17" i="7"/>
  <c r="L16" i="7"/>
  <c r="K16" i="7"/>
  <c r="J16" i="7"/>
  <c r="I16" i="7"/>
  <c r="H16" i="7"/>
  <c r="G16" i="7"/>
  <c r="F16" i="7"/>
  <c r="E16" i="7"/>
  <c r="D16" i="7"/>
  <c r="C16" i="7"/>
  <c r="L15" i="7"/>
  <c r="K15" i="7"/>
  <c r="J15" i="7"/>
  <c r="I15" i="7"/>
  <c r="H15" i="7"/>
  <c r="G15" i="7"/>
  <c r="F15" i="7"/>
  <c r="E15" i="7"/>
  <c r="D15" i="7"/>
  <c r="C15" i="7"/>
  <c r="L14" i="7"/>
  <c r="K14" i="7"/>
  <c r="J14" i="7"/>
  <c r="I14" i="7"/>
  <c r="H14" i="7"/>
  <c r="G14" i="7"/>
  <c r="F14" i="7"/>
  <c r="E14" i="7"/>
  <c r="D14" i="7"/>
  <c r="C14" i="7"/>
  <c r="L13" i="7"/>
  <c r="K13" i="7"/>
  <c r="J13" i="7"/>
  <c r="I13" i="7"/>
  <c r="H13" i="7"/>
  <c r="G13" i="7"/>
  <c r="F13" i="7"/>
  <c r="E13" i="7"/>
  <c r="D13" i="7"/>
  <c r="C13" i="7"/>
  <c r="L12" i="7"/>
  <c r="K12" i="7"/>
  <c r="J12" i="7"/>
  <c r="I12" i="7"/>
  <c r="H12" i="7"/>
  <c r="G12" i="7"/>
  <c r="F12" i="7"/>
  <c r="E12" i="7"/>
  <c r="D12" i="7"/>
  <c r="C12" i="7"/>
  <c r="L11" i="7"/>
  <c r="K11" i="7"/>
  <c r="J11" i="7"/>
  <c r="I11" i="7"/>
  <c r="H11" i="7"/>
  <c r="G11" i="7"/>
  <c r="F11" i="7"/>
  <c r="E11" i="7"/>
  <c r="D11" i="7"/>
  <c r="C11" i="7"/>
  <c r="L10" i="7"/>
  <c r="K10" i="7"/>
  <c r="J10" i="7"/>
  <c r="I10" i="7"/>
  <c r="H10" i="7"/>
  <c r="G10" i="7"/>
  <c r="F10" i="7"/>
  <c r="E10" i="7"/>
  <c r="D10" i="7"/>
  <c r="C10" i="7"/>
  <c r="L9" i="7"/>
  <c r="K9" i="7"/>
  <c r="J9" i="7"/>
  <c r="I9" i="7"/>
  <c r="H9" i="7"/>
  <c r="G9" i="7"/>
  <c r="F9" i="7"/>
  <c r="E9" i="7"/>
  <c r="D9" i="7"/>
  <c r="C9" i="7"/>
  <c r="L8" i="7"/>
  <c r="K8" i="7"/>
  <c r="J8" i="7"/>
  <c r="I8" i="7"/>
  <c r="H8" i="7"/>
  <c r="G8" i="7"/>
  <c r="F8" i="7"/>
  <c r="E8" i="7"/>
  <c r="D8" i="7"/>
  <c r="C8" i="7"/>
  <c r="Z42" i="6"/>
  <c r="Y42" i="6"/>
  <c r="X42" i="6"/>
  <c r="W42" i="6"/>
  <c r="V42" i="6"/>
  <c r="U42" i="6"/>
  <c r="T42" i="6"/>
  <c r="S42" i="6"/>
  <c r="R42" i="6"/>
  <c r="Q42" i="6"/>
  <c r="P42" i="6"/>
  <c r="O42" i="6"/>
  <c r="N42" i="6"/>
  <c r="M42" i="6"/>
  <c r="L42" i="6"/>
  <c r="K42" i="6"/>
  <c r="J42" i="6"/>
  <c r="I42" i="6"/>
  <c r="H42" i="6"/>
  <c r="G42" i="6"/>
  <c r="F42" i="6"/>
  <c r="E42" i="6"/>
  <c r="D42" i="6"/>
  <c r="Z41" i="6"/>
  <c r="Y41" i="6"/>
  <c r="X41" i="6"/>
  <c r="W41" i="6"/>
  <c r="V41" i="6"/>
  <c r="U41" i="6"/>
  <c r="T41" i="6"/>
  <c r="S41" i="6"/>
  <c r="R41" i="6"/>
  <c r="Q41" i="6"/>
  <c r="P41" i="6"/>
  <c r="O41" i="6"/>
  <c r="N41" i="6"/>
  <c r="M41" i="6"/>
  <c r="L41" i="6"/>
  <c r="K41" i="6"/>
  <c r="J41" i="6"/>
  <c r="I41" i="6"/>
  <c r="H41" i="6"/>
  <c r="G41" i="6"/>
  <c r="F41" i="6"/>
  <c r="E41" i="6"/>
  <c r="D41" i="6"/>
  <c r="Z40" i="6"/>
  <c r="Y40" i="6"/>
  <c r="X40" i="6"/>
  <c r="W40" i="6"/>
  <c r="V40" i="6"/>
  <c r="U40" i="6"/>
  <c r="T40" i="6"/>
  <c r="S40" i="6"/>
  <c r="R40" i="6"/>
  <c r="Q40" i="6"/>
  <c r="P40" i="6"/>
  <c r="O40" i="6"/>
  <c r="N40" i="6"/>
  <c r="M40" i="6"/>
  <c r="L40" i="6"/>
  <c r="K40" i="6"/>
  <c r="J40" i="6"/>
  <c r="I40" i="6"/>
  <c r="H40" i="6"/>
  <c r="G40" i="6"/>
  <c r="F40" i="6"/>
  <c r="E40" i="6"/>
  <c r="D40" i="6"/>
  <c r="Z39" i="6"/>
  <c r="Y39" i="6"/>
  <c r="X39" i="6"/>
  <c r="W39" i="6"/>
  <c r="V39" i="6"/>
  <c r="U39" i="6"/>
  <c r="T39" i="6"/>
  <c r="S39" i="6"/>
  <c r="R39" i="6"/>
  <c r="Q39" i="6"/>
  <c r="P39" i="6"/>
  <c r="O39" i="6"/>
  <c r="N39" i="6"/>
  <c r="M39" i="6"/>
  <c r="L39" i="6"/>
  <c r="K39" i="6"/>
  <c r="J39" i="6"/>
  <c r="I39" i="6"/>
  <c r="H39" i="6"/>
  <c r="G39" i="6"/>
  <c r="F39" i="6"/>
  <c r="E39" i="6"/>
  <c r="D39" i="6"/>
  <c r="Z38" i="6"/>
  <c r="Y38" i="6"/>
  <c r="X38" i="6"/>
  <c r="W38" i="6"/>
  <c r="V38" i="6"/>
  <c r="U38" i="6"/>
  <c r="T38" i="6"/>
  <c r="S38" i="6"/>
  <c r="R38" i="6"/>
  <c r="Q38" i="6"/>
  <c r="P38" i="6"/>
  <c r="O38" i="6"/>
  <c r="N38" i="6"/>
  <c r="M38" i="6"/>
  <c r="L38" i="6"/>
  <c r="K38" i="6"/>
  <c r="J38" i="6"/>
  <c r="I38" i="6"/>
  <c r="H38" i="6"/>
  <c r="G38" i="6"/>
  <c r="F38" i="6"/>
  <c r="E38" i="6"/>
  <c r="D38" i="6"/>
  <c r="Z37" i="6"/>
  <c r="Y37" i="6"/>
  <c r="X37" i="6"/>
  <c r="W37" i="6"/>
  <c r="V37" i="6"/>
  <c r="U37" i="6"/>
  <c r="T37" i="6"/>
  <c r="S37" i="6"/>
  <c r="R37" i="6"/>
  <c r="Q37" i="6"/>
  <c r="P37" i="6"/>
  <c r="O37" i="6"/>
  <c r="N37" i="6"/>
  <c r="M37" i="6"/>
  <c r="L37" i="6"/>
  <c r="K37" i="6"/>
  <c r="J37" i="6"/>
  <c r="I37" i="6"/>
  <c r="H37" i="6"/>
  <c r="G37" i="6"/>
  <c r="F37" i="6"/>
  <c r="E37" i="6"/>
  <c r="D37" i="6"/>
  <c r="Z36" i="6"/>
  <c r="Y36" i="6"/>
  <c r="X36" i="6"/>
  <c r="W36" i="6"/>
  <c r="V36" i="6"/>
  <c r="U36" i="6"/>
  <c r="T36" i="6"/>
  <c r="S36" i="6"/>
  <c r="R36" i="6"/>
  <c r="Q36" i="6"/>
  <c r="P36" i="6"/>
  <c r="O36" i="6"/>
  <c r="N36" i="6"/>
  <c r="M36" i="6"/>
  <c r="L36" i="6"/>
  <c r="K36" i="6"/>
  <c r="J36" i="6"/>
  <c r="I36" i="6"/>
  <c r="H36" i="6"/>
  <c r="G36" i="6"/>
  <c r="F36" i="6"/>
  <c r="E36" i="6"/>
  <c r="D36" i="6"/>
  <c r="Z35" i="6"/>
  <c r="Y35" i="6"/>
  <c r="X35" i="6"/>
  <c r="W35" i="6"/>
  <c r="V35" i="6"/>
  <c r="U35" i="6"/>
  <c r="T35" i="6"/>
  <c r="S35" i="6"/>
  <c r="R35" i="6"/>
  <c r="Q35" i="6"/>
  <c r="P35" i="6"/>
  <c r="O35" i="6"/>
  <c r="N35" i="6"/>
  <c r="M35" i="6"/>
  <c r="L35" i="6"/>
  <c r="K35" i="6"/>
  <c r="J35" i="6"/>
  <c r="I35" i="6"/>
  <c r="H35" i="6"/>
  <c r="G35" i="6"/>
  <c r="F35" i="6"/>
  <c r="E35" i="6"/>
  <c r="D35" i="6"/>
  <c r="Z34" i="6"/>
  <c r="Y34" i="6"/>
  <c r="X34" i="6"/>
  <c r="W34" i="6"/>
  <c r="V34" i="6"/>
  <c r="U34" i="6"/>
  <c r="T34" i="6"/>
  <c r="S34" i="6"/>
  <c r="R34" i="6"/>
  <c r="Q34" i="6"/>
  <c r="P34" i="6"/>
  <c r="O34" i="6"/>
  <c r="N34" i="6"/>
  <c r="M34" i="6"/>
  <c r="L34" i="6"/>
  <c r="K34" i="6"/>
  <c r="J34" i="6"/>
  <c r="I34" i="6"/>
  <c r="H34" i="6"/>
  <c r="G34" i="6"/>
  <c r="F34" i="6"/>
  <c r="E34" i="6"/>
  <c r="D34" i="6"/>
  <c r="Z33" i="6"/>
  <c r="Y33" i="6"/>
  <c r="X33" i="6"/>
  <c r="W33" i="6"/>
  <c r="V33" i="6"/>
  <c r="U33" i="6"/>
  <c r="T33" i="6"/>
  <c r="S33" i="6"/>
  <c r="R33" i="6"/>
  <c r="Q33" i="6"/>
  <c r="P33" i="6"/>
  <c r="O33" i="6"/>
  <c r="N33" i="6"/>
  <c r="M33" i="6"/>
  <c r="L33" i="6"/>
  <c r="K33" i="6"/>
  <c r="J33" i="6"/>
  <c r="I33" i="6"/>
  <c r="H33" i="6"/>
  <c r="G33" i="6"/>
  <c r="F33" i="6"/>
  <c r="E33" i="6"/>
  <c r="D33" i="6"/>
  <c r="Z32" i="6"/>
  <c r="Y32" i="6"/>
  <c r="X32" i="6"/>
  <c r="W32" i="6"/>
  <c r="V32" i="6"/>
  <c r="U32" i="6"/>
  <c r="T32" i="6"/>
  <c r="S32" i="6"/>
  <c r="R32" i="6"/>
  <c r="Q32" i="6"/>
  <c r="P32" i="6"/>
  <c r="O32" i="6"/>
  <c r="N32" i="6"/>
  <c r="M32" i="6"/>
  <c r="L32" i="6"/>
  <c r="K32" i="6"/>
  <c r="J32" i="6"/>
  <c r="I32" i="6"/>
  <c r="H32" i="6"/>
  <c r="G32" i="6"/>
  <c r="F32" i="6"/>
  <c r="E32" i="6"/>
  <c r="D32" i="6"/>
  <c r="Z31" i="6"/>
  <c r="Y31" i="6"/>
  <c r="X31" i="6"/>
  <c r="W31" i="6"/>
  <c r="V31" i="6"/>
  <c r="U31" i="6"/>
  <c r="T31" i="6"/>
  <c r="S31" i="6"/>
  <c r="R31" i="6"/>
  <c r="Q31" i="6"/>
  <c r="P31" i="6"/>
  <c r="O31" i="6"/>
  <c r="N31" i="6"/>
  <c r="M31" i="6"/>
  <c r="L31" i="6"/>
  <c r="K31" i="6"/>
  <c r="J31" i="6"/>
  <c r="I31" i="6"/>
  <c r="H31" i="6"/>
  <c r="G31" i="6"/>
  <c r="F31" i="6"/>
  <c r="E31" i="6"/>
  <c r="D31" i="6"/>
  <c r="Z30" i="6"/>
  <c r="Y30" i="6"/>
  <c r="X30" i="6"/>
  <c r="W30" i="6"/>
  <c r="V30" i="6"/>
  <c r="U30" i="6"/>
  <c r="T30" i="6"/>
  <c r="S30" i="6"/>
  <c r="R30" i="6"/>
  <c r="Q30" i="6"/>
  <c r="P30" i="6"/>
  <c r="O30" i="6"/>
  <c r="N30" i="6"/>
  <c r="M30" i="6"/>
  <c r="L30" i="6"/>
  <c r="K30" i="6"/>
  <c r="J30" i="6"/>
  <c r="I30" i="6"/>
  <c r="H30" i="6"/>
  <c r="G30" i="6"/>
  <c r="F30" i="6"/>
  <c r="E30" i="6"/>
  <c r="D30" i="6"/>
  <c r="Z29" i="6"/>
  <c r="Y29" i="6"/>
  <c r="X29" i="6"/>
  <c r="W29" i="6"/>
  <c r="V29" i="6"/>
  <c r="U29" i="6"/>
  <c r="T29" i="6"/>
  <c r="S29" i="6"/>
  <c r="R29" i="6"/>
  <c r="Q29" i="6"/>
  <c r="P29" i="6"/>
  <c r="O29" i="6"/>
  <c r="N29" i="6"/>
  <c r="M29" i="6"/>
  <c r="L29" i="6"/>
  <c r="K29" i="6"/>
  <c r="J29" i="6"/>
  <c r="I29" i="6"/>
  <c r="H29" i="6"/>
  <c r="G29" i="6"/>
  <c r="F29" i="6"/>
  <c r="E29" i="6"/>
  <c r="D29" i="6"/>
  <c r="Z28" i="6"/>
  <c r="Y28" i="6"/>
  <c r="X28" i="6"/>
  <c r="W28" i="6"/>
  <c r="V28" i="6"/>
  <c r="U28" i="6"/>
  <c r="T28" i="6"/>
  <c r="S28" i="6"/>
  <c r="R28" i="6"/>
  <c r="Q28" i="6"/>
  <c r="P28" i="6"/>
  <c r="O28" i="6"/>
  <c r="N28" i="6"/>
  <c r="M28" i="6"/>
  <c r="L28" i="6"/>
  <c r="K28" i="6"/>
  <c r="J28" i="6"/>
  <c r="I28" i="6"/>
  <c r="H28" i="6"/>
  <c r="G28" i="6"/>
  <c r="F28" i="6"/>
  <c r="E28" i="6"/>
  <c r="D28" i="6"/>
  <c r="Z27" i="6"/>
  <c r="Y27" i="6"/>
  <c r="X27" i="6"/>
  <c r="W27" i="6"/>
  <c r="V27" i="6"/>
  <c r="U27" i="6"/>
  <c r="T27" i="6"/>
  <c r="S27" i="6"/>
  <c r="R27" i="6"/>
  <c r="Q27" i="6"/>
  <c r="P27" i="6"/>
  <c r="O27" i="6"/>
  <c r="N27" i="6"/>
  <c r="M27" i="6"/>
  <c r="L27" i="6"/>
  <c r="K27" i="6"/>
  <c r="J27" i="6"/>
  <c r="I27" i="6"/>
  <c r="H27" i="6"/>
  <c r="G27" i="6"/>
  <c r="F27" i="6"/>
  <c r="E27" i="6"/>
  <c r="D27" i="6"/>
  <c r="Z26" i="6"/>
  <c r="Y26" i="6"/>
  <c r="X26" i="6"/>
  <c r="W26" i="6"/>
  <c r="V26" i="6"/>
  <c r="U26" i="6"/>
  <c r="T26" i="6"/>
  <c r="S26" i="6"/>
  <c r="R26" i="6"/>
  <c r="Q26" i="6"/>
  <c r="P26" i="6"/>
  <c r="O26" i="6"/>
  <c r="N26" i="6"/>
  <c r="M26" i="6"/>
  <c r="L26" i="6"/>
  <c r="K26" i="6"/>
  <c r="J26" i="6"/>
  <c r="I26" i="6"/>
  <c r="H26" i="6"/>
  <c r="G26" i="6"/>
  <c r="F26" i="6"/>
  <c r="E26" i="6"/>
  <c r="D26" i="6"/>
  <c r="Z25" i="6"/>
  <c r="Y25" i="6"/>
  <c r="X25" i="6"/>
  <c r="W25" i="6"/>
  <c r="V25" i="6"/>
  <c r="U25" i="6"/>
  <c r="T25" i="6"/>
  <c r="S25" i="6"/>
  <c r="R25" i="6"/>
  <c r="Q25" i="6"/>
  <c r="P25" i="6"/>
  <c r="O25" i="6"/>
  <c r="N25" i="6"/>
  <c r="M25" i="6"/>
  <c r="L25" i="6"/>
  <c r="K25" i="6"/>
  <c r="J25" i="6"/>
  <c r="I25" i="6"/>
  <c r="H25" i="6"/>
  <c r="G25" i="6"/>
  <c r="F25" i="6"/>
  <c r="E25" i="6"/>
  <c r="D25" i="6"/>
  <c r="Z24" i="6"/>
  <c r="Y24" i="6"/>
  <c r="X24" i="6"/>
  <c r="W24" i="6"/>
  <c r="V24" i="6"/>
  <c r="U24" i="6"/>
  <c r="T24" i="6"/>
  <c r="S24" i="6"/>
  <c r="R24" i="6"/>
  <c r="Q24" i="6"/>
  <c r="P24" i="6"/>
  <c r="O24" i="6"/>
  <c r="N24" i="6"/>
  <c r="M24" i="6"/>
  <c r="L24" i="6"/>
  <c r="K24" i="6"/>
  <c r="J24" i="6"/>
  <c r="I24" i="6"/>
  <c r="H24" i="6"/>
  <c r="G24" i="6"/>
  <c r="F24" i="6"/>
  <c r="E24" i="6"/>
  <c r="D24" i="6"/>
  <c r="Z23" i="6"/>
  <c r="Y23" i="6"/>
  <c r="X23" i="6"/>
  <c r="W23" i="6"/>
  <c r="V23" i="6"/>
  <c r="U23" i="6"/>
  <c r="T23" i="6"/>
  <c r="S23" i="6"/>
  <c r="R23" i="6"/>
  <c r="Q23" i="6"/>
  <c r="P23" i="6"/>
  <c r="O23" i="6"/>
  <c r="N23" i="6"/>
  <c r="M23" i="6"/>
  <c r="L23" i="6"/>
  <c r="K23" i="6"/>
  <c r="J23" i="6"/>
  <c r="I23" i="6"/>
  <c r="H23" i="6"/>
  <c r="G23" i="6"/>
  <c r="F23" i="6"/>
  <c r="E23" i="6"/>
  <c r="D23" i="6"/>
  <c r="Z22" i="6"/>
  <c r="Y22" i="6"/>
  <c r="X22" i="6"/>
  <c r="W22" i="6"/>
  <c r="V22" i="6"/>
  <c r="U22" i="6"/>
  <c r="T22" i="6"/>
  <c r="S22" i="6"/>
  <c r="R22" i="6"/>
  <c r="Q22" i="6"/>
  <c r="P22" i="6"/>
  <c r="O22" i="6"/>
  <c r="N22" i="6"/>
  <c r="M22" i="6"/>
  <c r="L22" i="6"/>
  <c r="K22" i="6"/>
  <c r="J22" i="6"/>
  <c r="I22" i="6"/>
  <c r="H22" i="6"/>
  <c r="G22" i="6"/>
  <c r="F22" i="6"/>
  <c r="E22" i="6"/>
  <c r="D22" i="6"/>
  <c r="Z21" i="6"/>
  <c r="Y21" i="6"/>
  <c r="X21" i="6"/>
  <c r="W21" i="6"/>
  <c r="V21" i="6"/>
  <c r="U21" i="6"/>
  <c r="T21" i="6"/>
  <c r="S21" i="6"/>
  <c r="R21" i="6"/>
  <c r="Q21" i="6"/>
  <c r="P21" i="6"/>
  <c r="O21" i="6"/>
  <c r="N21" i="6"/>
  <c r="M21" i="6"/>
  <c r="L21" i="6"/>
  <c r="K21" i="6"/>
  <c r="J21" i="6"/>
  <c r="I21" i="6"/>
  <c r="H21" i="6"/>
  <c r="G21" i="6"/>
  <c r="F21" i="6"/>
  <c r="E21" i="6"/>
  <c r="D21" i="6"/>
  <c r="Z20" i="6"/>
  <c r="Y20" i="6"/>
  <c r="X20" i="6"/>
  <c r="W20" i="6"/>
  <c r="V20" i="6"/>
  <c r="U20" i="6"/>
  <c r="T20" i="6"/>
  <c r="S20" i="6"/>
  <c r="R20" i="6"/>
  <c r="Q20" i="6"/>
  <c r="P20" i="6"/>
  <c r="O20" i="6"/>
  <c r="N20" i="6"/>
  <c r="M20" i="6"/>
  <c r="L20" i="6"/>
  <c r="K20" i="6"/>
  <c r="J20" i="6"/>
  <c r="I20" i="6"/>
  <c r="H20" i="6"/>
  <c r="G20" i="6"/>
  <c r="F20" i="6"/>
  <c r="E20" i="6"/>
  <c r="D20" i="6"/>
  <c r="Z19" i="6"/>
  <c r="Y19" i="6"/>
  <c r="X19" i="6"/>
  <c r="W19" i="6"/>
  <c r="V19" i="6"/>
  <c r="U19" i="6"/>
  <c r="T19" i="6"/>
  <c r="S19" i="6"/>
  <c r="R19" i="6"/>
  <c r="Q19" i="6"/>
  <c r="P19" i="6"/>
  <c r="O19" i="6"/>
  <c r="N19" i="6"/>
  <c r="M19" i="6"/>
  <c r="L19" i="6"/>
  <c r="K19" i="6"/>
  <c r="J19" i="6"/>
  <c r="I19" i="6"/>
  <c r="H19" i="6"/>
  <c r="G19" i="6"/>
  <c r="F19" i="6"/>
  <c r="E19" i="6"/>
  <c r="D19" i="6"/>
  <c r="Z18" i="6"/>
  <c r="Y18" i="6"/>
  <c r="X18" i="6"/>
  <c r="W18" i="6"/>
  <c r="V18" i="6"/>
  <c r="U18" i="6"/>
  <c r="T18" i="6"/>
  <c r="S18" i="6"/>
  <c r="R18" i="6"/>
  <c r="Q18" i="6"/>
  <c r="P18" i="6"/>
  <c r="O18" i="6"/>
  <c r="N18" i="6"/>
  <c r="M18" i="6"/>
  <c r="L18" i="6"/>
  <c r="K18" i="6"/>
  <c r="J18" i="6"/>
  <c r="I18" i="6"/>
  <c r="H18" i="6"/>
  <c r="G18" i="6"/>
  <c r="F18" i="6"/>
  <c r="E18" i="6"/>
  <c r="D18" i="6"/>
  <c r="Z17" i="6"/>
  <c r="Y17" i="6"/>
  <c r="X17" i="6"/>
  <c r="W17" i="6"/>
  <c r="V17" i="6"/>
  <c r="U17" i="6"/>
  <c r="T17" i="6"/>
  <c r="S17" i="6"/>
  <c r="R17" i="6"/>
  <c r="Q17" i="6"/>
  <c r="P17" i="6"/>
  <c r="O17" i="6"/>
  <c r="N17" i="6"/>
  <c r="M17" i="6"/>
  <c r="L17" i="6"/>
  <c r="K17" i="6"/>
  <c r="J17" i="6"/>
  <c r="I17" i="6"/>
  <c r="H17" i="6"/>
  <c r="G17" i="6"/>
  <c r="F17" i="6"/>
  <c r="E17" i="6"/>
  <c r="D17" i="6"/>
  <c r="Z16" i="6"/>
  <c r="Y16" i="6"/>
  <c r="X16" i="6"/>
  <c r="W16" i="6"/>
  <c r="V16" i="6"/>
  <c r="U16" i="6"/>
  <c r="T16" i="6"/>
  <c r="S16" i="6"/>
  <c r="R16" i="6"/>
  <c r="Q16" i="6"/>
  <c r="P16" i="6"/>
  <c r="O16" i="6"/>
  <c r="N16" i="6"/>
  <c r="M16" i="6"/>
  <c r="L16" i="6"/>
  <c r="K16" i="6"/>
  <c r="J16" i="6"/>
  <c r="I16" i="6"/>
  <c r="H16" i="6"/>
  <c r="G16" i="6"/>
  <c r="F16" i="6"/>
  <c r="E16" i="6"/>
  <c r="D16" i="6"/>
  <c r="Z15" i="6"/>
  <c r="Y15" i="6"/>
  <c r="X15" i="6"/>
  <c r="W15" i="6"/>
  <c r="V15" i="6"/>
  <c r="U15" i="6"/>
  <c r="T15" i="6"/>
  <c r="S15" i="6"/>
  <c r="R15" i="6"/>
  <c r="Q15" i="6"/>
  <c r="P15" i="6"/>
  <c r="O15" i="6"/>
  <c r="N15" i="6"/>
  <c r="M15" i="6"/>
  <c r="L15" i="6"/>
  <c r="K15" i="6"/>
  <c r="J15" i="6"/>
  <c r="I15" i="6"/>
  <c r="H15" i="6"/>
  <c r="G15" i="6"/>
  <c r="F15" i="6"/>
  <c r="E15" i="6"/>
  <c r="D15" i="6"/>
  <c r="Z14" i="6"/>
  <c r="Y14" i="6"/>
  <c r="X14" i="6"/>
  <c r="W14" i="6"/>
  <c r="V14" i="6"/>
  <c r="U14" i="6"/>
  <c r="T14" i="6"/>
  <c r="S14" i="6"/>
  <c r="R14" i="6"/>
  <c r="Q14" i="6"/>
  <c r="P14" i="6"/>
  <c r="O14" i="6"/>
  <c r="N14" i="6"/>
  <c r="M14" i="6"/>
  <c r="L14" i="6"/>
  <c r="K14" i="6"/>
  <c r="J14" i="6"/>
  <c r="I14" i="6"/>
  <c r="H14" i="6"/>
  <c r="G14" i="6"/>
  <c r="F14" i="6"/>
  <c r="E14" i="6"/>
  <c r="D14" i="6"/>
  <c r="Z13" i="6"/>
  <c r="Y13" i="6"/>
  <c r="X13" i="6"/>
  <c r="W13" i="6"/>
  <c r="V13" i="6"/>
  <c r="U13" i="6"/>
  <c r="T13" i="6"/>
  <c r="S13" i="6"/>
  <c r="R13" i="6"/>
  <c r="Q13" i="6"/>
  <c r="P13" i="6"/>
  <c r="O13" i="6"/>
  <c r="N13" i="6"/>
  <c r="M13" i="6"/>
  <c r="L13" i="6"/>
  <c r="K13" i="6"/>
  <c r="J13" i="6"/>
  <c r="I13" i="6"/>
  <c r="H13" i="6"/>
  <c r="G13" i="6"/>
  <c r="F13" i="6"/>
  <c r="E13" i="6"/>
  <c r="D13" i="6"/>
  <c r="Z12" i="6"/>
  <c r="Y12" i="6"/>
  <c r="X12" i="6"/>
  <c r="W12" i="6"/>
  <c r="V12" i="6"/>
  <c r="U12" i="6"/>
  <c r="T12" i="6"/>
  <c r="S12" i="6"/>
  <c r="R12" i="6"/>
  <c r="Q12" i="6"/>
  <c r="P12" i="6"/>
  <c r="O12" i="6"/>
  <c r="N12" i="6"/>
  <c r="M12" i="6"/>
  <c r="L12" i="6"/>
  <c r="K12" i="6"/>
  <c r="J12" i="6"/>
  <c r="I12" i="6"/>
  <c r="H12" i="6"/>
  <c r="G12" i="6"/>
  <c r="F12" i="6"/>
  <c r="E12" i="6"/>
  <c r="D12" i="6"/>
  <c r="Z11" i="6"/>
  <c r="Y11" i="6"/>
  <c r="X11" i="6"/>
  <c r="W11" i="6"/>
  <c r="V11" i="6"/>
  <c r="U11" i="6"/>
  <c r="T11" i="6"/>
  <c r="S11" i="6"/>
  <c r="R11" i="6"/>
  <c r="Q11" i="6"/>
  <c r="P11" i="6"/>
  <c r="O11" i="6"/>
  <c r="N11" i="6"/>
  <c r="M11" i="6"/>
  <c r="L11" i="6"/>
  <c r="K11" i="6"/>
  <c r="J11" i="6"/>
  <c r="I11" i="6"/>
  <c r="H11" i="6"/>
  <c r="G11" i="6"/>
  <c r="F11" i="6"/>
  <c r="E11" i="6"/>
  <c r="D11" i="6"/>
  <c r="Z10" i="6"/>
  <c r="Y10" i="6"/>
  <c r="X10" i="6"/>
  <c r="W10" i="6"/>
  <c r="V10" i="6"/>
  <c r="U10" i="6"/>
  <c r="T10" i="6"/>
  <c r="S10" i="6"/>
  <c r="R10" i="6"/>
  <c r="Q10" i="6"/>
  <c r="P10" i="6"/>
  <c r="O10" i="6"/>
  <c r="N10" i="6"/>
  <c r="M10" i="6"/>
  <c r="L10" i="6"/>
  <c r="K10" i="6"/>
  <c r="J10" i="6"/>
  <c r="I10" i="6"/>
  <c r="H10" i="6"/>
  <c r="G10" i="6"/>
  <c r="F10" i="6"/>
  <c r="E10" i="6"/>
  <c r="D10" i="6"/>
  <c r="Z9" i="6"/>
  <c r="Y9" i="6"/>
  <c r="X9" i="6"/>
  <c r="W9" i="6"/>
  <c r="V9" i="6"/>
  <c r="U9" i="6"/>
  <c r="T9" i="6"/>
  <c r="S9" i="6"/>
  <c r="R9" i="6"/>
  <c r="Q9" i="6"/>
  <c r="P9" i="6"/>
  <c r="O9" i="6"/>
  <c r="N9" i="6"/>
  <c r="M9" i="6"/>
  <c r="L9" i="6"/>
  <c r="K9" i="6"/>
  <c r="J9" i="6"/>
  <c r="I9" i="6"/>
  <c r="H9" i="6"/>
  <c r="G9" i="6"/>
  <c r="F9" i="6"/>
  <c r="E9" i="6"/>
  <c r="D9" i="6"/>
  <c r="Z8" i="6"/>
  <c r="Y8" i="6"/>
  <c r="X8" i="6"/>
  <c r="W8" i="6"/>
  <c r="V8" i="6"/>
  <c r="U8" i="6"/>
  <c r="T8" i="6"/>
  <c r="S8" i="6"/>
  <c r="R8" i="6"/>
  <c r="Q8" i="6"/>
  <c r="P8" i="6"/>
  <c r="O8" i="6"/>
  <c r="N8" i="6"/>
  <c r="M8" i="6"/>
  <c r="L8" i="6"/>
  <c r="K8" i="6"/>
  <c r="J8" i="6"/>
  <c r="I8" i="6"/>
  <c r="H8" i="6"/>
  <c r="G8" i="6"/>
  <c r="F8" i="6"/>
  <c r="E8" i="6"/>
  <c r="D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00000000-0006-0000-0000-000001000000}">
      <text>
        <r>
          <rPr>
            <sz val="11"/>
            <color theme="1"/>
            <rFont val="Calibri"/>
            <family val="2"/>
            <scheme val="minor"/>
          </rPr>
          <t>Observation status: Estimated value</t>
        </r>
      </text>
    </comment>
    <comment ref="Z10" authorId="0" shapeId="0" xr:uid="{00000000-0006-0000-0000-000002000000}">
      <text>
        <r>
          <rPr>
            <sz val="11"/>
            <color theme="1"/>
            <rFont val="Calibri"/>
            <family val="2"/>
            <scheme val="minor"/>
          </rPr>
          <t>Observation status: Estimated value</t>
        </r>
      </text>
    </comment>
    <comment ref="C12" authorId="0" shapeId="0" xr:uid="{00000000-0006-0000-0000-000003000000}">
      <text>
        <r>
          <rPr>
            <sz val="11"/>
            <color theme="1"/>
            <rFont val="Calibri"/>
            <family val="2"/>
            <scheme val="minor"/>
          </rPr>
          <t>Observation status: Estimated value</t>
        </r>
      </text>
    </comment>
    <comment ref="D12" authorId="0" shapeId="0" xr:uid="{00000000-0006-0000-0000-000004000000}">
      <text>
        <r>
          <rPr>
            <sz val="11"/>
            <color theme="1"/>
            <rFont val="Calibri"/>
            <family val="2"/>
            <scheme val="minor"/>
          </rPr>
          <t>Observation status: Estimated value</t>
        </r>
      </text>
    </comment>
    <comment ref="E12" authorId="0" shapeId="0" xr:uid="{00000000-0006-0000-0000-000005000000}">
      <text>
        <r>
          <rPr>
            <sz val="11"/>
            <color theme="1"/>
            <rFont val="Calibri"/>
            <family val="2"/>
            <scheme val="minor"/>
          </rPr>
          <t>Observation status: Estimated value</t>
        </r>
      </text>
    </comment>
    <comment ref="F12" authorId="0" shapeId="0" xr:uid="{00000000-0006-0000-0000-000006000000}">
      <text>
        <r>
          <rPr>
            <sz val="11"/>
            <color theme="1"/>
            <rFont val="Calibri"/>
            <family val="2"/>
            <scheme val="minor"/>
          </rPr>
          <t>Observation status: Estimated value</t>
        </r>
      </text>
    </comment>
    <comment ref="G12" authorId="0" shapeId="0" xr:uid="{00000000-0006-0000-0000-000007000000}">
      <text>
        <r>
          <rPr>
            <sz val="11"/>
            <color theme="1"/>
            <rFont val="Calibri"/>
            <family val="2"/>
            <scheme val="minor"/>
          </rPr>
          <t>Observation status: Estimated value</t>
        </r>
      </text>
    </comment>
    <comment ref="X12" authorId="0" shapeId="0" xr:uid="{00000000-0006-0000-0000-000008000000}">
      <text>
        <r>
          <rPr>
            <sz val="11"/>
            <color theme="1"/>
            <rFont val="Calibri"/>
            <family val="2"/>
            <scheme val="minor"/>
          </rPr>
          <t>Observation status: Estimated value</t>
        </r>
      </text>
    </comment>
    <comment ref="Y12" authorId="0" shapeId="0" xr:uid="{00000000-0006-0000-0000-000009000000}">
      <text>
        <r>
          <rPr>
            <sz val="11"/>
            <color theme="1"/>
            <rFont val="Calibri"/>
            <family val="2"/>
            <scheme val="minor"/>
          </rPr>
          <t>Observation status: Estimated value</t>
        </r>
      </text>
    </comment>
    <comment ref="Y13" authorId="0" shapeId="0" xr:uid="{00000000-0006-0000-0000-00000A000000}">
      <text>
        <r>
          <rPr>
            <sz val="11"/>
            <color theme="1"/>
            <rFont val="Calibri"/>
            <family val="2"/>
            <scheme val="minor"/>
          </rPr>
          <t>Observation status: Estimated value</t>
        </r>
      </text>
    </comment>
    <comment ref="Z13" authorId="0" shapeId="0" xr:uid="{00000000-0006-0000-0000-00000B000000}">
      <text>
        <r>
          <rPr>
            <sz val="11"/>
            <color theme="1"/>
            <rFont val="Calibri"/>
            <family val="2"/>
            <scheme val="minor"/>
          </rPr>
          <t>Observation status: Estimated value</t>
        </r>
      </text>
    </comment>
    <comment ref="Y18" authorId="0" shapeId="0" xr:uid="{00000000-0006-0000-0000-00000C000000}">
      <text>
        <r>
          <rPr>
            <sz val="11"/>
            <color theme="1"/>
            <rFont val="Calibri"/>
            <family val="2"/>
            <scheme val="minor"/>
          </rPr>
          <t>Observation status: Estimated value</t>
        </r>
      </text>
    </comment>
    <comment ref="Z18" authorId="0" shapeId="0" xr:uid="{00000000-0006-0000-0000-00000D000000}">
      <text>
        <r>
          <rPr>
            <sz val="11"/>
            <color theme="1"/>
            <rFont val="Calibri"/>
            <family val="2"/>
            <scheme val="minor"/>
          </rPr>
          <t>Observation status: Estimated value</t>
        </r>
      </text>
    </comment>
    <comment ref="V19" authorId="0" shapeId="0" xr:uid="{00000000-0006-0000-0000-00000E000000}">
      <text>
        <r>
          <rPr>
            <sz val="11"/>
            <color theme="1"/>
            <rFont val="Calibri"/>
            <family val="2"/>
            <scheme val="minor"/>
          </rPr>
          <t>Observation status: Estimated value</t>
        </r>
      </text>
    </comment>
    <comment ref="W19" authorId="0" shapeId="0" xr:uid="{00000000-0006-0000-0000-00000F000000}">
      <text>
        <r>
          <rPr>
            <sz val="11"/>
            <color theme="1"/>
            <rFont val="Calibri"/>
            <family val="2"/>
            <scheme val="minor"/>
          </rPr>
          <t>Observation status: Estimated value</t>
        </r>
      </text>
    </comment>
    <comment ref="X19" authorId="0" shapeId="0" xr:uid="{00000000-0006-0000-0000-000010000000}">
      <text>
        <r>
          <rPr>
            <sz val="11"/>
            <color theme="1"/>
            <rFont val="Calibri"/>
            <family val="2"/>
            <scheme val="minor"/>
          </rPr>
          <t>Observation status: Estimated value</t>
        </r>
      </text>
    </comment>
    <comment ref="Y19" authorId="0" shapeId="0" xr:uid="{00000000-0006-0000-0000-000011000000}">
      <text>
        <r>
          <rPr>
            <sz val="11"/>
            <color theme="1"/>
            <rFont val="Calibri"/>
            <family val="2"/>
            <scheme val="minor"/>
          </rPr>
          <t>Observation status: Estimated value</t>
        </r>
      </text>
    </comment>
    <comment ref="Z19" authorId="0" shapeId="0" xr:uid="{00000000-0006-0000-0000-000012000000}">
      <text>
        <r>
          <rPr>
            <sz val="11"/>
            <color theme="1"/>
            <rFont val="Calibri"/>
            <family val="2"/>
            <scheme val="minor"/>
          </rPr>
          <t>Observation status: Estimated value</t>
        </r>
      </text>
    </comment>
    <comment ref="M20" authorId="0" shapeId="0" xr:uid="{00000000-0006-0000-0000-000013000000}">
      <text>
        <r>
          <rPr>
            <sz val="11"/>
            <color theme="1"/>
            <rFont val="Calibri"/>
            <family val="2"/>
            <scheme val="minor"/>
          </rPr>
          <t>Observation status: Time series break</t>
        </r>
      </text>
    </comment>
    <comment ref="X20" authorId="0" shapeId="0" xr:uid="{00000000-0006-0000-0000-000014000000}">
      <text>
        <r>
          <rPr>
            <sz val="11"/>
            <color theme="1"/>
            <rFont val="Calibri"/>
            <family val="2"/>
            <scheme val="minor"/>
          </rPr>
          <t>Observation status: Estimated value</t>
        </r>
      </text>
    </comment>
    <comment ref="Y20" authorId="0" shapeId="0" xr:uid="{00000000-0006-0000-0000-000015000000}">
      <text>
        <r>
          <rPr>
            <sz val="11"/>
            <color theme="1"/>
            <rFont val="Calibri"/>
            <family val="2"/>
            <scheme val="minor"/>
          </rPr>
          <t>Observation status: Estimated value</t>
        </r>
      </text>
    </comment>
    <comment ref="Z20" authorId="0" shapeId="0" xr:uid="{00000000-0006-0000-0000-000016000000}">
      <text>
        <r>
          <rPr>
            <sz val="11"/>
            <color theme="1"/>
            <rFont val="Calibri"/>
            <family val="2"/>
            <scheme val="minor"/>
          </rPr>
          <t>Observation status: Estimated value</t>
        </r>
      </text>
    </comment>
    <comment ref="Y21" authorId="0" shapeId="0" xr:uid="{00000000-0006-0000-0000-000017000000}">
      <text>
        <r>
          <rPr>
            <sz val="11"/>
            <color theme="1"/>
            <rFont val="Calibri"/>
            <family val="2"/>
            <scheme val="minor"/>
          </rPr>
          <t>Observation status: Estimated value</t>
        </r>
      </text>
    </comment>
    <comment ref="Z21" authorId="0" shapeId="0" xr:uid="{00000000-0006-0000-0000-000018000000}">
      <text>
        <r>
          <rPr>
            <sz val="11"/>
            <color theme="1"/>
            <rFont val="Calibri"/>
            <family val="2"/>
            <scheme val="minor"/>
          </rPr>
          <t>Observation status: Estimated value</t>
        </r>
      </text>
    </comment>
    <comment ref="Y27" authorId="0" shapeId="0" xr:uid="{00000000-0006-0000-0000-000019000000}">
      <text>
        <r>
          <rPr>
            <sz val="11"/>
            <color theme="1"/>
            <rFont val="Calibri"/>
            <family val="2"/>
            <scheme val="minor"/>
          </rPr>
          <t>Observation status: Estimated value</t>
        </r>
      </text>
    </comment>
    <comment ref="Z30" authorId="0" shapeId="0" xr:uid="{00000000-0006-0000-0000-00001A000000}">
      <text>
        <r>
          <rPr>
            <sz val="11"/>
            <color theme="1"/>
            <rFont val="Calibri"/>
            <family val="2"/>
            <scheme val="minor"/>
          </rPr>
          <t>Observation status: Estimated value</t>
        </r>
      </text>
    </comment>
    <comment ref="X31" authorId="0" shapeId="0" xr:uid="{00000000-0006-0000-0000-00001B000000}">
      <text>
        <r>
          <rPr>
            <sz val="11"/>
            <color theme="1"/>
            <rFont val="Calibri"/>
            <family val="2"/>
            <scheme val="minor"/>
          </rPr>
          <t>Observation status: Estimated value</t>
        </r>
      </text>
    </comment>
    <comment ref="Y31" authorId="0" shapeId="0" xr:uid="{00000000-0006-0000-0000-00001C000000}">
      <text>
        <r>
          <rPr>
            <sz val="11"/>
            <color theme="1"/>
            <rFont val="Calibri"/>
            <family val="2"/>
            <scheme val="minor"/>
          </rPr>
          <t>Observation status: Estimated value</t>
        </r>
      </text>
    </comment>
    <comment ref="Z32" authorId="0" shapeId="0" xr:uid="{00000000-0006-0000-0000-00001D000000}">
      <text>
        <r>
          <rPr>
            <sz val="11"/>
            <color theme="1"/>
            <rFont val="Calibri"/>
            <family val="2"/>
            <scheme val="minor"/>
          </rPr>
          <t>Observation status: Estimated value</t>
        </r>
      </text>
    </comment>
    <comment ref="Y36" authorId="0" shapeId="0" xr:uid="{00000000-0006-0000-0000-00001E000000}">
      <text>
        <r>
          <rPr>
            <sz val="11"/>
            <color theme="1"/>
            <rFont val="Calibri"/>
            <family val="2"/>
            <scheme val="minor"/>
          </rPr>
          <t>Observation status: Estimated value</t>
        </r>
      </text>
    </comment>
    <comment ref="Z36" authorId="0" shapeId="0" xr:uid="{00000000-0006-0000-0000-00001F000000}">
      <text>
        <r>
          <rPr>
            <sz val="11"/>
            <color theme="1"/>
            <rFont val="Calibri"/>
            <family val="2"/>
            <scheme val="minor"/>
          </rPr>
          <t>Observation status: Estimated value</t>
        </r>
      </text>
    </comment>
    <comment ref="X39" authorId="0" shapeId="0" xr:uid="{00000000-0006-0000-0000-000020000000}">
      <text>
        <r>
          <rPr>
            <sz val="11"/>
            <color theme="1"/>
            <rFont val="Calibri"/>
            <family val="2"/>
            <scheme val="minor"/>
          </rPr>
          <t>Observation status: Estimated value</t>
        </r>
      </text>
    </comment>
    <comment ref="Y39" authorId="0" shapeId="0" xr:uid="{00000000-0006-0000-0000-000021000000}">
      <text>
        <r>
          <rPr>
            <sz val="11"/>
            <color theme="1"/>
            <rFont val="Calibri"/>
            <family val="2"/>
            <scheme val="minor"/>
          </rPr>
          <t>Observation status: Estimated value</t>
        </r>
      </text>
    </comment>
    <comment ref="Z39" authorId="0" shapeId="0" xr:uid="{00000000-0006-0000-0000-000022000000}">
      <text>
        <r>
          <rPr>
            <sz val="11"/>
            <color theme="1"/>
            <rFont val="Calibri"/>
            <family val="2"/>
            <scheme val="minor"/>
          </rPr>
          <t>Observation status: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10" authorId="0" shapeId="0" xr:uid="{B3CE304A-88EF-4A95-8265-E70F6B3C6A2D}">
      <text>
        <r>
          <rPr>
            <sz val="11"/>
            <color theme="1"/>
            <rFont val="Calibri"/>
            <family val="2"/>
            <scheme val="minor"/>
          </rPr>
          <t>Observation status: Estimated value</t>
        </r>
      </text>
    </comment>
    <comment ref="L10" authorId="0" shapeId="0" xr:uid="{DCAF2BF5-BAE2-4FEC-A64A-66EF33EFEAEF}">
      <text>
        <r>
          <rPr>
            <sz val="11"/>
            <color theme="1"/>
            <rFont val="Calibri"/>
            <family val="2"/>
            <scheme val="minor"/>
          </rPr>
          <t>Observation status: Estimated value</t>
        </r>
      </text>
    </comment>
    <comment ref="C12" authorId="0" shapeId="0" xr:uid="{2122970E-6DE6-4B9A-85EA-DF8CF5007E76}">
      <text>
        <r>
          <rPr>
            <sz val="11"/>
            <color theme="1"/>
            <rFont val="Calibri"/>
            <family val="2"/>
            <scheme val="minor"/>
          </rPr>
          <t>Observation status: Estimated value</t>
        </r>
      </text>
    </comment>
    <comment ref="J12" authorId="0" shapeId="0" xr:uid="{5DF4BE9E-05C4-466D-BF07-80C85ADBCE85}">
      <text>
        <r>
          <rPr>
            <sz val="11"/>
            <color theme="1"/>
            <rFont val="Calibri"/>
            <family val="2"/>
            <scheme val="minor"/>
          </rPr>
          <t>Observation status: Estimated value</t>
        </r>
      </text>
    </comment>
    <comment ref="K12" authorId="0" shapeId="0" xr:uid="{7FF32550-E366-4130-9597-E24566440454}">
      <text>
        <r>
          <rPr>
            <sz val="11"/>
            <color theme="1"/>
            <rFont val="Calibri"/>
            <family val="2"/>
            <scheme val="minor"/>
          </rPr>
          <t>Observation status: Estimated value</t>
        </r>
      </text>
    </comment>
    <comment ref="K13" authorId="0" shapeId="0" xr:uid="{6C7DE401-739B-4A77-83C2-3C904797DE1F}">
      <text>
        <r>
          <rPr>
            <sz val="11"/>
            <color theme="1"/>
            <rFont val="Calibri"/>
            <family val="2"/>
            <scheme val="minor"/>
          </rPr>
          <t>Observation status: Estimated value</t>
        </r>
      </text>
    </comment>
    <comment ref="L13" authorId="0" shapeId="0" xr:uid="{1B346580-8B6C-400F-A26A-F78423DC2FDA}">
      <text>
        <r>
          <rPr>
            <sz val="11"/>
            <color theme="1"/>
            <rFont val="Calibri"/>
            <family val="2"/>
            <scheme val="minor"/>
          </rPr>
          <t>Observation status: Estimated value</t>
        </r>
      </text>
    </comment>
    <comment ref="K18" authorId="0" shapeId="0" xr:uid="{2A562D23-BDA4-436C-91FA-BE360755BD0E}">
      <text>
        <r>
          <rPr>
            <sz val="11"/>
            <color theme="1"/>
            <rFont val="Calibri"/>
            <family val="2"/>
            <scheme val="minor"/>
          </rPr>
          <t>Observation status: Estimated value</t>
        </r>
      </text>
    </comment>
    <comment ref="L18" authorId="0" shapeId="0" xr:uid="{E4F11DA2-9ED4-4F81-A8BD-2F1FFFDB8EF6}">
      <text>
        <r>
          <rPr>
            <sz val="11"/>
            <color theme="1"/>
            <rFont val="Calibri"/>
            <family val="2"/>
            <scheme val="minor"/>
          </rPr>
          <t>Observation status: Estimated value</t>
        </r>
      </text>
    </comment>
    <comment ref="H19" authorId="0" shapeId="0" xr:uid="{22E49C91-2DE8-4625-B76E-73F75387BDFE}">
      <text>
        <r>
          <rPr>
            <sz val="11"/>
            <color theme="1"/>
            <rFont val="Calibri"/>
            <family val="2"/>
            <scheme val="minor"/>
          </rPr>
          <t>Observation status: Estimated value</t>
        </r>
      </text>
    </comment>
    <comment ref="I19" authorId="0" shapeId="0" xr:uid="{09F82C87-D662-48FC-A6B9-DE9F6AF0680E}">
      <text>
        <r>
          <rPr>
            <sz val="11"/>
            <color theme="1"/>
            <rFont val="Calibri"/>
            <family val="2"/>
            <scheme val="minor"/>
          </rPr>
          <t>Observation status: Estimated value</t>
        </r>
      </text>
    </comment>
    <comment ref="J19" authorId="0" shapeId="0" xr:uid="{617D52BB-8F82-4A4F-8023-A98D2FAE14CE}">
      <text>
        <r>
          <rPr>
            <sz val="11"/>
            <color theme="1"/>
            <rFont val="Calibri"/>
            <family val="2"/>
            <scheme val="minor"/>
          </rPr>
          <t>Observation status: Estimated value</t>
        </r>
      </text>
    </comment>
    <comment ref="K19" authorId="0" shapeId="0" xr:uid="{F3EA06FC-88E9-4EA0-8584-AD25DFA3A721}">
      <text>
        <r>
          <rPr>
            <sz val="11"/>
            <color theme="1"/>
            <rFont val="Calibri"/>
            <family val="2"/>
            <scheme val="minor"/>
          </rPr>
          <t>Observation status: Estimated value</t>
        </r>
      </text>
    </comment>
    <comment ref="L19" authorId="0" shapeId="0" xr:uid="{B61F58A1-DB70-4F73-B1E3-3A706AEC6754}">
      <text>
        <r>
          <rPr>
            <sz val="11"/>
            <color theme="1"/>
            <rFont val="Calibri"/>
            <family val="2"/>
            <scheme val="minor"/>
          </rPr>
          <t>Observation status: Estimated value</t>
        </r>
      </text>
    </comment>
    <comment ref="J20" authorId="0" shapeId="0" xr:uid="{7B91BFF8-E5FF-447D-8BD2-0371B6B4F29E}">
      <text>
        <r>
          <rPr>
            <sz val="11"/>
            <color theme="1"/>
            <rFont val="Calibri"/>
            <family val="2"/>
            <scheme val="minor"/>
          </rPr>
          <t>Observation status: Estimated value</t>
        </r>
      </text>
    </comment>
    <comment ref="K20" authorId="0" shapeId="0" xr:uid="{E2DB3B6F-D8E1-4DE4-B779-6C8686296C4A}">
      <text>
        <r>
          <rPr>
            <sz val="11"/>
            <color theme="1"/>
            <rFont val="Calibri"/>
            <family val="2"/>
            <scheme val="minor"/>
          </rPr>
          <t>Observation status: Estimated value</t>
        </r>
      </text>
    </comment>
    <comment ref="L20" authorId="0" shapeId="0" xr:uid="{5615C786-549D-431F-9DA1-5D4460C9462A}">
      <text>
        <r>
          <rPr>
            <sz val="11"/>
            <color theme="1"/>
            <rFont val="Calibri"/>
            <family val="2"/>
            <scheme val="minor"/>
          </rPr>
          <t>Observation status: Estimated value</t>
        </r>
      </text>
    </comment>
    <comment ref="K21" authorId="0" shapeId="0" xr:uid="{B2CE2BF9-AE7D-4ACC-9A86-3109CFD511C5}">
      <text>
        <r>
          <rPr>
            <sz val="11"/>
            <color theme="1"/>
            <rFont val="Calibri"/>
            <family val="2"/>
            <scheme val="minor"/>
          </rPr>
          <t>Observation status: Estimated value</t>
        </r>
      </text>
    </comment>
    <comment ref="L21" authorId="0" shapeId="0" xr:uid="{ED47C236-20DF-4A01-AFE4-5B3E93BBF216}">
      <text>
        <r>
          <rPr>
            <sz val="11"/>
            <color theme="1"/>
            <rFont val="Calibri"/>
            <family val="2"/>
            <scheme val="minor"/>
          </rPr>
          <t>Observation status: Estimated value</t>
        </r>
      </text>
    </comment>
    <comment ref="K27" authorId="0" shapeId="0" xr:uid="{2489373A-D8F4-43F1-AE5B-337B30886A07}">
      <text>
        <r>
          <rPr>
            <sz val="11"/>
            <color theme="1"/>
            <rFont val="Calibri"/>
            <family val="2"/>
            <scheme val="minor"/>
          </rPr>
          <t>Observation status: Estimated value</t>
        </r>
      </text>
    </comment>
    <comment ref="L30" authorId="0" shapeId="0" xr:uid="{8C75AF15-6AC6-41B6-8A49-71EEC61EDFB2}">
      <text>
        <r>
          <rPr>
            <sz val="11"/>
            <color theme="1"/>
            <rFont val="Calibri"/>
            <family val="2"/>
            <scheme val="minor"/>
          </rPr>
          <t>Observation status: Estimated value</t>
        </r>
      </text>
    </comment>
    <comment ref="J31" authorId="0" shapeId="0" xr:uid="{4996A730-4844-43BA-AC23-E99025726A28}">
      <text>
        <r>
          <rPr>
            <sz val="11"/>
            <color theme="1"/>
            <rFont val="Calibri"/>
            <family val="2"/>
            <scheme val="minor"/>
          </rPr>
          <t>Observation status: Estimated value</t>
        </r>
      </text>
    </comment>
    <comment ref="K31" authorId="0" shapeId="0" xr:uid="{E1FA503D-4D5E-4A81-97CA-58836E1D9D41}">
      <text>
        <r>
          <rPr>
            <sz val="11"/>
            <color theme="1"/>
            <rFont val="Calibri"/>
            <family val="2"/>
            <scheme val="minor"/>
          </rPr>
          <t>Observation status: Estimated value</t>
        </r>
      </text>
    </comment>
    <comment ref="L32" authorId="0" shapeId="0" xr:uid="{BD122DFC-DC7E-430D-B698-80381EBE5CD8}">
      <text>
        <r>
          <rPr>
            <sz val="11"/>
            <color theme="1"/>
            <rFont val="Calibri"/>
            <family val="2"/>
            <scheme val="minor"/>
          </rPr>
          <t>Observation status: Estimated value</t>
        </r>
      </text>
    </comment>
    <comment ref="K36" authorId="0" shapeId="0" xr:uid="{04EA6DFF-AD74-4E7A-AE8B-A00C4892B8CF}">
      <text>
        <r>
          <rPr>
            <sz val="11"/>
            <color theme="1"/>
            <rFont val="Calibri"/>
            <family val="2"/>
            <scheme val="minor"/>
          </rPr>
          <t>Observation status: Estimated value</t>
        </r>
      </text>
    </comment>
    <comment ref="L36" authorId="0" shapeId="0" xr:uid="{9B9702C0-7DD9-4B9B-A78A-0C48AFF81825}">
      <text>
        <r>
          <rPr>
            <sz val="11"/>
            <color theme="1"/>
            <rFont val="Calibri"/>
            <family val="2"/>
            <scheme val="minor"/>
          </rPr>
          <t>Observation status: Estimated value</t>
        </r>
      </text>
    </comment>
    <comment ref="J39" authorId="0" shapeId="0" xr:uid="{3F650120-9209-403E-96B7-BED7F98B18F2}">
      <text>
        <r>
          <rPr>
            <sz val="11"/>
            <color theme="1"/>
            <rFont val="Calibri"/>
            <family val="2"/>
            <scheme val="minor"/>
          </rPr>
          <t>Observation status: Estimated value</t>
        </r>
      </text>
    </comment>
    <comment ref="K39" authorId="0" shapeId="0" xr:uid="{C7AD35E3-8412-4C70-A556-95902A1129F2}">
      <text>
        <r>
          <rPr>
            <sz val="11"/>
            <color theme="1"/>
            <rFont val="Calibri"/>
            <family val="2"/>
            <scheme val="minor"/>
          </rPr>
          <t>Observation status: Estimated value</t>
        </r>
      </text>
    </comment>
    <comment ref="L39" authorId="0" shapeId="0" xr:uid="{9C04A663-BA62-462C-9FA9-1844531C1E99}">
      <text>
        <r>
          <rPr>
            <sz val="11"/>
            <color theme="1"/>
            <rFont val="Calibri"/>
            <family val="2"/>
            <scheme val="minor"/>
          </rPr>
          <t>Observation status: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11" authorId="0" shapeId="0" xr:uid="{CCE9C725-F03B-4969-9DB8-DFD8CF2FCC94}">
      <text>
        <r>
          <rPr>
            <sz val="11"/>
            <color theme="1"/>
            <rFont val="Calibri"/>
            <family val="2"/>
            <scheme val="minor"/>
          </rPr>
          <t>Observation status: Estimated value</t>
        </r>
      </text>
    </comment>
    <comment ref="K15" authorId="0" shapeId="0" xr:uid="{531D8AEB-B9E2-4945-A5F6-669B9EC49A22}">
      <text>
        <r>
          <rPr>
            <sz val="11"/>
            <color theme="1"/>
            <rFont val="Calibri"/>
            <family val="2"/>
            <scheme val="minor"/>
          </rPr>
          <t>Observation status: Estimated value</t>
        </r>
      </text>
    </comment>
    <comment ref="L15" authorId="0" shapeId="0" xr:uid="{2EA701BD-B1B1-4CE1-9173-069945660E45}">
      <text>
        <r>
          <rPr>
            <sz val="11"/>
            <color theme="1"/>
            <rFont val="Calibri"/>
            <family val="2"/>
            <scheme val="minor"/>
          </rPr>
          <t>Observation status: Estimated value</t>
        </r>
      </text>
    </comment>
    <comment ref="K17" authorId="0" shapeId="0" xr:uid="{76727045-79C0-4534-8C31-7A7B0C1808BD}">
      <text>
        <r>
          <rPr>
            <sz val="11"/>
            <color theme="1"/>
            <rFont val="Calibri"/>
            <family val="2"/>
            <scheme val="minor"/>
          </rPr>
          <t>Observation status: Estimated value</t>
        </r>
      </text>
    </comment>
    <comment ref="L17" authorId="0" shapeId="0" xr:uid="{B8B5AC39-15FF-403F-96F9-74F8A0ADF940}">
      <text>
        <r>
          <rPr>
            <sz val="11"/>
            <color theme="1"/>
            <rFont val="Calibri"/>
            <family val="2"/>
            <scheme val="minor"/>
          </rPr>
          <t>Observation status: Estimated value</t>
        </r>
      </text>
    </comment>
    <comment ref="L18" authorId="0" shapeId="0" xr:uid="{C2ADC67B-6F4A-4FFE-8690-E3EDE2A91275}">
      <text>
        <r>
          <rPr>
            <sz val="11"/>
            <color theme="1"/>
            <rFont val="Calibri"/>
            <family val="2"/>
            <scheme val="minor"/>
          </rPr>
          <t>Observation status: Estimated value</t>
        </r>
      </text>
    </comment>
    <comment ref="J21" authorId="0" shapeId="0" xr:uid="{9C2BF98B-5D9D-4394-BAD7-268880D01771}">
      <text>
        <r>
          <rPr>
            <sz val="11"/>
            <color theme="1"/>
            <rFont val="Calibri"/>
            <family val="2"/>
            <scheme val="minor"/>
          </rPr>
          <t>Observation status: Estimated value</t>
        </r>
      </text>
    </comment>
    <comment ref="K21" authorId="0" shapeId="0" xr:uid="{840DAA5D-D739-4843-919E-1D7D769B3632}">
      <text>
        <r>
          <rPr>
            <sz val="11"/>
            <color theme="1"/>
            <rFont val="Calibri"/>
            <family val="2"/>
            <scheme val="minor"/>
          </rPr>
          <t>Observation status: Estimated value</t>
        </r>
      </text>
    </comment>
    <comment ref="L21" authorId="0" shapeId="0" xr:uid="{768A4B80-E6F6-4302-9FBB-7FEF49D89E71}">
      <text>
        <r>
          <rPr>
            <sz val="11"/>
            <color theme="1"/>
            <rFont val="Calibri"/>
            <family val="2"/>
            <scheme val="minor"/>
          </rPr>
          <t>Observation status: Estimated value</t>
        </r>
      </text>
    </comment>
    <comment ref="J22" authorId="0" shapeId="0" xr:uid="{AB046F52-4062-42C6-9370-F3158B8D06F8}">
      <text>
        <r>
          <rPr>
            <sz val="11"/>
            <color theme="1"/>
            <rFont val="Calibri"/>
            <family val="2"/>
            <scheme val="minor"/>
          </rPr>
          <t>Observation status: Estimated value</t>
        </r>
      </text>
    </comment>
    <comment ref="K22" authorId="0" shapeId="0" xr:uid="{52FFD36F-2E7C-46F2-B534-8CB2B6327D42}">
      <text>
        <r>
          <rPr>
            <sz val="11"/>
            <color theme="1"/>
            <rFont val="Calibri"/>
            <family val="2"/>
            <scheme val="minor"/>
          </rPr>
          <t>Observation status: Estimated value</t>
        </r>
      </text>
    </comment>
    <comment ref="L22" authorId="0" shapeId="0" xr:uid="{2CF5DADB-A547-4534-AA8A-838EB9721965}">
      <text>
        <r>
          <rPr>
            <sz val="11"/>
            <color theme="1"/>
            <rFont val="Calibri"/>
            <family val="2"/>
            <scheme val="minor"/>
          </rPr>
          <t>Observation status: Estimated value</t>
        </r>
      </text>
    </comment>
    <comment ref="H24" authorId="0" shapeId="0" xr:uid="{15FDDA7A-F79A-4B08-A8E8-5542BE21A6EB}">
      <text>
        <r>
          <rPr>
            <sz val="11"/>
            <color theme="1"/>
            <rFont val="Calibri"/>
            <family val="2"/>
            <scheme val="minor"/>
          </rPr>
          <t>Observation status: Estimated value</t>
        </r>
      </text>
    </comment>
    <comment ref="I24" authorId="0" shapeId="0" xr:uid="{AAB468AD-1ADD-42C6-BAAE-BA1C5EE0DECF}">
      <text>
        <r>
          <rPr>
            <sz val="11"/>
            <color theme="1"/>
            <rFont val="Calibri"/>
            <family val="2"/>
            <scheme val="minor"/>
          </rPr>
          <t>Observation status: Estimated value</t>
        </r>
      </text>
    </comment>
    <comment ref="J24" authorId="0" shapeId="0" xr:uid="{93E868AC-509D-46D3-BC28-4CCC14976E66}">
      <text>
        <r>
          <rPr>
            <sz val="11"/>
            <color theme="1"/>
            <rFont val="Calibri"/>
            <family val="2"/>
            <scheme val="minor"/>
          </rPr>
          <t>Observation status: Estimated value</t>
        </r>
      </text>
    </comment>
    <comment ref="K24" authorId="0" shapeId="0" xr:uid="{D13B84F4-1DCE-4D6E-8796-523E43C78F29}">
      <text>
        <r>
          <rPr>
            <sz val="11"/>
            <color theme="1"/>
            <rFont val="Calibri"/>
            <family val="2"/>
            <scheme val="minor"/>
          </rPr>
          <t>Observation status: Estimated value</t>
        </r>
      </text>
    </comment>
    <comment ref="L24" authorId="0" shapeId="0" xr:uid="{3C8DAD0C-12BA-4EA5-857F-3B1A0D180463}">
      <text>
        <r>
          <rPr>
            <sz val="11"/>
            <color theme="1"/>
            <rFont val="Calibri"/>
            <family val="2"/>
            <scheme val="minor"/>
          </rPr>
          <t>Observation status: Estimated value</t>
        </r>
      </text>
    </comment>
    <comment ref="K25" authorId="0" shapeId="0" xr:uid="{6426729B-AF06-44A8-8E27-FC5A4AF8E426}">
      <text>
        <r>
          <rPr>
            <sz val="11"/>
            <color theme="1"/>
            <rFont val="Calibri"/>
            <family val="2"/>
            <scheme val="minor"/>
          </rPr>
          <t>Observation status: Estimated value</t>
        </r>
      </text>
    </comment>
    <comment ref="L25" authorId="0" shapeId="0" xr:uid="{AEAB2847-8BE3-4256-A595-974C0D955AC0}">
      <text>
        <r>
          <rPr>
            <sz val="11"/>
            <color theme="1"/>
            <rFont val="Calibri"/>
            <family val="2"/>
            <scheme val="minor"/>
          </rPr>
          <t>Observation status: Estimated value</t>
        </r>
      </text>
    </comment>
    <comment ref="K36" authorId="0" shapeId="0" xr:uid="{FF2A9ED7-1F24-46FF-8C50-18FC9B9DCD86}">
      <text>
        <r>
          <rPr>
            <sz val="11"/>
            <color theme="1"/>
            <rFont val="Calibri"/>
            <family val="2"/>
            <scheme val="minor"/>
          </rPr>
          <t>Observation status: Estimated value</t>
        </r>
      </text>
    </comment>
    <comment ref="L36" authorId="0" shapeId="0" xr:uid="{3413BE27-9000-4988-BD56-C22CC2BB6AB0}">
      <text>
        <r>
          <rPr>
            <sz val="11"/>
            <color theme="1"/>
            <rFont val="Calibri"/>
            <family val="2"/>
            <scheme val="minor"/>
          </rPr>
          <t>Observation status: Estimated value</t>
        </r>
      </text>
    </comment>
    <comment ref="J38" authorId="0" shapeId="0" xr:uid="{4FF94A45-9EDD-4334-94A2-23BD592CF0D9}">
      <text>
        <r>
          <rPr>
            <sz val="11"/>
            <color theme="1"/>
            <rFont val="Calibri"/>
            <family val="2"/>
            <scheme val="minor"/>
          </rPr>
          <t>Observation status: Estimated value</t>
        </r>
      </text>
    </comment>
    <comment ref="K38" authorId="0" shapeId="0" xr:uid="{E7038DFB-9517-4D4D-A6EE-A6DB0C87D03F}">
      <text>
        <r>
          <rPr>
            <sz val="11"/>
            <color theme="1"/>
            <rFont val="Calibri"/>
            <family val="2"/>
            <scheme val="minor"/>
          </rPr>
          <t>Observation status: Estimated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Y10" authorId="0" shapeId="0" xr:uid="{DBAB71EF-88B4-4CA7-917C-3A9F50476423}">
      <text>
        <r>
          <rPr>
            <sz val="11"/>
            <color theme="1"/>
            <rFont val="Calibri"/>
            <family val="2"/>
            <scheme val="minor"/>
          </rPr>
          <t>Observation status: Estimated value</t>
        </r>
      </text>
    </comment>
    <comment ref="Z10" authorId="0" shapeId="0" xr:uid="{C572F301-8DBB-46BA-AB41-E8F9C50C6580}">
      <text>
        <r>
          <rPr>
            <sz val="11"/>
            <color theme="1"/>
            <rFont val="Calibri"/>
            <family val="2"/>
            <scheme val="minor"/>
          </rPr>
          <t>Observation status: Estimated value</t>
        </r>
      </text>
    </comment>
    <comment ref="C12" authorId="0" shapeId="0" xr:uid="{6BF0BF50-23DB-4CF1-A4AE-A392E2DDC7CA}">
      <text>
        <r>
          <rPr>
            <sz val="11"/>
            <color theme="1"/>
            <rFont val="Calibri"/>
            <family val="2"/>
            <scheme val="minor"/>
          </rPr>
          <t>Observation status: Estimated value</t>
        </r>
      </text>
    </comment>
    <comment ref="D12" authorId="0" shapeId="0" xr:uid="{F64A2A36-4441-4BCC-893D-F53F5399FB68}">
      <text>
        <r>
          <rPr>
            <sz val="11"/>
            <color theme="1"/>
            <rFont val="Calibri"/>
            <family val="2"/>
            <scheme val="minor"/>
          </rPr>
          <t>Observation status: Estimated value</t>
        </r>
      </text>
    </comment>
    <comment ref="E12" authorId="0" shapeId="0" xr:uid="{789FAB49-9AD5-46F1-891D-50208FE8D75D}">
      <text>
        <r>
          <rPr>
            <sz val="11"/>
            <color theme="1"/>
            <rFont val="Calibri"/>
            <family val="2"/>
            <scheme val="minor"/>
          </rPr>
          <t>Observation status: Estimated value</t>
        </r>
      </text>
    </comment>
    <comment ref="F12" authorId="0" shapeId="0" xr:uid="{7B26B03A-8D2C-42AE-A251-A3591C8BEE0A}">
      <text>
        <r>
          <rPr>
            <sz val="11"/>
            <color theme="1"/>
            <rFont val="Calibri"/>
            <family val="2"/>
            <scheme val="minor"/>
          </rPr>
          <t>Observation status: Estimated value</t>
        </r>
      </text>
    </comment>
    <comment ref="G12" authorId="0" shapeId="0" xr:uid="{8AC4F78D-A4F3-4C2A-B2A0-060297C6AA49}">
      <text>
        <r>
          <rPr>
            <sz val="11"/>
            <color theme="1"/>
            <rFont val="Calibri"/>
            <family val="2"/>
            <scheme val="minor"/>
          </rPr>
          <t>Observation status: Estimated value</t>
        </r>
      </text>
    </comment>
    <comment ref="X12" authorId="0" shapeId="0" xr:uid="{6BDD5055-384D-4AF8-BC2F-1350CEE55953}">
      <text>
        <r>
          <rPr>
            <sz val="11"/>
            <color theme="1"/>
            <rFont val="Calibri"/>
            <family val="2"/>
            <scheme val="minor"/>
          </rPr>
          <t>Observation status: Estimated value</t>
        </r>
      </text>
    </comment>
    <comment ref="Y12" authorId="0" shapeId="0" xr:uid="{3A64FAA9-D948-4C01-8641-A7F94F7CAB19}">
      <text>
        <r>
          <rPr>
            <sz val="11"/>
            <color theme="1"/>
            <rFont val="Calibri"/>
            <family val="2"/>
            <scheme val="minor"/>
          </rPr>
          <t>Observation status: Estimated value</t>
        </r>
      </text>
    </comment>
    <comment ref="Y13" authorId="0" shapeId="0" xr:uid="{999D6C34-82BB-4888-BF71-7314227D3845}">
      <text>
        <r>
          <rPr>
            <sz val="11"/>
            <color theme="1"/>
            <rFont val="Calibri"/>
            <family val="2"/>
            <scheme val="minor"/>
          </rPr>
          <t>Observation status: Estimated value</t>
        </r>
      </text>
    </comment>
    <comment ref="Z13" authorId="0" shapeId="0" xr:uid="{B2330FF8-F32F-433B-B334-4A92351D6FF1}">
      <text>
        <r>
          <rPr>
            <sz val="11"/>
            <color theme="1"/>
            <rFont val="Calibri"/>
            <family val="2"/>
            <scheme val="minor"/>
          </rPr>
          <t>Observation status: Estimated value</t>
        </r>
      </text>
    </comment>
    <comment ref="Y18" authorId="0" shapeId="0" xr:uid="{CB0A2E44-C98C-4DF8-ABBC-2E95D21D2E31}">
      <text>
        <r>
          <rPr>
            <sz val="11"/>
            <color theme="1"/>
            <rFont val="Calibri"/>
            <family val="2"/>
            <scheme val="minor"/>
          </rPr>
          <t>Observation status: Estimated value</t>
        </r>
      </text>
    </comment>
    <comment ref="Z18" authorId="0" shapeId="0" xr:uid="{83A2BA8F-835A-468F-AC50-952C91384E99}">
      <text>
        <r>
          <rPr>
            <sz val="11"/>
            <color theme="1"/>
            <rFont val="Calibri"/>
            <family val="2"/>
            <scheme val="minor"/>
          </rPr>
          <t>Observation status: Estimated value</t>
        </r>
      </text>
    </comment>
    <comment ref="V19" authorId="0" shapeId="0" xr:uid="{BE35A063-F3C4-4298-A022-A17A73A78B3F}">
      <text>
        <r>
          <rPr>
            <sz val="11"/>
            <color theme="1"/>
            <rFont val="Calibri"/>
            <family val="2"/>
            <scheme val="minor"/>
          </rPr>
          <t>Observation status: Estimated value</t>
        </r>
      </text>
    </comment>
    <comment ref="W19" authorId="0" shapeId="0" xr:uid="{8A24A240-F875-451E-9ECB-4DEE52F2B69D}">
      <text>
        <r>
          <rPr>
            <sz val="11"/>
            <color theme="1"/>
            <rFont val="Calibri"/>
            <family val="2"/>
            <scheme val="minor"/>
          </rPr>
          <t>Observation status: Estimated value</t>
        </r>
      </text>
    </comment>
    <comment ref="X19" authorId="0" shapeId="0" xr:uid="{785C5CA8-FE71-45D0-AD33-A508E6AE483D}">
      <text>
        <r>
          <rPr>
            <sz val="11"/>
            <color theme="1"/>
            <rFont val="Calibri"/>
            <family val="2"/>
            <scheme val="minor"/>
          </rPr>
          <t>Observation status: Estimated value</t>
        </r>
      </text>
    </comment>
    <comment ref="Y19" authorId="0" shapeId="0" xr:uid="{D65B1258-9779-44A3-826C-77C724EB34CA}">
      <text>
        <r>
          <rPr>
            <sz val="11"/>
            <color theme="1"/>
            <rFont val="Calibri"/>
            <family val="2"/>
            <scheme val="minor"/>
          </rPr>
          <t>Observation status: Estimated value</t>
        </r>
      </text>
    </comment>
    <comment ref="Z19" authorId="0" shapeId="0" xr:uid="{F6D59E6D-894E-484B-A52B-317B0CEFD8EF}">
      <text>
        <r>
          <rPr>
            <sz val="11"/>
            <color theme="1"/>
            <rFont val="Calibri"/>
            <family val="2"/>
            <scheme val="minor"/>
          </rPr>
          <t>Observation status: Estimated value</t>
        </r>
      </text>
    </comment>
    <comment ref="M20" authorId="0" shapeId="0" xr:uid="{792AD2A6-9063-4D52-B175-5F5415305389}">
      <text>
        <r>
          <rPr>
            <sz val="11"/>
            <color theme="1"/>
            <rFont val="Calibri"/>
            <family val="2"/>
            <scheme val="minor"/>
          </rPr>
          <t>Observation status: Time series break</t>
        </r>
      </text>
    </comment>
    <comment ref="X20" authorId="0" shapeId="0" xr:uid="{AF6E4EC6-C12B-4BF8-8907-D29A50DE3FB4}">
      <text>
        <r>
          <rPr>
            <sz val="11"/>
            <color theme="1"/>
            <rFont val="Calibri"/>
            <family val="2"/>
            <scheme val="minor"/>
          </rPr>
          <t>Observation status: Estimated value</t>
        </r>
      </text>
    </comment>
    <comment ref="Y20" authorId="0" shapeId="0" xr:uid="{77D6FD24-9407-4879-B625-8AD83F37E737}">
      <text>
        <r>
          <rPr>
            <sz val="11"/>
            <color theme="1"/>
            <rFont val="Calibri"/>
            <family val="2"/>
            <scheme val="minor"/>
          </rPr>
          <t>Observation status: Estimated value</t>
        </r>
      </text>
    </comment>
    <comment ref="Z20" authorId="0" shapeId="0" xr:uid="{3B5962CB-C211-40AC-A43A-15B546384E3B}">
      <text>
        <r>
          <rPr>
            <sz val="11"/>
            <color theme="1"/>
            <rFont val="Calibri"/>
            <family val="2"/>
            <scheme val="minor"/>
          </rPr>
          <t>Observation status: Estimated value</t>
        </r>
      </text>
    </comment>
    <comment ref="Y21" authorId="0" shapeId="0" xr:uid="{43E958C3-5C5C-4147-8093-8D818913F96A}">
      <text>
        <r>
          <rPr>
            <sz val="11"/>
            <color theme="1"/>
            <rFont val="Calibri"/>
            <family val="2"/>
            <scheme val="minor"/>
          </rPr>
          <t>Observation status: Estimated value</t>
        </r>
      </text>
    </comment>
    <comment ref="Z21" authorId="0" shapeId="0" xr:uid="{AC5007D0-B8BC-460D-AAD9-A49755F3717F}">
      <text>
        <r>
          <rPr>
            <sz val="11"/>
            <color theme="1"/>
            <rFont val="Calibri"/>
            <family val="2"/>
            <scheme val="minor"/>
          </rPr>
          <t>Observation status: Estimated value</t>
        </r>
      </text>
    </comment>
    <comment ref="Y27" authorId="0" shapeId="0" xr:uid="{AA493DB5-5C93-418A-80EC-22FB222CEA52}">
      <text>
        <r>
          <rPr>
            <sz val="11"/>
            <color theme="1"/>
            <rFont val="Calibri"/>
            <family val="2"/>
            <scheme val="minor"/>
          </rPr>
          <t>Observation status: Estimated value</t>
        </r>
      </text>
    </comment>
    <comment ref="Z30" authorId="0" shapeId="0" xr:uid="{512FDBF0-A409-4930-975B-8A720D516D34}">
      <text>
        <r>
          <rPr>
            <sz val="11"/>
            <color theme="1"/>
            <rFont val="Calibri"/>
            <family val="2"/>
            <scheme val="minor"/>
          </rPr>
          <t>Observation status: Estimated value</t>
        </r>
      </text>
    </comment>
    <comment ref="X31" authorId="0" shapeId="0" xr:uid="{B65F776B-443E-429E-ABCB-D6061BC65A38}">
      <text>
        <r>
          <rPr>
            <sz val="11"/>
            <color theme="1"/>
            <rFont val="Calibri"/>
            <family val="2"/>
            <scheme val="minor"/>
          </rPr>
          <t>Observation status: Estimated value</t>
        </r>
      </text>
    </comment>
    <comment ref="Y31" authorId="0" shapeId="0" xr:uid="{06C5B213-0295-4AE7-97D8-586F96D023DD}">
      <text>
        <r>
          <rPr>
            <sz val="11"/>
            <color theme="1"/>
            <rFont val="Calibri"/>
            <family val="2"/>
            <scheme val="minor"/>
          </rPr>
          <t>Observation status: Estimated value</t>
        </r>
      </text>
    </comment>
    <comment ref="Z32" authorId="0" shapeId="0" xr:uid="{FB633B17-D5EA-4976-ABD7-0A9AF4926F4D}">
      <text>
        <r>
          <rPr>
            <sz val="11"/>
            <color theme="1"/>
            <rFont val="Calibri"/>
            <family val="2"/>
            <scheme val="minor"/>
          </rPr>
          <t>Observation status: Estimated value</t>
        </r>
      </text>
    </comment>
    <comment ref="Y36" authorId="0" shapeId="0" xr:uid="{5D6A8FC6-3F09-41F0-9B6E-7F1B5DF15C45}">
      <text>
        <r>
          <rPr>
            <sz val="11"/>
            <color theme="1"/>
            <rFont val="Calibri"/>
            <family val="2"/>
            <scheme val="minor"/>
          </rPr>
          <t>Observation status: Estimated value</t>
        </r>
      </text>
    </comment>
    <comment ref="Z36" authorId="0" shapeId="0" xr:uid="{EC91D969-ABBD-4476-BB5B-568742263873}">
      <text>
        <r>
          <rPr>
            <sz val="11"/>
            <color theme="1"/>
            <rFont val="Calibri"/>
            <family val="2"/>
            <scheme val="minor"/>
          </rPr>
          <t>Observation status: Estimated value</t>
        </r>
      </text>
    </comment>
    <comment ref="X39" authorId="0" shapeId="0" xr:uid="{01BB77DE-3BE5-4FD0-A759-E20F36C75D30}">
      <text>
        <r>
          <rPr>
            <sz val="11"/>
            <color theme="1"/>
            <rFont val="Calibri"/>
            <family val="2"/>
            <scheme val="minor"/>
          </rPr>
          <t>Observation status: Estimated value</t>
        </r>
      </text>
    </comment>
    <comment ref="Y39" authorId="0" shapeId="0" xr:uid="{D02F6BEF-9B95-4C67-BC40-AD7BBCC6262C}">
      <text>
        <r>
          <rPr>
            <sz val="11"/>
            <color theme="1"/>
            <rFont val="Calibri"/>
            <family val="2"/>
            <scheme val="minor"/>
          </rPr>
          <t>Observation status: Estimated value</t>
        </r>
      </text>
    </comment>
    <comment ref="Z39" authorId="0" shapeId="0" xr:uid="{1A9129E3-D6E1-42F5-9C63-F422B4F5CE72}">
      <text>
        <r>
          <rPr>
            <sz val="11"/>
            <color theme="1"/>
            <rFont val="Calibri"/>
            <family val="2"/>
            <scheme val="minor"/>
          </rPr>
          <t>Observation status: Estimated value</t>
        </r>
      </text>
    </comment>
    <comment ref="C43" authorId="0" shapeId="0" xr:uid="{D38788EF-3532-43BA-BD0D-FEA6E984D5EB}">
      <text>
        <r>
          <rPr>
            <sz val="11"/>
            <color theme="1"/>
            <rFont val="Calibri"/>
            <family val="2"/>
            <scheme val="minor"/>
          </rPr>
          <t>Observation status: Estimated value</t>
        </r>
      </text>
    </comment>
    <comment ref="D43" authorId="0" shapeId="0" xr:uid="{B47FF338-80B8-42E0-A11D-78C4D6EF0B5D}">
      <text>
        <r>
          <rPr>
            <sz val="11"/>
            <color theme="1"/>
            <rFont val="Calibri"/>
            <family val="2"/>
            <scheme val="minor"/>
          </rPr>
          <t>Observation status: Estimated value</t>
        </r>
      </text>
    </comment>
    <comment ref="E43" authorId="0" shapeId="0" xr:uid="{2A297577-07DE-461F-9923-1722BD7B3142}">
      <text>
        <r>
          <rPr>
            <sz val="11"/>
            <color theme="1"/>
            <rFont val="Calibri"/>
            <family val="2"/>
            <scheme val="minor"/>
          </rPr>
          <t>Observation status: Estimated value</t>
        </r>
      </text>
    </comment>
    <comment ref="F43" authorId="0" shapeId="0" xr:uid="{3FF5CBE0-690B-47AA-8797-211A84ECC2D1}">
      <text>
        <r>
          <rPr>
            <sz val="11"/>
            <color theme="1"/>
            <rFont val="Calibri"/>
            <family val="2"/>
            <scheme val="minor"/>
          </rPr>
          <t>Observation status: Estimated value</t>
        </r>
      </text>
    </comment>
    <comment ref="G43" authorId="0" shapeId="0" xr:uid="{1A0597AE-72EB-452E-AF7F-3084B3C364EB}">
      <text>
        <r>
          <rPr>
            <sz val="11"/>
            <color theme="1"/>
            <rFont val="Calibri"/>
            <family val="2"/>
            <scheme val="minor"/>
          </rPr>
          <t>Observation status: Estimated value</t>
        </r>
      </text>
    </comment>
    <comment ref="M43" authorId="0" shapeId="0" xr:uid="{9A6250A3-0FAC-4EF2-93C7-A7BA06962F20}">
      <text>
        <r>
          <rPr>
            <sz val="11"/>
            <color theme="1"/>
            <rFont val="Calibri"/>
            <family val="2"/>
            <scheme val="minor"/>
          </rPr>
          <t>Observation status: Time series break</t>
        </r>
      </text>
    </comment>
    <comment ref="V43" authorId="0" shapeId="0" xr:uid="{AD60A2D5-EBBE-4C2F-812C-9B8B84957C73}">
      <text>
        <r>
          <rPr>
            <sz val="11"/>
            <color theme="1"/>
            <rFont val="Calibri"/>
            <family val="2"/>
            <scheme val="minor"/>
          </rPr>
          <t>Observation status: Estimated value</t>
        </r>
      </text>
    </comment>
    <comment ref="W43" authorId="0" shapeId="0" xr:uid="{712D6899-C7AD-48B1-9601-5EA878D2C35E}">
      <text>
        <r>
          <rPr>
            <sz val="11"/>
            <color theme="1"/>
            <rFont val="Calibri"/>
            <family val="2"/>
            <scheme val="minor"/>
          </rPr>
          <t>Observation status: Estimated value</t>
        </r>
      </text>
    </comment>
    <comment ref="X43" authorId="0" shapeId="0" xr:uid="{B76C16A8-DED3-4A1D-9270-18C91E0ABF31}">
      <text>
        <r>
          <rPr>
            <sz val="11"/>
            <color theme="1"/>
            <rFont val="Calibri"/>
            <family val="2"/>
            <scheme val="minor"/>
          </rPr>
          <t>Observation status: Estimated value</t>
        </r>
      </text>
    </comment>
    <comment ref="Y43" authorId="0" shapeId="0" xr:uid="{56931F23-BBB8-43D6-885E-B21D5030D5E7}">
      <text>
        <r>
          <rPr>
            <sz val="11"/>
            <color theme="1"/>
            <rFont val="Calibri"/>
            <family val="2"/>
            <scheme val="minor"/>
          </rPr>
          <t>Observation status: Estimated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L9" authorId="0" shapeId="0" xr:uid="{3C89F381-AAD5-4BE3-8CEA-3507CBC1E63F}">
      <text>
        <r>
          <rPr>
            <sz val="11"/>
            <color theme="1"/>
            <rFont val="Calibri"/>
            <family val="2"/>
            <scheme val="minor"/>
          </rPr>
          <t>Observation status: Estimated value</t>
        </r>
      </text>
    </comment>
    <comment ref="M9" authorId="0" shapeId="0" xr:uid="{95EB7035-8031-4C9E-BEB9-A69081EBC899}">
      <text>
        <r>
          <rPr>
            <sz val="11"/>
            <color theme="1"/>
            <rFont val="Calibri"/>
            <family val="2"/>
            <scheme val="minor"/>
          </rPr>
          <t>Observation status: Estimated value</t>
        </r>
      </text>
    </comment>
    <comment ref="L15" authorId="0" shapeId="0" xr:uid="{24E593A5-8D17-4259-8A71-920C8C45DA03}">
      <text>
        <r>
          <rPr>
            <sz val="11"/>
            <color theme="1"/>
            <rFont val="Calibri"/>
            <family val="2"/>
            <scheme val="minor"/>
          </rPr>
          <t>Observation status: Estimated value</t>
        </r>
      </text>
    </comment>
    <comment ref="M15" authorId="0" shapeId="0" xr:uid="{60E12F14-C432-4C81-AF96-DEB246140320}">
      <text>
        <r>
          <rPr>
            <sz val="11"/>
            <color theme="1"/>
            <rFont val="Calibri"/>
            <family val="2"/>
            <scheme val="minor"/>
          </rPr>
          <t>Observation status: Estimated value</t>
        </r>
      </text>
    </comment>
    <comment ref="I16" authorId="0" shapeId="0" xr:uid="{C337C640-A754-4A16-990D-88BC90ABA26B}">
      <text>
        <r>
          <rPr>
            <sz val="11"/>
            <color theme="1"/>
            <rFont val="Calibri"/>
            <family val="2"/>
            <scheme val="minor"/>
          </rPr>
          <t>Observation status: Estimated value</t>
        </r>
      </text>
    </comment>
    <comment ref="J16" authorId="0" shapeId="0" xr:uid="{35B80728-7C95-4476-9263-A9A19976CB14}">
      <text>
        <r>
          <rPr>
            <sz val="11"/>
            <color theme="1"/>
            <rFont val="Calibri"/>
            <family val="2"/>
            <scheme val="minor"/>
          </rPr>
          <t>Observation status: Estimated value</t>
        </r>
      </text>
    </comment>
    <comment ref="K16" authorId="0" shapeId="0" xr:uid="{83C421D1-0648-41B0-A580-FE40C853176D}">
      <text>
        <r>
          <rPr>
            <sz val="11"/>
            <color theme="1"/>
            <rFont val="Calibri"/>
            <family val="2"/>
            <scheme val="minor"/>
          </rPr>
          <t>Observation status: Estimated value</t>
        </r>
      </text>
    </comment>
    <comment ref="L16" authorId="0" shapeId="0" xr:uid="{D7972E44-690A-4405-A8BA-33B3EAE52D05}">
      <text>
        <r>
          <rPr>
            <sz val="11"/>
            <color theme="1"/>
            <rFont val="Calibri"/>
            <family val="2"/>
            <scheme val="minor"/>
          </rPr>
          <t>Observation status: Estimated value</t>
        </r>
      </text>
    </comment>
    <comment ref="M16" authorId="0" shapeId="0" xr:uid="{765EAA45-887D-4511-939B-C4299184EB27}">
      <text>
        <r>
          <rPr>
            <sz val="11"/>
            <color theme="1"/>
            <rFont val="Calibri"/>
            <family val="2"/>
            <scheme val="minor"/>
          </rPr>
          <t>Observation status: Estimated value</t>
        </r>
      </text>
    </comment>
    <comment ref="G17" authorId="0" shapeId="0" xr:uid="{C720E426-97AC-46CA-8B84-65C4818EF8E7}">
      <text>
        <r>
          <rPr>
            <sz val="11"/>
            <color theme="1"/>
            <rFont val="Calibri"/>
            <family val="2"/>
            <scheme val="minor"/>
          </rPr>
          <t>Observation status: Time series break</t>
        </r>
      </text>
    </comment>
    <comment ref="K17" authorId="0" shapeId="0" xr:uid="{6271C659-6737-4103-A8DC-C7853039785F}">
      <text>
        <r>
          <rPr>
            <sz val="11"/>
            <color theme="1"/>
            <rFont val="Calibri"/>
            <family val="2"/>
            <scheme val="minor"/>
          </rPr>
          <t>Observation status: Estimated value</t>
        </r>
      </text>
    </comment>
    <comment ref="L17" authorId="0" shapeId="0" xr:uid="{CF409F92-B136-4213-AD07-F9F319DD61F7}">
      <text>
        <r>
          <rPr>
            <sz val="11"/>
            <color theme="1"/>
            <rFont val="Calibri"/>
            <family val="2"/>
            <scheme val="minor"/>
          </rPr>
          <t>Observation status: Estimated value</t>
        </r>
      </text>
    </comment>
    <comment ref="M17" authorId="0" shapeId="0" xr:uid="{7C7E2DC0-6F8D-4E6C-89E0-473D33CA7B08}">
      <text>
        <r>
          <rPr>
            <sz val="11"/>
            <color theme="1"/>
            <rFont val="Calibri"/>
            <family val="2"/>
            <scheme val="minor"/>
          </rPr>
          <t>Observation status: Estimated value</t>
        </r>
      </text>
    </comment>
    <comment ref="L18" authorId="0" shapeId="0" xr:uid="{04EF95CB-04CA-458E-9BC2-31277A6837C3}">
      <text>
        <r>
          <rPr>
            <sz val="11"/>
            <color theme="1"/>
            <rFont val="Calibri"/>
            <family val="2"/>
            <scheme val="minor"/>
          </rPr>
          <t>Observation status: Estimated value</t>
        </r>
      </text>
    </comment>
    <comment ref="M18" authorId="0" shapeId="0" xr:uid="{CA3D74C9-F4DF-4A3E-AA47-B44BFE93FE93}">
      <text>
        <r>
          <rPr>
            <sz val="11"/>
            <color theme="1"/>
            <rFont val="Calibri"/>
            <family val="2"/>
            <scheme val="minor"/>
          </rPr>
          <t>Observation status: Estimated value</t>
        </r>
      </text>
    </comment>
    <comment ref="L24" authorId="0" shapeId="0" xr:uid="{E9A4A30D-A3AB-4546-B2DF-5FE70DBB432A}">
      <text>
        <r>
          <rPr>
            <sz val="11"/>
            <color theme="1"/>
            <rFont val="Calibri"/>
            <family val="2"/>
            <scheme val="minor"/>
          </rPr>
          <t>Observation status: Estimated value</t>
        </r>
      </text>
    </comment>
    <comment ref="M27" authorId="0" shapeId="0" xr:uid="{153E7C53-D2DD-4FC7-B165-0E92633C7336}">
      <text>
        <r>
          <rPr>
            <sz val="11"/>
            <color theme="1"/>
            <rFont val="Calibri"/>
            <family val="2"/>
            <scheme val="minor"/>
          </rPr>
          <t>Observation status: Estimated value</t>
        </r>
      </text>
    </comment>
    <comment ref="K28" authorId="0" shapeId="0" xr:uid="{B89B90B7-5416-49F9-AABE-CAE21989E6EE}">
      <text>
        <r>
          <rPr>
            <sz val="11"/>
            <color theme="1"/>
            <rFont val="Calibri"/>
            <family val="2"/>
            <scheme val="minor"/>
          </rPr>
          <t>Observation status: Estimated value</t>
        </r>
      </text>
    </comment>
    <comment ref="L28" authorId="0" shapeId="0" xr:uid="{17C6F1A5-3A81-48F0-877A-E0FE28728920}">
      <text>
        <r>
          <rPr>
            <sz val="11"/>
            <color theme="1"/>
            <rFont val="Calibri"/>
            <family val="2"/>
            <scheme val="minor"/>
          </rPr>
          <t>Observation status: Estimated value</t>
        </r>
      </text>
    </comment>
    <comment ref="M29" authorId="0" shapeId="0" xr:uid="{0DEA03CA-DA56-452E-A5BB-4E317B48855D}">
      <text>
        <r>
          <rPr>
            <sz val="11"/>
            <color theme="1"/>
            <rFont val="Calibri"/>
            <family val="2"/>
            <scheme val="minor"/>
          </rPr>
          <t>Observation status: Estimated value</t>
        </r>
      </text>
    </comment>
    <comment ref="L33" authorId="0" shapeId="0" xr:uid="{B5C25C73-71AB-4FDB-A989-718124B47248}">
      <text>
        <r>
          <rPr>
            <sz val="11"/>
            <color theme="1"/>
            <rFont val="Calibri"/>
            <family val="2"/>
            <scheme val="minor"/>
          </rPr>
          <t>Observation status: Estimated value</t>
        </r>
      </text>
    </comment>
    <comment ref="M33" authorId="0" shapeId="0" xr:uid="{D0CCCD6B-46A3-4428-80AB-51FC31C57B9C}">
      <text>
        <r>
          <rPr>
            <sz val="11"/>
            <color theme="1"/>
            <rFont val="Calibri"/>
            <family val="2"/>
            <scheme val="minor"/>
          </rPr>
          <t>Observation status: Estimated value</t>
        </r>
      </text>
    </comment>
    <comment ref="K36" authorId="0" shapeId="0" xr:uid="{75786B19-47F5-464D-A302-CC1A6FCD9203}">
      <text>
        <r>
          <rPr>
            <sz val="11"/>
            <color theme="1"/>
            <rFont val="Calibri"/>
            <family val="2"/>
            <scheme val="minor"/>
          </rPr>
          <t>Observation status: Estimated value</t>
        </r>
      </text>
    </comment>
    <comment ref="L36" authorId="0" shapeId="0" xr:uid="{F5D68D56-C4D3-4D3F-8A67-3301B001FC28}">
      <text>
        <r>
          <rPr>
            <sz val="11"/>
            <color theme="1"/>
            <rFont val="Calibri"/>
            <family val="2"/>
            <scheme val="minor"/>
          </rPr>
          <t>Observation status: Estimated value</t>
        </r>
      </text>
    </comment>
    <comment ref="M36" authorId="0" shapeId="0" xr:uid="{1CE230B9-1E57-4B37-972B-AD564FAF400E}">
      <text>
        <r>
          <rPr>
            <sz val="11"/>
            <color theme="1"/>
            <rFont val="Calibri"/>
            <family val="2"/>
            <scheme val="minor"/>
          </rPr>
          <t>Observation status: Estimated value</t>
        </r>
      </text>
    </comment>
    <comment ref="C40" authorId="0" shapeId="0" xr:uid="{54BB8FC4-B003-458B-9B30-0CB6299665BA}">
      <text>
        <r>
          <rPr>
            <sz val="11"/>
            <color theme="1"/>
            <rFont val="Calibri"/>
            <family val="2"/>
            <scheme val="minor"/>
          </rPr>
          <t>Observation status: Estimated value</t>
        </r>
      </text>
    </comment>
    <comment ref="G40" authorId="0" shapeId="0" xr:uid="{B58314E9-F1BB-4DFC-A46A-D5F9818F5D03}">
      <text>
        <r>
          <rPr>
            <sz val="11"/>
            <color theme="1"/>
            <rFont val="Calibri"/>
            <family val="2"/>
            <scheme val="minor"/>
          </rPr>
          <t>Observation status: Time series break</t>
        </r>
      </text>
    </comment>
    <comment ref="I40" authorId="0" shapeId="0" xr:uid="{3CA1D6D0-D168-490A-983B-723334DD46CA}">
      <text>
        <r>
          <rPr>
            <sz val="11"/>
            <color theme="1"/>
            <rFont val="Calibri"/>
            <family val="2"/>
            <scheme val="minor"/>
          </rPr>
          <t>Observation status: Estimated value</t>
        </r>
      </text>
    </comment>
    <comment ref="J40" authorId="0" shapeId="0" xr:uid="{75008679-3A82-454A-AA2D-6EDB89E37ED6}">
      <text>
        <r>
          <rPr>
            <sz val="11"/>
            <color theme="1"/>
            <rFont val="Calibri"/>
            <family val="2"/>
            <scheme val="minor"/>
          </rPr>
          <t>Observation status: Estimated value</t>
        </r>
      </text>
    </comment>
    <comment ref="K40" authorId="0" shapeId="0" xr:uid="{44ECCCD4-EC06-49EE-9C4C-B4C163DBD83F}">
      <text>
        <r>
          <rPr>
            <sz val="11"/>
            <color theme="1"/>
            <rFont val="Calibri"/>
            <family val="2"/>
            <scheme val="minor"/>
          </rPr>
          <t>Observation status: Estimated value</t>
        </r>
      </text>
    </comment>
    <comment ref="L40" authorId="0" shapeId="0" xr:uid="{4B9BEB27-D0F5-4B55-A774-56EEC0D48A8B}">
      <text>
        <r>
          <rPr>
            <sz val="11"/>
            <color theme="1"/>
            <rFont val="Calibri"/>
            <family val="2"/>
            <scheme val="minor"/>
          </rPr>
          <t>Observation status: Estimated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L7" authorId="0" shapeId="0" xr:uid="{A4977DA8-F39A-494A-9B4B-FA512C79393D}">
      <text>
        <r>
          <rPr>
            <sz val="11"/>
            <color theme="1"/>
            <rFont val="Calibri"/>
            <family val="2"/>
            <scheme val="minor"/>
          </rPr>
          <t>Observation status: Estimated value</t>
        </r>
      </text>
    </comment>
    <comment ref="L8" authorId="0" shapeId="0" xr:uid="{81426EE2-178C-4DC7-9850-3E8171BAB71D}">
      <text>
        <r>
          <rPr>
            <sz val="11"/>
            <color theme="1"/>
            <rFont val="Calibri"/>
            <family val="2"/>
            <scheme val="minor"/>
          </rPr>
          <t>Observation status: Estimated value</t>
        </r>
      </text>
    </comment>
    <comment ref="M8" authorId="0" shapeId="0" xr:uid="{326DB784-299D-4635-A9AF-0BAD59F65E44}">
      <text>
        <r>
          <rPr>
            <sz val="11"/>
            <color theme="1"/>
            <rFont val="Calibri"/>
            <family val="2"/>
            <scheme val="minor"/>
          </rPr>
          <t>Observation status: Estimated value</t>
        </r>
      </text>
    </comment>
    <comment ref="L18" authorId="0" shapeId="0" xr:uid="{CC007B61-C55F-436E-A699-DA2C99F19F4E}">
      <text>
        <r>
          <rPr>
            <sz val="11"/>
            <color theme="1"/>
            <rFont val="Calibri"/>
            <family val="2"/>
            <scheme val="minor"/>
          </rPr>
          <t>Observation status: Estimated value</t>
        </r>
      </text>
    </comment>
    <comment ref="M18" authorId="0" shapeId="0" xr:uid="{69CC8EA7-C5C4-495A-88F4-A45B7D39FFF8}">
      <text>
        <r>
          <rPr>
            <sz val="11"/>
            <color theme="1"/>
            <rFont val="Calibri"/>
            <family val="2"/>
            <scheme val="minor"/>
          </rPr>
          <t>Observation status: Estimated value</t>
        </r>
      </text>
    </comment>
    <comment ref="L19" authorId="0" shapeId="0" xr:uid="{6F41813D-C3D1-4271-89B9-76ABFD35B40F}">
      <text>
        <r>
          <rPr>
            <sz val="11"/>
            <color theme="1"/>
            <rFont val="Calibri"/>
            <family val="2"/>
            <scheme val="minor"/>
          </rPr>
          <t>Observation status: Estimated value</t>
        </r>
      </text>
    </comment>
    <comment ref="M19" authorId="0" shapeId="0" xr:uid="{CB92F319-B266-4FAB-B675-12B68C1A9977}">
      <text>
        <r>
          <rPr>
            <sz val="11"/>
            <color theme="1"/>
            <rFont val="Calibri"/>
            <family val="2"/>
            <scheme val="minor"/>
          </rPr>
          <t>Observation status: Estimated value</t>
        </r>
      </text>
    </comment>
    <comment ref="C24" authorId="0" shapeId="0" xr:uid="{C9A9E205-4A2B-44C0-B52B-82C0B0A125BF}">
      <text>
        <r>
          <rPr>
            <sz val="11"/>
            <color theme="1"/>
            <rFont val="Calibri"/>
            <family val="2"/>
            <scheme val="minor"/>
          </rPr>
          <t>Observation status: Estimated value</t>
        </r>
      </text>
    </comment>
    <comment ref="G24" authorId="0" shapeId="0" xr:uid="{5927A043-EA37-4153-905E-E491EC08DCD9}">
      <text>
        <r>
          <rPr>
            <sz val="11"/>
            <color theme="1"/>
            <rFont val="Calibri"/>
            <family val="2"/>
            <scheme val="minor"/>
          </rPr>
          <t>Observation status: Time series break</t>
        </r>
      </text>
    </comment>
    <comment ref="I24" authorId="0" shapeId="0" xr:uid="{D8D294CB-E804-4008-96DD-5CC0D5A33488}">
      <text>
        <r>
          <rPr>
            <sz val="11"/>
            <color theme="1"/>
            <rFont val="Calibri"/>
            <family val="2"/>
            <scheme val="minor"/>
          </rPr>
          <t>Observation status: Estimated value</t>
        </r>
      </text>
    </comment>
    <comment ref="J24" authorId="0" shapeId="0" xr:uid="{1B66A23B-D709-4D56-97D6-A1E31D8882A0}">
      <text>
        <r>
          <rPr>
            <sz val="11"/>
            <color theme="1"/>
            <rFont val="Calibri"/>
            <family val="2"/>
            <scheme val="minor"/>
          </rPr>
          <t>Observation status: Estimated value</t>
        </r>
      </text>
    </comment>
    <comment ref="K24" authorId="0" shapeId="0" xr:uid="{826B7A77-0AE1-4846-B48D-2EAF4454A768}">
      <text>
        <r>
          <rPr>
            <sz val="11"/>
            <color theme="1"/>
            <rFont val="Calibri"/>
            <family val="2"/>
            <scheme val="minor"/>
          </rPr>
          <t>Observation status: Estimated value</t>
        </r>
      </text>
    </comment>
    <comment ref="L24" authorId="0" shapeId="0" xr:uid="{531B400A-9AA0-473F-999E-9CBBCBAC0D7F}">
      <text>
        <r>
          <rPr>
            <sz val="11"/>
            <color theme="1"/>
            <rFont val="Calibri"/>
            <family val="2"/>
            <scheme val="minor"/>
          </rPr>
          <t>Observation status: Estimated value</t>
        </r>
      </text>
    </comment>
    <comment ref="K25" authorId="0" shapeId="0" xr:uid="{2584CC56-4552-4BEC-8FF3-4681AB0BEBD1}">
      <text>
        <r>
          <rPr>
            <sz val="11"/>
            <color theme="1"/>
            <rFont val="Calibri"/>
            <family val="2"/>
            <scheme val="minor"/>
          </rPr>
          <t>Observation status: Estimated value</t>
        </r>
      </text>
    </comment>
    <comment ref="L25" authorId="0" shapeId="0" xr:uid="{9D33AC42-D2ED-4B26-8B62-442CE64248CD}">
      <text>
        <r>
          <rPr>
            <sz val="11"/>
            <color theme="1"/>
            <rFont val="Calibri"/>
            <family val="2"/>
            <scheme val="minor"/>
          </rPr>
          <t>Observation status: Estimated value</t>
        </r>
      </text>
    </comment>
    <comment ref="I26" authorId="0" shapeId="0" xr:uid="{591C7A2A-2B16-40C9-AB9F-B36ED84750EF}">
      <text>
        <r>
          <rPr>
            <sz val="11"/>
            <color theme="1"/>
            <rFont val="Calibri"/>
            <family val="2"/>
            <scheme val="minor"/>
          </rPr>
          <t>Observation status: Estimated value</t>
        </r>
      </text>
    </comment>
    <comment ref="J26" authorId="0" shapeId="0" xr:uid="{A55BC0EE-DB4D-4087-B951-11622571E8E0}">
      <text>
        <r>
          <rPr>
            <sz val="11"/>
            <color theme="1"/>
            <rFont val="Calibri"/>
            <family val="2"/>
            <scheme val="minor"/>
          </rPr>
          <t>Observation status: Estimated value</t>
        </r>
      </text>
    </comment>
    <comment ref="K26" authorId="0" shapeId="0" xr:uid="{96273ADF-326D-4BDB-842A-783295F61153}">
      <text>
        <r>
          <rPr>
            <sz val="11"/>
            <color theme="1"/>
            <rFont val="Calibri"/>
            <family val="2"/>
            <scheme val="minor"/>
          </rPr>
          <t>Observation status: Estimated value</t>
        </r>
      </text>
    </comment>
    <comment ref="L26" authorId="0" shapeId="0" xr:uid="{A8CE4C6E-58D9-4205-ABA4-6A841743C2C4}">
      <text>
        <r>
          <rPr>
            <sz val="11"/>
            <color theme="1"/>
            <rFont val="Calibri"/>
            <family val="2"/>
            <scheme val="minor"/>
          </rPr>
          <t>Observation status: Estimated value</t>
        </r>
      </text>
    </comment>
    <comment ref="M26" authorId="0" shapeId="0" xr:uid="{B20657EF-A66B-449B-AC43-ED05E6B1B499}">
      <text>
        <r>
          <rPr>
            <sz val="11"/>
            <color theme="1"/>
            <rFont val="Calibri"/>
            <family val="2"/>
            <scheme val="minor"/>
          </rPr>
          <t>Observation status: Estimated value</t>
        </r>
      </text>
    </comment>
    <comment ref="M32" authorId="0" shapeId="0" xr:uid="{E0375667-6896-46B3-BD22-7331C05C73C9}">
      <text>
        <r>
          <rPr>
            <sz val="11"/>
            <color theme="1"/>
            <rFont val="Calibri"/>
            <family val="2"/>
            <scheme val="minor"/>
          </rPr>
          <t>Observation status: Estimated value</t>
        </r>
      </text>
    </comment>
    <comment ref="L34" authorId="0" shapeId="0" xr:uid="{5AD4F3F3-5BB7-4D92-8075-2BDFFC00BF45}">
      <text>
        <r>
          <rPr>
            <sz val="11"/>
            <color theme="1"/>
            <rFont val="Calibri"/>
            <family val="2"/>
            <scheme val="minor"/>
          </rPr>
          <t>Observation status: Estimated value</t>
        </r>
      </text>
    </comment>
    <comment ref="M34" authorId="0" shapeId="0" xr:uid="{01B54FB3-02D2-41F0-9D56-254A47D07661}">
      <text>
        <r>
          <rPr>
            <sz val="11"/>
            <color theme="1"/>
            <rFont val="Calibri"/>
            <family val="2"/>
            <scheme val="minor"/>
          </rPr>
          <t>Observation status: Estimated value</t>
        </r>
      </text>
    </comment>
    <comment ref="K35" authorId="0" shapeId="0" xr:uid="{C02F3849-4FBD-4848-A331-D578101B94F2}">
      <text>
        <r>
          <rPr>
            <sz val="11"/>
            <color theme="1"/>
            <rFont val="Calibri"/>
            <family val="2"/>
            <scheme val="minor"/>
          </rPr>
          <t>Observation status: Estimated value</t>
        </r>
      </text>
    </comment>
    <comment ref="L35" authorId="0" shapeId="0" xr:uid="{07610DA7-CDB3-4EFA-9511-2E8484AC4214}">
      <text>
        <r>
          <rPr>
            <sz val="11"/>
            <color theme="1"/>
            <rFont val="Calibri"/>
            <family val="2"/>
            <scheme val="minor"/>
          </rPr>
          <t>Observation status: Estimated value</t>
        </r>
      </text>
    </comment>
    <comment ref="M35" authorId="0" shapeId="0" xr:uid="{2FEC5669-9F2C-4895-9179-3CD501144DA1}">
      <text>
        <r>
          <rPr>
            <sz val="11"/>
            <color theme="1"/>
            <rFont val="Calibri"/>
            <family val="2"/>
            <scheme val="minor"/>
          </rPr>
          <t>Observation status: Estimated value</t>
        </r>
      </text>
    </comment>
    <comment ref="G39" authorId="0" shapeId="0" xr:uid="{A31A63F3-5EDC-45A0-B598-D1B4B7ACD430}">
      <text>
        <r>
          <rPr>
            <sz val="11"/>
            <color theme="1"/>
            <rFont val="Calibri"/>
            <family val="2"/>
            <scheme val="minor"/>
          </rPr>
          <t>Observation status: Time series break</t>
        </r>
      </text>
    </comment>
    <comment ref="K39" authorId="0" shapeId="0" xr:uid="{2DFC472D-E1EB-4552-A19F-F9A759A9CA30}">
      <text>
        <r>
          <rPr>
            <sz val="11"/>
            <color theme="1"/>
            <rFont val="Calibri"/>
            <family val="2"/>
            <scheme val="minor"/>
          </rPr>
          <t>Observation status: Estimated value</t>
        </r>
      </text>
    </comment>
    <comment ref="L39" authorId="0" shapeId="0" xr:uid="{2556C502-B12B-49E2-9CBB-F336541DD895}">
      <text>
        <r>
          <rPr>
            <sz val="11"/>
            <color theme="1"/>
            <rFont val="Calibri"/>
            <family val="2"/>
            <scheme val="minor"/>
          </rPr>
          <t>Observation status: Estimated value</t>
        </r>
      </text>
    </comment>
    <comment ref="M39" authorId="0" shapeId="0" xr:uid="{F6C5964D-98F0-425B-8F91-30F115B087EB}">
      <text>
        <r>
          <rPr>
            <sz val="11"/>
            <color theme="1"/>
            <rFont val="Calibri"/>
            <family val="2"/>
            <scheme val="minor"/>
          </rPr>
          <t>Observation status: Estimated value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2" authorId="0" shapeId="0" xr:uid="{09622F51-03A9-482F-BD17-C6CDAD091AED}">
      <text>
        <r>
          <rPr>
            <sz val="11"/>
            <color theme="1"/>
            <rFont val="Calibri"/>
            <family val="2"/>
            <scheme val="minor"/>
          </rPr>
          <t>Observation status: Estimated value</t>
        </r>
      </text>
    </comment>
    <comment ref="D12" authorId="0" shapeId="0" xr:uid="{7F86CB2B-88EC-479A-A160-D4E3C674436D}">
      <text>
        <r>
          <rPr>
            <sz val="11"/>
            <color theme="1"/>
            <rFont val="Calibri"/>
            <family val="2"/>
            <scheme val="minor"/>
          </rPr>
          <t>Observation status: Estimated value</t>
        </r>
      </text>
    </comment>
    <comment ref="E12" authorId="0" shapeId="0" xr:uid="{A422CF35-F519-4036-AD30-279A9677A743}">
      <text>
        <r>
          <rPr>
            <sz val="11"/>
            <color theme="1"/>
            <rFont val="Calibri"/>
            <family val="2"/>
            <scheme val="minor"/>
          </rPr>
          <t>Observation status: Estimated value</t>
        </r>
      </text>
    </comment>
    <comment ref="F12" authorId="0" shapeId="0" xr:uid="{2F832CB1-C221-4F07-AE87-CCEEF43C7851}">
      <text>
        <r>
          <rPr>
            <sz val="11"/>
            <color theme="1"/>
            <rFont val="Calibri"/>
            <family val="2"/>
            <scheme val="minor"/>
          </rPr>
          <t>Observation status: Estimated value</t>
        </r>
      </text>
    </comment>
    <comment ref="G12" authorId="0" shapeId="0" xr:uid="{3C34A478-117C-4C05-9020-A7AE2BE6542B}">
      <text>
        <r>
          <rPr>
            <sz val="11"/>
            <color theme="1"/>
            <rFont val="Calibri"/>
            <family val="2"/>
            <scheme val="minor"/>
          </rPr>
          <t>Observation status: Estimated value</t>
        </r>
      </text>
    </comment>
    <comment ref="H12" authorId="0" shapeId="0" xr:uid="{6E70494D-9FD4-4DB2-A4B5-2BA9DE2E50FC}">
      <text>
        <r>
          <rPr>
            <sz val="11"/>
            <color theme="1"/>
            <rFont val="Calibri"/>
            <family val="2"/>
            <scheme val="minor"/>
          </rPr>
          <t>Observation status: Estimated value</t>
        </r>
      </text>
    </comment>
    <comment ref="I12" authorId="0" shapeId="0" xr:uid="{2B6571EA-4835-451C-B86A-1165E5012D61}">
      <text>
        <r>
          <rPr>
            <sz val="11"/>
            <color theme="1"/>
            <rFont val="Calibri"/>
            <family val="2"/>
            <scheme val="minor"/>
          </rPr>
          <t>Observation status: Estimated value</t>
        </r>
      </text>
    </comment>
    <comment ref="J12" authorId="0" shapeId="0" xr:uid="{583F3DCB-99FA-4DBC-97CA-285CAA02D87A}">
      <text>
        <r>
          <rPr>
            <sz val="11"/>
            <color theme="1"/>
            <rFont val="Calibri"/>
            <family val="2"/>
            <scheme val="minor"/>
          </rPr>
          <t>Observation status: Estimated value</t>
        </r>
      </text>
    </comment>
    <comment ref="K12" authorId="0" shapeId="0" xr:uid="{A76685F2-DBC1-4640-88FB-95D4B9BB98E0}">
      <text>
        <r>
          <rPr>
            <sz val="11"/>
            <color theme="1"/>
            <rFont val="Calibri"/>
            <family val="2"/>
            <scheme val="minor"/>
          </rPr>
          <t>Observation status: Estimated value</t>
        </r>
      </text>
    </comment>
    <comment ref="L12" authorId="0" shapeId="0" xr:uid="{C39EAE57-3C08-4C2B-BE26-CEBE185EB26A}">
      <text>
        <r>
          <rPr>
            <sz val="11"/>
            <color theme="1"/>
            <rFont val="Calibri"/>
            <family val="2"/>
            <scheme val="minor"/>
          </rPr>
          <t>Observation status: Estimated value</t>
        </r>
      </text>
    </comment>
    <comment ref="M12" authorId="0" shapeId="0" xr:uid="{74CC740B-56DD-4BD3-800E-CA93421BAF1F}">
      <text>
        <r>
          <rPr>
            <sz val="11"/>
            <color theme="1"/>
            <rFont val="Calibri"/>
            <family val="2"/>
            <scheme val="minor"/>
          </rPr>
          <t>Observation status: Estimated value</t>
        </r>
      </text>
    </comment>
    <comment ref="N12" authorId="0" shapeId="0" xr:uid="{0F699A9F-F716-46BD-BDE1-5B64D2BC2CA3}">
      <text>
        <r>
          <rPr>
            <sz val="11"/>
            <color theme="1"/>
            <rFont val="Calibri"/>
            <family val="2"/>
            <scheme val="minor"/>
          </rPr>
          <t>Observation status: Estimated value</t>
        </r>
      </text>
    </comment>
    <comment ref="O12" authorId="0" shapeId="0" xr:uid="{676F734B-2B56-4F75-871C-918A29D73E9C}">
      <text>
        <r>
          <rPr>
            <sz val="11"/>
            <color theme="1"/>
            <rFont val="Calibri"/>
            <family val="2"/>
            <scheme val="minor"/>
          </rPr>
          <t>Observation status: Estimated value</t>
        </r>
      </text>
    </comment>
    <comment ref="P12" authorId="0" shapeId="0" xr:uid="{4C337AB5-03E1-4283-889E-9F87A9B9CFA1}">
      <text>
        <r>
          <rPr>
            <sz val="11"/>
            <color theme="1"/>
            <rFont val="Calibri"/>
            <family val="2"/>
            <scheme val="minor"/>
          </rPr>
          <t>Observation status: Estimated value</t>
        </r>
      </text>
    </comment>
    <comment ref="Q12" authorId="0" shapeId="0" xr:uid="{22829BF6-93B8-49B3-91CB-52E50E7BFFB4}">
      <text>
        <r>
          <rPr>
            <sz val="11"/>
            <color theme="1"/>
            <rFont val="Calibri"/>
            <family val="2"/>
            <scheme val="minor"/>
          </rPr>
          <t>Observation status: Estimated value</t>
        </r>
      </text>
    </comment>
    <comment ref="R12" authorId="0" shapeId="0" xr:uid="{E9FA3F32-E5F0-431D-AE97-5E2E851FDDEF}">
      <text>
        <r>
          <rPr>
            <sz val="11"/>
            <color theme="1"/>
            <rFont val="Calibri"/>
            <family val="2"/>
            <scheme val="minor"/>
          </rPr>
          <t>Observation status: Estimated value</t>
        </r>
      </text>
    </comment>
    <comment ref="S12" authorId="0" shapeId="0" xr:uid="{F14EF266-2781-46FF-A29E-D1A6ED366486}">
      <text>
        <r>
          <rPr>
            <sz val="11"/>
            <color theme="1"/>
            <rFont val="Calibri"/>
            <family val="2"/>
            <scheme val="minor"/>
          </rPr>
          <t>Observation status: Estimated value</t>
        </r>
      </text>
    </comment>
    <comment ref="T12" authorId="0" shapeId="0" xr:uid="{B3C5ECE9-C0A6-4D57-88AB-6D3B2B25E22F}">
      <text>
        <r>
          <rPr>
            <sz val="11"/>
            <color theme="1"/>
            <rFont val="Calibri"/>
            <family val="2"/>
            <scheme val="minor"/>
          </rPr>
          <t>Observation status: Estimated value</t>
        </r>
      </text>
    </comment>
    <comment ref="U12" authorId="0" shapeId="0" xr:uid="{83ACE58A-9F1D-40A2-A40E-05850A05FEAF}">
      <text>
        <r>
          <rPr>
            <sz val="11"/>
            <color theme="1"/>
            <rFont val="Calibri"/>
            <family val="2"/>
            <scheme val="minor"/>
          </rPr>
          <t>Observation status: Estimated value</t>
        </r>
      </text>
    </comment>
    <comment ref="V12" authorId="0" shapeId="0" xr:uid="{70CE82E4-9806-4253-B963-0388A0596B38}">
      <text>
        <r>
          <rPr>
            <sz val="11"/>
            <color theme="1"/>
            <rFont val="Calibri"/>
            <family val="2"/>
            <scheme val="minor"/>
          </rPr>
          <t>Observation status: Estimated value</t>
        </r>
      </text>
    </comment>
    <comment ref="W12" authorId="0" shapeId="0" xr:uid="{05F54DD8-80A6-44E5-907E-58561F1C8BFE}">
      <text>
        <r>
          <rPr>
            <sz val="11"/>
            <color theme="1"/>
            <rFont val="Calibri"/>
            <family val="2"/>
            <scheme val="minor"/>
          </rPr>
          <t>Observation status: Estimated value</t>
        </r>
      </text>
    </comment>
    <comment ref="X12" authorId="0" shapeId="0" xr:uid="{37CFA00C-9B21-4356-B096-6FEB931DA451}">
      <text>
        <r>
          <rPr>
            <sz val="11"/>
            <color theme="1"/>
            <rFont val="Calibri"/>
            <family val="2"/>
            <scheme val="minor"/>
          </rPr>
          <t>Observation status: Estimated value</t>
        </r>
      </text>
    </comment>
    <comment ref="Y12" authorId="0" shapeId="0" xr:uid="{2DF4C281-0902-406D-8C98-3CA24A54F74A}">
      <text>
        <r>
          <rPr>
            <sz val="11"/>
            <color theme="1"/>
            <rFont val="Calibri"/>
            <family val="2"/>
            <scheme val="minor"/>
          </rPr>
          <t>Observation status: Estimated value</t>
        </r>
      </text>
    </comment>
    <comment ref="Z12" authorId="0" shapeId="0" xr:uid="{C0B98A1F-5573-48A7-B191-BD05DC509B3C}">
      <text>
        <r>
          <rPr>
            <sz val="11"/>
            <color theme="1"/>
            <rFont val="Calibri"/>
            <family val="2"/>
            <scheme val="minor"/>
          </rPr>
          <t>Observation status: Estimated value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2" authorId="0" shapeId="0" xr:uid="{8D860346-4B2B-4780-99A8-BF4D9614D816}">
      <text>
        <r>
          <rPr>
            <sz val="11"/>
            <color theme="1"/>
            <rFont val="Calibri"/>
            <family val="2"/>
            <scheme val="minor"/>
          </rPr>
          <t>Observation status: Estimated value</t>
        </r>
      </text>
    </comment>
    <comment ref="D12" authorId="0" shapeId="0" xr:uid="{5BFCA081-F263-4C78-9E3C-80768792A0FB}">
      <text>
        <r>
          <rPr>
            <sz val="11"/>
            <color theme="1"/>
            <rFont val="Calibri"/>
            <family val="2"/>
            <scheme val="minor"/>
          </rPr>
          <t>Observation status: Estimated value</t>
        </r>
      </text>
    </comment>
    <comment ref="E12" authorId="0" shapeId="0" xr:uid="{80E2D223-4285-4280-84B3-D81D3B600246}">
      <text>
        <r>
          <rPr>
            <sz val="11"/>
            <color theme="1"/>
            <rFont val="Calibri"/>
            <family val="2"/>
            <scheme val="minor"/>
          </rPr>
          <t>Observation status: Estimated value</t>
        </r>
      </text>
    </comment>
    <comment ref="F12" authorId="0" shapeId="0" xr:uid="{E131F7B1-AE02-4704-98C3-9788B55A7CE4}">
      <text>
        <r>
          <rPr>
            <sz val="11"/>
            <color theme="1"/>
            <rFont val="Calibri"/>
            <family val="2"/>
            <scheme val="minor"/>
          </rPr>
          <t>Observation status: Estimated value</t>
        </r>
      </text>
    </comment>
    <comment ref="G12" authorId="0" shapeId="0" xr:uid="{76A39EA8-BE9F-4371-A2DB-9BC4ADAFDD3D}">
      <text>
        <r>
          <rPr>
            <sz val="11"/>
            <color theme="1"/>
            <rFont val="Calibri"/>
            <family val="2"/>
            <scheme val="minor"/>
          </rPr>
          <t>Observation status: Estimated value</t>
        </r>
      </text>
    </comment>
    <comment ref="H12" authorId="0" shapeId="0" xr:uid="{C4127BAF-51EE-4CB8-80B2-A34932B7E1A5}">
      <text>
        <r>
          <rPr>
            <sz val="11"/>
            <color theme="1"/>
            <rFont val="Calibri"/>
            <family val="2"/>
            <scheme val="minor"/>
          </rPr>
          <t>Observation status: Estimated value</t>
        </r>
      </text>
    </comment>
    <comment ref="I12" authorId="0" shapeId="0" xr:uid="{BAC0A269-5FE8-4CEE-9FE3-1929CF188ABE}">
      <text>
        <r>
          <rPr>
            <sz val="11"/>
            <color theme="1"/>
            <rFont val="Calibri"/>
            <family val="2"/>
            <scheme val="minor"/>
          </rPr>
          <t>Observation status: Estimated value</t>
        </r>
      </text>
    </comment>
    <comment ref="J12" authorId="0" shapeId="0" xr:uid="{2B928828-D4BC-46A8-B4E9-A07D82FBC918}">
      <text>
        <r>
          <rPr>
            <sz val="11"/>
            <color theme="1"/>
            <rFont val="Calibri"/>
            <family val="2"/>
            <scheme val="minor"/>
          </rPr>
          <t>Observation status: Estimated value</t>
        </r>
      </text>
    </comment>
    <comment ref="K12" authorId="0" shapeId="0" xr:uid="{B7E07C4C-42B7-4C2A-972B-EDBA6EE9D82B}">
      <text>
        <r>
          <rPr>
            <sz val="11"/>
            <color theme="1"/>
            <rFont val="Calibri"/>
            <family val="2"/>
            <scheme val="minor"/>
          </rPr>
          <t>Observation status: Estimated value</t>
        </r>
      </text>
    </comment>
    <comment ref="L12" authorId="0" shapeId="0" xr:uid="{5FB21FEA-8E0A-4C6D-A3E1-35D292C80FC9}">
      <text>
        <r>
          <rPr>
            <sz val="11"/>
            <color theme="1"/>
            <rFont val="Calibri"/>
            <family val="2"/>
            <scheme val="minor"/>
          </rPr>
          <t>Observation status: Estimated value</t>
        </r>
      </text>
    </comment>
  </commentList>
</comments>
</file>

<file path=xl/sharedStrings.xml><?xml version="1.0" encoding="utf-8"?>
<sst xmlns="http://schemas.openxmlformats.org/spreadsheetml/2006/main" count="1067" uniqueCount="237">
  <si>
    <t>NAAG Chapter 3B: Gross fixed capital formation by asset type</t>
  </si>
  <si>
    <t>Frequency of observation: Annual</t>
  </si>
  <si>
    <t>Measure: Intellectual property products gross fixed capital formation</t>
  </si>
  <si>
    <t>Combined unit of measure: Percentage of gross fixed capital formation</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</si>
  <si>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</si>
  <si>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</si>
  <si>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</si>
  <si>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</si>
  <si>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</si>
  <si>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</si>
  <si>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</si>
  <si>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</si>
  <si>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</si>
  <si>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</si>
  <si>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</si>
  <si>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</si>
  <si>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</si>
  <si>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</si>
  <si>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</si>
  <si>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</si>
  <si>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</si>
  <si>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</si>
  <si>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</si>
  <si>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</si>
  <si>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</si>
  <si>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</si>
  <si>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</si>
  <si>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</si>
  <si>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</si>
  <si>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Reference area</t>
  </si>
  <si>
    <t/>
  </si>
  <si>
    <t>Australia</t>
  </si>
  <si>
    <t>Austria</t>
  </si>
  <si>
    <t>Belgium</t>
  </si>
  <si>
    <t>Canada</t>
  </si>
  <si>
    <t>Colombia</t>
  </si>
  <si>
    <t>Costa Rica</t>
  </si>
  <si>
    <t>Czechia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</si>
  <si>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</si>
  <si>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</si>
  <si>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</si>
  <si>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</si>
  <si>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</si>
  <si>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</si>
  <si>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</si>
  <si>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</si>
  <si>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</si>
  <si>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</si>
  <si>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</si>
  <si>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</si>
  <si>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</si>
  <si>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</si>
  <si>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</si>
  <si>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</si>
  <si>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</si>
  <si>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</si>
  <si>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</si>
  <si>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</si>
  <si>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</si>
  <si>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</si>
  <si>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</si>
  <si>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</si>
  <si>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</si>
  <si>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</si>
  <si>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United Kingdom</t>
  </si>
  <si>
    <t>United States</t>
  </si>
  <si>
    <t xml:space="preserve">© Terms &amp; conditions </t>
  </si>
  <si>
    <t>The National Accounts at a Glance (NAAG) is based on the original publication and has nine chapters: The first chapter focuses on indicators of Gross Domestic Product (GDP). The second is about income and related indicators and presents measures of net national income, savings and net lending/net borrowing. The third chapter looks at the expenditure approach to GDP, with information on the key components of demand and imports. The fourth chapter presents indicators from a production perspective. The fifth chapter looks at household sector indicators such as household disposable income, saving and net worth. The sixth chapter focuses on general government, presenting indicators such as general government revenue, expenditure and gross debt. The seventh chapter looks at financial and non-financial corporations. The eighth chapter presents indicators of capital stock and depreciation. Finally, chapter 9 provides reference indicators, important in their own right but also because they are used in the construction of many of the indicators presented elsewhere in NAAG.</t>
  </si>
  <si>
    <t>Topic: Economy &gt; National accounts &gt; GDP and non-financial accounts &gt; National Accounts at a Glance</t>
  </si>
  <si>
    <t xml:space="preserve">Number of unfiltered data points: 15165 </t>
  </si>
  <si>
    <t xml:space="preserve">Last updated: August 30, 2024 at 5:14:14 AM </t>
  </si>
  <si>
    <t>You might also be interested in these data:</t>
  </si>
  <si>
    <t>NAAG Chapter 1: GDP</t>
  </si>
  <si>
    <t>NAAG Chapter 2: Income</t>
  </si>
  <si>
    <t>NAAG Chapter 3: Expenditure</t>
  </si>
  <si>
    <t>NAAG Chapter 3A: Components of aggregate demand</t>
  </si>
  <si>
    <t>NAAG Chapter 4: Production</t>
  </si>
  <si>
    <t>NAAG Chapter 5: Households</t>
  </si>
  <si>
    <t>NAAG Chapter 6: Government</t>
  </si>
  <si>
    <t>NAAG Chapter 6A: Government expenditure by function</t>
  </si>
  <si>
    <t>NAAG Chapter 7: Corporations</t>
  </si>
  <si>
    <t>NAAG Chapter 8: Capital</t>
  </si>
  <si>
    <t>NAAG Chapter 9: Reference Series</t>
  </si>
  <si>
    <t>Measure: Gross fixed capital formation</t>
  </si>
  <si>
    <t>Combined unit of measure: Percentage of GDP</t>
  </si>
  <si>
    <t>OECD</t>
  </si>
  <si>
    <t>Source : OCDE</t>
  </si>
  <si>
    <t>NAAG Chapter 3B: droits propiété intelelectuelle / PIB*</t>
  </si>
  <si>
    <t>5.301 – Formation brute de capital fixe par produit à prix courants</t>
  </si>
  <si>
    <t>Unité : Milliards d'euros</t>
  </si>
  <si>
    <t>A5_AZ</t>
  </si>
  <si>
    <t>Agriculture, sylviculture et pêche</t>
  </si>
  <si>
    <t>A5_BE</t>
  </si>
  <si>
    <t>Produits industriels (hors travaux de construction)</t>
  </si>
  <si>
    <t>A17_DE</t>
  </si>
  <si>
    <t xml:space="preserve">    Produits industriels (hors produits manufacturés et travaux de construction)</t>
  </si>
  <si>
    <t>A38_BZ</t>
  </si>
  <si>
    <t xml:space="preserve">      Produits des industries extractives</t>
  </si>
  <si>
    <t>A38_DZ</t>
  </si>
  <si>
    <t xml:space="preserve">      Électricité, gaz, vapeur et air conditionné</t>
  </si>
  <si>
    <t>A38_EZ</t>
  </si>
  <si>
    <t xml:space="preserve">      Production et distribution d'eau ; assainissement, gestion des déchets et dépollution</t>
  </si>
  <si>
    <t>A17_C1</t>
  </si>
  <si>
    <t xml:space="preserve">    Produits des industries alimentaires, boissons et produits à base de tabac</t>
  </si>
  <si>
    <t>A17_C2</t>
  </si>
  <si>
    <t xml:space="preserve">    Produits de la cokéfaction et du raffinage</t>
  </si>
  <si>
    <t>A17_C3</t>
  </si>
  <si>
    <t xml:space="preserve">    Équipements électriques ; produits informatiques, électroniques et optiques ; machines et équipements n.c.a.</t>
  </si>
  <si>
    <t>A38_CI</t>
  </si>
  <si>
    <t xml:space="preserve">      Produits informatiques, électroniques et optiques</t>
  </si>
  <si>
    <t>A38_CJ</t>
  </si>
  <si>
    <t xml:space="preserve">      Équipements électriques</t>
  </si>
  <si>
    <t>A38_CK</t>
  </si>
  <si>
    <t xml:space="preserve">      Machines et équipements n.c.a.</t>
  </si>
  <si>
    <t>A17_C4</t>
  </si>
  <si>
    <t xml:space="preserve">    Véhicules autres matériels de transport</t>
  </si>
  <si>
    <t>A17_C5</t>
  </si>
  <si>
    <t xml:space="preserve">    Autres produits industriels</t>
  </si>
  <si>
    <t>A38_CB</t>
  </si>
  <si>
    <t xml:space="preserve">      Textiles, articles d’habillement, cuir et articles en cuir</t>
  </si>
  <si>
    <t>A38_CC</t>
  </si>
  <si>
    <t xml:space="preserve">      Bois, articles en bois et en liège, à l'exclusion des meubles ; articles de vannerie et de sparterie ; papier et carton ; travaux d'impression et de reproduction</t>
  </si>
  <si>
    <t>A38_CE</t>
  </si>
  <si>
    <t xml:space="preserve">      Produits chimiques</t>
  </si>
  <si>
    <t>A38_CF</t>
  </si>
  <si>
    <t xml:space="preserve">      Produits pharmaceutiques de base et préparations pharmaceutiques</t>
  </si>
  <si>
    <t>A38_CG</t>
  </si>
  <si>
    <t xml:space="preserve">      Produits en caoutchouc, en plastique et autres produits minéraux non métalliques</t>
  </si>
  <si>
    <t>A38_CH</t>
  </si>
  <si>
    <t xml:space="preserve">      Produits métallurgiques et produits métalliques, à l'exclusion des machines et équipements</t>
  </si>
  <si>
    <t>A38_CM</t>
  </si>
  <si>
    <t xml:space="preserve">      Meubles, autres produits manufacturés, réparation et installation de machines et d'équipements</t>
  </si>
  <si>
    <t>A5_FZ</t>
  </si>
  <si>
    <t>Constructions et travaux de construction</t>
  </si>
  <si>
    <t>A5_GU</t>
  </si>
  <si>
    <t>Services principalement marchands</t>
  </si>
  <si>
    <t>A10_GI</t>
  </si>
  <si>
    <t xml:space="preserve">  Commerce ; services de transport et d'entreposage ; services d'hébergement et de restauration</t>
  </si>
  <si>
    <t>A17_GZ</t>
  </si>
  <si>
    <t xml:space="preserve">    Commerce ; réparation d'automobiles et de motocycles</t>
  </si>
  <si>
    <t>A17_HZ</t>
  </si>
  <si>
    <t xml:space="preserve">    Services de transport et d'entreposage</t>
  </si>
  <si>
    <t>A17_IZ</t>
  </si>
  <si>
    <t xml:space="preserve">    Services d'hébergement et de restauration</t>
  </si>
  <si>
    <t>A10_JZ</t>
  </si>
  <si>
    <t xml:space="preserve">  Services d'information et de communication</t>
  </si>
  <si>
    <t>A38_JA</t>
  </si>
  <si>
    <t xml:space="preserve">      Edition, audiovisuel et diffusion</t>
  </si>
  <si>
    <t>A38_JB</t>
  </si>
  <si>
    <t xml:space="preserve">      Services de télécommunications</t>
  </si>
  <si>
    <t>A38_JC</t>
  </si>
  <si>
    <t xml:space="preserve">      Programmation, conseil et autres activités informatiques ; services d'information</t>
  </si>
  <si>
    <t>A10_KZ</t>
  </si>
  <si>
    <t xml:space="preserve">  Services financiers et assurances</t>
  </si>
  <si>
    <t>A10_LZ</t>
  </si>
  <si>
    <t xml:space="preserve">  Services immobiliers</t>
  </si>
  <si>
    <t>A10_MN</t>
  </si>
  <si>
    <t xml:space="preserve">  Services professionnels, scientifiques et techniques ; services administratifs et d'assistance</t>
  </si>
  <si>
    <t>A38_MA</t>
  </si>
  <si>
    <t xml:space="preserve">      Services juridiques, comptables, de gestion, d'architecture, d'ingénierie, de contrôle et d'analyses techniques</t>
  </si>
  <si>
    <t>A38_MB</t>
  </si>
  <si>
    <t xml:space="preserve">      Recherche et développement scientifique</t>
  </si>
  <si>
    <t>A38_MC</t>
  </si>
  <si>
    <t xml:space="preserve">      Autres services spécialisés, scientifiques et techniques</t>
  </si>
  <si>
    <t>A38_NZ</t>
  </si>
  <si>
    <t xml:space="preserve">      Services administratifs et d'assistance</t>
  </si>
  <si>
    <t>A10_RU</t>
  </si>
  <si>
    <t xml:space="preserve">  Services artistiques et du spectacle et services récréatifs ; autres services ; services des ménages et services extra-territoriaux</t>
  </si>
  <si>
    <t>A38_RZ</t>
  </si>
  <si>
    <t xml:space="preserve">      Services artistiques et du spectacle et services récréatifs</t>
  </si>
  <si>
    <t>A38_SZ</t>
  </si>
  <si>
    <t xml:space="preserve">      Autres services</t>
  </si>
  <si>
    <t>A38_TZ</t>
  </si>
  <si>
    <t xml:space="preserve">      Services des ménages en tant qu'employeurs ; biens et services divers produits par les ménages pour leur usage propre</t>
  </si>
  <si>
    <t>A5_OQ</t>
  </si>
  <si>
    <t>Services principalement non marchands (*)</t>
  </si>
  <si>
    <t>A38_OZ</t>
  </si>
  <si>
    <t xml:space="preserve">      Services d'administration publique et de défense ; services de sécurité sociale obligatoire</t>
  </si>
  <si>
    <t>A38_PZ</t>
  </si>
  <si>
    <t xml:space="preserve">      Services de l'enseignement</t>
  </si>
  <si>
    <t>A38_QA</t>
  </si>
  <si>
    <t xml:space="preserve">      Services de santé humaine</t>
  </si>
  <si>
    <t>A38_QB</t>
  </si>
  <si>
    <t xml:space="preserve">      Services d'hébergement médico-social et social ; services d'action sociale sans hébergement</t>
  </si>
  <si>
    <t>CHTR</t>
  </si>
  <si>
    <t>Correction territoriale</t>
  </si>
  <si>
    <t>CAFAB</t>
  </si>
  <si>
    <t>Correction CAF/FAB</t>
  </si>
  <si>
    <t>_T</t>
  </si>
  <si>
    <t>Total des produits</t>
  </si>
  <si>
    <t>Source : Comptes nationaux annuels (base 2014)</t>
  </si>
  <si>
    <t>droits de propriété intellectuelle</t>
  </si>
  <si>
    <t>matériels de transport</t>
  </si>
  <si>
    <t>autres produits industriels-agricoles et ressources biologiques</t>
  </si>
  <si>
    <t>France base 2020</t>
  </si>
  <si>
    <t>France base 2014</t>
  </si>
  <si>
    <t>Produits de l'agriculture et de la chasse et services annexes</t>
  </si>
  <si>
    <t>Source : Comptes nationaux annuels (base 2020)</t>
  </si>
  <si>
    <t xml:space="preserve">1.101 – Le produit intérieur brut et ses composantes à prix courants </t>
  </si>
  <si>
    <t>Unité : Milliard d'euros</t>
  </si>
  <si>
    <t>Ressources</t>
  </si>
  <si>
    <t>B1GQ</t>
  </si>
  <si>
    <t>Produit intérieur brut</t>
  </si>
  <si>
    <t>P7</t>
  </si>
  <si>
    <t>Importations de biens et services</t>
  </si>
  <si>
    <t>TFU</t>
  </si>
  <si>
    <t>Total des emplois finaux</t>
  </si>
  <si>
    <t>Emplois</t>
  </si>
  <si>
    <t>P3</t>
  </si>
  <si>
    <t>Dépense de consommation finale</t>
  </si>
  <si>
    <t>S14B</t>
  </si>
  <si>
    <t xml:space="preserve">   Ménages hors entrepreneurs individuels</t>
  </si>
  <si>
    <t>S13</t>
  </si>
  <si>
    <t xml:space="preserve">   Administrations publiques</t>
  </si>
  <si>
    <t>P31</t>
  </si>
  <si>
    <t xml:space="preserve">      dont Dépense de consommation individuelle</t>
  </si>
  <si>
    <t>P32</t>
  </si>
  <si>
    <t xml:space="preserve">      dont Dépense de consommation collective</t>
  </si>
  <si>
    <t>S15</t>
  </si>
  <si>
    <t xml:space="preserve">   Institutions sans but lucratif au services des ménages</t>
  </si>
  <si>
    <t>P51G</t>
  </si>
  <si>
    <t>Formation brute de capital fixe</t>
  </si>
  <si>
    <t>S11X14AA</t>
  </si>
  <si>
    <t xml:space="preserve">   Sociétés et entreprises individuelles non financières</t>
  </si>
  <si>
    <t>S12X14AF</t>
  </si>
  <si>
    <t xml:space="preserve">   Sociétés et entreprises individuelles financières</t>
  </si>
  <si>
    <t>P53</t>
  </si>
  <si>
    <t>Acquisitions moins cessions d’objets de valeur</t>
  </si>
  <si>
    <t>P52</t>
  </si>
  <si>
    <t>Variation des stocks</t>
  </si>
  <si>
    <t>P6</t>
  </si>
  <si>
    <t>Exportations de biens et services</t>
  </si>
  <si>
    <t>DINT_S</t>
  </si>
  <si>
    <t>Demande intérieure hors stocks</t>
  </si>
  <si>
    <t>DINT</t>
  </si>
  <si>
    <t>Total de la demande intérieure en produits</t>
  </si>
  <si>
    <t>DPI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</si>
</sst>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E\ \ \ #,##0.00;\E\ \ \ \-#,##0.00"/>
    <numFmt numFmtId="165" formatCode="\B\ \ \ #,##0.00;\B\ \ \ \-#,##0.00"/>
    <numFmt numFmtId="166" formatCode="#,##0.0"/>
    <numFmt numFmtId="167" formatCode="0.0"/>
  </numFmts>
  <fonts count="959">
    <font>
      <sz val="11"/>
      <color theme="1"/>
      <name val="Calibri"/>
      <family val="2"/>
      <scheme val="minor"/>
    </font>
    <font>
      <b/>
      <sz val="11"/>
      <name val="Calibri"/>
    </font>
    <font>
      <sz val="11"/>
      <name val="Calibri"/>
    </font>
    <font>
      <sz val="11"/>
      <name val="Calibri"/>
    </font>
    <font>
      <sz val="11"/>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sz val="12"/>
      <color rgb="FFFFFFFF"/>
      <name val="Arial"/>
      <family val="2"/>
    </font>
    <font>
      <sz val="12"/>
      <name val="Arial"/>
      <family val="2"/>
    </font>
    <font>
      <b/>
      <sz val="12"/>
      <color rgb="FFFF0000"/>
      <name val="Arial"/>
      <family val="2"/>
    </font>
    <font>
      <b/>
      <sz val="12"/>
      <name val="Arial"/>
      <family val="2"/>
    </font>
    <font>
      <b/>
      <sz val="11"/>
      <name val="Calibri"/>
      <family val="2"/>
    </font>
    <font>
      <sz val="11"/>
      <name val="Arial"/>
      <family val="2"/>
    </font>
    <font>
      <b/>
      <sz val="10"/>
      <name val="Arial"/>
    </font>
    <font>
      <sz val="10"/>
      <name val="Arial"/>
    </font>
    <font>
      <i/>
      <sz val="8"/>
      <name val="Arial"/>
    </font>
    <font>
      <b/>
      <sz val="8"/>
      <name val="Arial"/>
    </font>
    <font>
      <b/>
      <sz val="12"/>
      <color rgb="FFFFFFFF"/>
      <name val="Arial"/>
      <family val="2"/>
    </font>
    <font>
      <sz val="12"/>
      <color rgb="FF000000"/>
      <name val="Arial"/>
      <family val="2"/>
    </font>
    <font>
      <b/>
      <sz val="12"/>
      <color rgb="FF000000"/>
      <name val="Arial"/>
      <family val="2"/>
    </font>
  </fonts>
  <fills count="953">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rgb="FFFFFF00"/>
        <bgColor indexed="64"/>
      </patternFill>
    </fill>
    <fill>
      <patternFill patternType="solid">
        <fgColor theme="0"/>
        <bgColor indexed="64"/>
      </patternFill>
    </fill>
    <fill>
      <patternFill patternType="solid">
        <fgColor theme="0"/>
        <bgColor auto="1"/>
      </patternFill>
    </fill>
    <fill>
      <patternFill patternType="solid">
        <fgColor theme="0" tint="-4.9989318521683403E-2"/>
        <bgColor indexed="64"/>
      </patternFill>
    </fill>
  </fills>
  <borders count="957">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22">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center" vertical="top" wrapText="1" readingOrder="1"/>
    </xf>
    <xf numFmtId="0" fontId="28" fillId="29" borderId="28" xfId="0" applyFont="1" applyFill="1" applyBorder="1" applyAlignment="1" applyProtection="1">
      <alignment horizontal="center" vertical="top" wrapText="1" readingOrder="1"/>
    </xf>
    <xf numFmtId="0" fontId="29" fillId="30" borderId="29" xfId="0" applyFont="1" applyFill="1" applyBorder="1" applyAlignment="1" applyProtection="1">
      <alignment horizontal="center"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left" vertical="top" wrapText="1" readingOrder="1"/>
    </xf>
    <xf numFmtId="0" fontId="33" fillId="34" borderId="33" xfId="0" applyFont="1" applyFill="1" applyBorder="1" applyAlignment="1" applyProtection="1">
      <alignment horizontal="left" vertical="top" wrapText="1" readingOrder="1"/>
    </xf>
    <xf numFmtId="0" fontId="34" fillId="35" borderId="34" xfId="0" applyFont="1" applyFill="1" applyBorder="1" applyAlignment="1" applyProtection="1">
      <alignment horizontal="left" vertical="top" wrapText="1" readingOrder="1"/>
    </xf>
    <xf numFmtId="0" fontId="35" fillId="36" borderId="35" xfId="0" applyFont="1" applyFill="1" applyBorder="1" applyAlignment="1" applyProtection="1">
      <alignment horizontal="left"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4" fontId="56" fillId="57" borderId="56" xfId="0" applyNumberFormat="1" applyFont="1" applyFill="1" applyBorder="1" applyAlignment="1" applyProtection="1">
      <alignment horizontal="right" wrapText="1" readingOrder="1"/>
    </xf>
    <xf numFmtId="4" fontId="57" fillId="58" borderId="57" xfId="0" applyNumberFormat="1" applyFont="1" applyFill="1" applyBorder="1" applyAlignment="1" applyProtection="1">
      <alignment horizontal="right" wrapText="1" readingOrder="1"/>
    </xf>
    <xf numFmtId="4" fontId="58" fillId="59" borderId="58" xfId="0" applyNumberFormat="1" applyFont="1" applyFill="1" applyBorder="1" applyAlignment="1" applyProtection="1">
      <alignment horizontal="right" wrapText="1" readingOrder="1"/>
    </xf>
    <xf numFmtId="4" fontId="59" fillId="60" borderId="59" xfId="0" applyNumberFormat="1" applyFont="1" applyFill="1" applyBorder="1" applyAlignment="1" applyProtection="1">
      <alignment horizontal="right" wrapText="1" readingOrder="1"/>
    </xf>
    <xf numFmtId="4" fontId="60" fillId="61" borderId="60" xfId="0" applyNumberFormat="1" applyFont="1" applyFill="1" applyBorder="1" applyAlignment="1" applyProtection="1">
      <alignment horizontal="right" wrapText="1" readingOrder="1"/>
    </xf>
    <xf numFmtId="4" fontId="61" fillId="62" borderId="61" xfId="0" applyNumberFormat="1" applyFont="1" applyFill="1" applyBorder="1" applyAlignment="1" applyProtection="1">
      <alignment horizontal="right" wrapText="1" readingOrder="1"/>
    </xf>
    <xf numFmtId="4" fontId="62" fillId="63" borderId="62" xfId="0" applyNumberFormat="1" applyFont="1" applyFill="1" applyBorder="1" applyAlignment="1" applyProtection="1">
      <alignment horizontal="right" wrapText="1" readingOrder="1"/>
    </xf>
    <xf numFmtId="4" fontId="63" fillId="64" borderId="63" xfId="0" applyNumberFormat="1" applyFont="1" applyFill="1" applyBorder="1" applyAlignment="1" applyProtection="1">
      <alignment horizontal="right" wrapText="1" readingOrder="1"/>
    </xf>
    <xf numFmtId="4" fontId="64" fillId="65" borderId="64" xfId="0" applyNumberFormat="1" applyFont="1" applyFill="1" applyBorder="1" applyAlignment="1" applyProtection="1">
      <alignment horizontal="right" wrapText="1" readingOrder="1"/>
    </xf>
    <xf numFmtId="4" fontId="65" fillId="66" borderId="65" xfId="0" applyNumberFormat="1" applyFont="1" applyFill="1" applyBorder="1" applyAlignment="1" applyProtection="1">
      <alignment horizontal="right" wrapText="1" readingOrder="1"/>
    </xf>
    <xf numFmtId="4" fontId="66" fillId="67" borderId="66" xfId="0" applyNumberFormat="1" applyFont="1" applyFill="1" applyBorder="1" applyAlignment="1" applyProtection="1">
      <alignment horizontal="right" wrapText="1" readingOrder="1"/>
    </xf>
    <xf numFmtId="4" fontId="67" fillId="68" borderId="67" xfId="0" applyNumberFormat="1" applyFont="1" applyFill="1" applyBorder="1" applyAlignment="1" applyProtection="1">
      <alignment horizontal="right" wrapText="1" readingOrder="1"/>
    </xf>
    <xf numFmtId="4" fontId="68" fillId="69" borderId="68" xfId="0" applyNumberFormat="1" applyFont="1" applyFill="1" applyBorder="1" applyAlignment="1" applyProtection="1">
      <alignment horizontal="right" wrapText="1" readingOrder="1"/>
    </xf>
    <xf numFmtId="4" fontId="69" fillId="70" borderId="69" xfId="0" applyNumberFormat="1" applyFont="1" applyFill="1" applyBorder="1" applyAlignment="1" applyProtection="1">
      <alignment horizontal="right" wrapText="1" readingOrder="1"/>
    </xf>
    <xf numFmtId="4" fontId="70" fillId="71" borderId="70" xfId="0" applyNumberFormat="1" applyFont="1" applyFill="1" applyBorder="1" applyAlignment="1" applyProtection="1">
      <alignment horizontal="right" wrapText="1" readingOrder="1"/>
    </xf>
    <xf numFmtId="4" fontId="71" fillId="72" borderId="71" xfId="0" applyNumberFormat="1" applyFont="1" applyFill="1" applyBorder="1" applyAlignment="1" applyProtection="1">
      <alignment horizontal="right" wrapText="1" readingOrder="1"/>
    </xf>
    <xf numFmtId="4" fontId="72" fillId="73" borderId="72" xfId="0" applyNumberFormat="1" applyFont="1" applyFill="1" applyBorder="1" applyAlignment="1" applyProtection="1">
      <alignment horizontal="right" wrapText="1" readingOrder="1"/>
    </xf>
    <xf numFmtId="4" fontId="73" fillId="74" borderId="73" xfId="0" applyNumberFormat="1" applyFont="1" applyFill="1" applyBorder="1" applyAlignment="1" applyProtection="1">
      <alignment horizontal="right" wrapText="1" readingOrder="1"/>
    </xf>
    <xf numFmtId="4" fontId="74" fillId="75" borderId="74" xfId="0" applyNumberFormat="1" applyFont="1" applyFill="1" applyBorder="1" applyAlignment="1" applyProtection="1">
      <alignment horizontal="right" wrapText="1" readingOrder="1"/>
    </xf>
    <xf numFmtId="4" fontId="75" fillId="76" borderId="75" xfId="0" applyNumberFormat="1" applyFont="1" applyFill="1" applyBorder="1" applyAlignment="1" applyProtection="1">
      <alignment horizontal="right" wrapText="1" readingOrder="1"/>
    </xf>
    <xf numFmtId="4" fontId="76" fillId="77" borderId="76" xfId="0" applyNumberFormat="1" applyFont="1" applyFill="1" applyBorder="1" applyAlignment="1" applyProtection="1">
      <alignment horizontal="right" wrapText="1" readingOrder="1"/>
    </xf>
    <xf numFmtId="4" fontId="77" fillId="78" borderId="77" xfId="0" applyNumberFormat="1" applyFont="1" applyFill="1" applyBorder="1" applyAlignment="1" applyProtection="1">
      <alignment horizontal="right" wrapText="1" readingOrder="1"/>
    </xf>
    <xf numFmtId="4" fontId="78" fillId="79" borderId="78" xfId="0" applyNumberFormat="1" applyFont="1" applyFill="1" applyBorder="1" applyAlignment="1" applyProtection="1">
      <alignment horizontal="right" wrapText="1" readingOrder="1"/>
    </xf>
    <xf numFmtId="0" fontId="79" fillId="80" borderId="79" xfId="0" applyFont="1" applyFill="1" applyBorder="1" applyAlignment="1" applyProtection="1">
      <alignment horizontal="right" wrapText="1" readingOrder="1"/>
    </xf>
    <xf numFmtId="0" fontId="80" fillId="81" borderId="80" xfId="0" applyFont="1" applyFill="1" applyBorder="1" applyAlignment="1" applyProtection="1">
      <alignment horizontal="left" vertical="top" wrapText="1" readingOrder="1"/>
    </xf>
    <xf numFmtId="4" fontId="81" fillId="82" borderId="81" xfId="0" applyNumberFormat="1" applyFont="1" applyFill="1" applyBorder="1" applyAlignment="1" applyProtection="1">
      <alignment horizontal="right" wrapText="1" readingOrder="1"/>
    </xf>
    <xf numFmtId="4" fontId="82" fillId="83" borderId="82" xfId="0" applyNumberFormat="1" applyFont="1" applyFill="1" applyBorder="1" applyAlignment="1" applyProtection="1">
      <alignment horizontal="right" wrapText="1" readingOrder="1"/>
    </xf>
    <xf numFmtId="4" fontId="83" fillId="84" borderId="83" xfId="0" applyNumberFormat="1" applyFont="1" applyFill="1" applyBorder="1" applyAlignment="1" applyProtection="1">
      <alignment horizontal="right" wrapText="1" readingOrder="1"/>
    </xf>
    <xf numFmtId="4" fontId="84" fillId="85" borderId="84" xfId="0" applyNumberFormat="1" applyFont="1" applyFill="1" applyBorder="1" applyAlignment="1" applyProtection="1">
      <alignment horizontal="right" wrapText="1" readingOrder="1"/>
    </xf>
    <xf numFmtId="4" fontId="85" fillId="86" borderId="85" xfId="0" applyNumberFormat="1" applyFont="1" applyFill="1" applyBorder="1" applyAlignment="1" applyProtection="1">
      <alignment horizontal="right" wrapText="1" readingOrder="1"/>
    </xf>
    <xf numFmtId="4" fontId="86" fillId="87" borderId="86" xfId="0" applyNumberFormat="1" applyFont="1" applyFill="1" applyBorder="1" applyAlignment="1" applyProtection="1">
      <alignment horizontal="right" wrapText="1" readingOrder="1"/>
    </xf>
    <xf numFmtId="4" fontId="87" fillId="88" borderId="87" xfId="0" applyNumberFormat="1" applyFont="1" applyFill="1" applyBorder="1" applyAlignment="1" applyProtection="1">
      <alignment horizontal="right" wrapText="1" readingOrder="1"/>
    </xf>
    <xf numFmtId="4" fontId="88" fillId="89" borderId="88" xfId="0" applyNumberFormat="1" applyFont="1" applyFill="1" applyBorder="1" applyAlignment="1" applyProtection="1">
      <alignment horizontal="right" wrapText="1" readingOrder="1"/>
    </xf>
    <xf numFmtId="4" fontId="89" fillId="90" borderId="89" xfId="0" applyNumberFormat="1" applyFont="1" applyFill="1" applyBorder="1" applyAlignment="1" applyProtection="1">
      <alignment horizontal="right" wrapText="1" readingOrder="1"/>
    </xf>
    <xf numFmtId="4" fontId="90" fillId="91" borderId="90" xfId="0" applyNumberFormat="1" applyFont="1" applyFill="1" applyBorder="1" applyAlignment="1" applyProtection="1">
      <alignment horizontal="right" wrapText="1" readingOrder="1"/>
    </xf>
    <xf numFmtId="4" fontId="91" fillId="92" borderId="91" xfId="0" applyNumberFormat="1" applyFont="1" applyFill="1" applyBorder="1" applyAlignment="1" applyProtection="1">
      <alignment horizontal="right" wrapText="1" readingOrder="1"/>
    </xf>
    <xf numFmtId="4" fontId="92" fillId="93" borderId="92" xfId="0" applyNumberFormat="1" applyFont="1" applyFill="1" applyBorder="1" applyAlignment="1" applyProtection="1">
      <alignment horizontal="right" wrapText="1" readingOrder="1"/>
    </xf>
    <xf numFmtId="4" fontId="93" fillId="94" borderId="93" xfId="0" applyNumberFormat="1" applyFont="1" applyFill="1" applyBorder="1" applyAlignment="1" applyProtection="1">
      <alignment horizontal="right" wrapText="1" readingOrder="1"/>
    </xf>
    <xf numFmtId="4" fontId="94" fillId="95" borderId="94" xfId="0" applyNumberFormat="1" applyFont="1" applyFill="1" applyBorder="1" applyAlignment="1" applyProtection="1">
      <alignment horizontal="right" wrapText="1" readingOrder="1"/>
    </xf>
    <xf numFmtId="4" fontId="95" fillId="96" borderId="95" xfId="0" applyNumberFormat="1" applyFont="1" applyFill="1" applyBorder="1" applyAlignment="1" applyProtection="1">
      <alignment horizontal="right" wrapText="1" readingOrder="1"/>
    </xf>
    <xf numFmtId="4" fontId="96" fillId="97" borderId="96" xfId="0" applyNumberFormat="1" applyFont="1" applyFill="1" applyBorder="1" applyAlignment="1" applyProtection="1">
      <alignment horizontal="right" wrapText="1" readingOrder="1"/>
    </xf>
    <xf numFmtId="4" fontId="97" fillId="98" borderId="97" xfId="0" applyNumberFormat="1" applyFont="1" applyFill="1" applyBorder="1" applyAlignment="1" applyProtection="1">
      <alignment horizontal="right" wrapText="1" readingOrder="1"/>
    </xf>
    <xf numFmtId="4" fontId="98" fillId="99" borderId="98" xfId="0" applyNumberFormat="1" applyFont="1" applyFill="1" applyBorder="1" applyAlignment="1" applyProtection="1">
      <alignment horizontal="right" wrapText="1" readingOrder="1"/>
    </xf>
    <xf numFmtId="4" fontId="99" fillId="100" borderId="99" xfId="0" applyNumberFormat="1" applyFont="1" applyFill="1" applyBorder="1" applyAlignment="1" applyProtection="1">
      <alignment horizontal="right" wrapText="1" readingOrder="1"/>
    </xf>
    <xf numFmtId="4" fontId="100" fillId="101" borderId="100" xfId="0" applyNumberFormat="1" applyFont="1" applyFill="1" applyBorder="1" applyAlignment="1" applyProtection="1">
      <alignment horizontal="right" wrapText="1" readingOrder="1"/>
    </xf>
    <xf numFmtId="4" fontId="101" fillId="102" borderId="101" xfId="0" applyNumberFormat="1" applyFont="1" applyFill="1" applyBorder="1" applyAlignment="1" applyProtection="1">
      <alignment horizontal="right" wrapText="1" readingOrder="1"/>
    </xf>
    <xf numFmtId="4" fontId="102" fillId="103" borderId="102" xfId="0" applyNumberFormat="1" applyFont="1" applyFill="1" applyBorder="1" applyAlignment="1" applyProtection="1">
      <alignment horizontal="right" wrapText="1" readingOrder="1"/>
    </xf>
    <xf numFmtId="4" fontId="103" fillId="104" borderId="103" xfId="0" applyNumberFormat="1" applyFont="1" applyFill="1" applyBorder="1" applyAlignment="1" applyProtection="1">
      <alignment horizontal="right" wrapText="1" readingOrder="1"/>
    </xf>
    <xf numFmtId="4" fontId="104" fillId="105" borderId="104" xfId="0" applyNumberFormat="1" applyFont="1" applyFill="1" applyBorder="1" applyAlignment="1" applyProtection="1">
      <alignment horizontal="right" wrapText="1" readingOrder="1"/>
    </xf>
    <xf numFmtId="0" fontId="105" fillId="106" borderId="105" xfId="0" applyFont="1" applyFill="1" applyBorder="1" applyAlignment="1" applyProtection="1">
      <alignment horizontal="left" vertical="top" wrapText="1" readingOrder="1"/>
    </xf>
    <xf numFmtId="4" fontId="106" fillId="107" borderId="106" xfId="0" applyNumberFormat="1" applyFont="1" applyFill="1" applyBorder="1" applyAlignment="1" applyProtection="1">
      <alignment horizontal="right" wrapText="1" readingOrder="1"/>
    </xf>
    <xf numFmtId="4" fontId="107" fillId="108" borderId="107" xfId="0" applyNumberFormat="1" applyFont="1" applyFill="1" applyBorder="1" applyAlignment="1" applyProtection="1">
      <alignment horizontal="right" wrapText="1" readingOrder="1"/>
    </xf>
    <xf numFmtId="4" fontId="108" fillId="109" borderId="108" xfId="0" applyNumberFormat="1" applyFont="1" applyFill="1" applyBorder="1" applyAlignment="1" applyProtection="1">
      <alignment horizontal="right" wrapText="1" readingOrder="1"/>
    </xf>
    <xf numFmtId="4" fontId="109" fillId="110" borderId="109" xfId="0" applyNumberFormat="1" applyFont="1" applyFill="1" applyBorder="1" applyAlignment="1" applyProtection="1">
      <alignment horizontal="right" wrapText="1" readingOrder="1"/>
    </xf>
    <xf numFmtId="4" fontId="110" fillId="111" borderId="110" xfId="0" applyNumberFormat="1" applyFont="1" applyFill="1" applyBorder="1" applyAlignment="1" applyProtection="1">
      <alignment horizontal="right" wrapText="1" readingOrder="1"/>
    </xf>
    <xf numFmtId="4" fontId="111" fillId="112" borderId="111" xfId="0" applyNumberFormat="1" applyFont="1" applyFill="1" applyBorder="1" applyAlignment="1" applyProtection="1">
      <alignment horizontal="right" wrapText="1" readingOrder="1"/>
    </xf>
    <xf numFmtId="4" fontId="112" fillId="113" borderId="112" xfId="0" applyNumberFormat="1" applyFont="1" applyFill="1" applyBorder="1" applyAlignment="1" applyProtection="1">
      <alignment horizontal="right" wrapText="1" readingOrder="1"/>
    </xf>
    <xf numFmtId="4" fontId="113" fillId="114" borderId="113" xfId="0" applyNumberFormat="1" applyFont="1" applyFill="1" applyBorder="1" applyAlignment="1" applyProtection="1">
      <alignment horizontal="right" wrapText="1" readingOrder="1"/>
    </xf>
    <xf numFmtId="4" fontId="114" fillId="115" borderId="114" xfId="0" applyNumberFormat="1" applyFont="1" applyFill="1" applyBorder="1" applyAlignment="1" applyProtection="1">
      <alignment horizontal="right" wrapText="1" readingOrder="1"/>
    </xf>
    <xf numFmtId="4" fontId="115" fillId="116" borderId="115" xfId="0" applyNumberFormat="1" applyFont="1" applyFill="1" applyBorder="1" applyAlignment="1" applyProtection="1">
      <alignment horizontal="right" wrapText="1" readingOrder="1"/>
    </xf>
    <xf numFmtId="4" fontId="116" fillId="117" borderId="116" xfId="0" applyNumberFormat="1" applyFont="1" applyFill="1" applyBorder="1" applyAlignment="1" applyProtection="1">
      <alignment horizontal="right" wrapText="1" readingOrder="1"/>
    </xf>
    <xf numFmtId="4" fontId="117" fillId="118" borderId="117" xfId="0" applyNumberFormat="1" applyFont="1" applyFill="1" applyBorder="1" applyAlignment="1" applyProtection="1">
      <alignment horizontal="right" wrapText="1" readingOrder="1"/>
    </xf>
    <xf numFmtId="4" fontId="118" fillId="119" borderId="118" xfId="0" applyNumberFormat="1" applyFont="1" applyFill="1" applyBorder="1" applyAlignment="1" applyProtection="1">
      <alignment horizontal="right" wrapText="1" readingOrder="1"/>
    </xf>
    <xf numFmtId="4" fontId="119" fillId="120" borderId="119" xfId="0" applyNumberFormat="1" applyFont="1" applyFill="1" applyBorder="1" applyAlignment="1" applyProtection="1">
      <alignment horizontal="right" wrapText="1" readingOrder="1"/>
    </xf>
    <xf numFmtId="4" fontId="120" fillId="121" borderId="120" xfId="0" applyNumberFormat="1" applyFont="1" applyFill="1" applyBorder="1" applyAlignment="1" applyProtection="1">
      <alignment horizontal="right" wrapText="1" readingOrder="1"/>
    </xf>
    <xf numFmtId="4" fontId="121" fillId="122" borderId="121" xfId="0" applyNumberFormat="1" applyFont="1" applyFill="1" applyBorder="1" applyAlignment="1" applyProtection="1">
      <alignment horizontal="right" wrapText="1" readingOrder="1"/>
    </xf>
    <xf numFmtId="4" fontId="122" fillId="123" borderId="122" xfId="0" applyNumberFormat="1" applyFont="1" applyFill="1" applyBorder="1" applyAlignment="1" applyProtection="1">
      <alignment horizontal="right" wrapText="1" readingOrder="1"/>
    </xf>
    <xf numFmtId="4" fontId="123" fillId="124" borderId="123" xfId="0" applyNumberFormat="1" applyFont="1" applyFill="1" applyBorder="1" applyAlignment="1" applyProtection="1">
      <alignment horizontal="right" wrapText="1" readingOrder="1"/>
    </xf>
    <xf numFmtId="4" fontId="124" fillId="125" borderId="124" xfId="0" applyNumberFormat="1" applyFont="1" applyFill="1" applyBorder="1" applyAlignment="1" applyProtection="1">
      <alignment horizontal="right" wrapText="1" readingOrder="1"/>
    </xf>
    <xf numFmtId="4" fontId="125" fillId="126" borderId="125" xfId="0" applyNumberFormat="1" applyFont="1" applyFill="1" applyBorder="1" applyAlignment="1" applyProtection="1">
      <alignment horizontal="right" wrapText="1" readingOrder="1"/>
    </xf>
    <xf numFmtId="4" fontId="126" fillId="127" borderId="126" xfId="0" applyNumberFormat="1" applyFont="1" applyFill="1" applyBorder="1" applyAlignment="1" applyProtection="1">
      <alignment horizontal="right" wrapText="1" readingOrder="1"/>
    </xf>
    <xf numFmtId="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0" fontId="130" fillId="131" borderId="130" xfId="0" applyFont="1" applyFill="1" applyBorder="1" applyAlignment="1" applyProtection="1">
      <alignment horizontal="left" vertical="top" wrapText="1" readingOrder="1"/>
    </xf>
    <xf numFmtId="4" fontId="131" fillId="132" borderId="131" xfId="0" applyNumberFormat="1" applyFont="1" applyFill="1" applyBorder="1" applyAlignment="1" applyProtection="1">
      <alignment horizontal="right" wrapText="1" readingOrder="1"/>
    </xf>
    <xf numFmtId="4" fontId="132" fillId="133" borderId="132" xfId="0" applyNumberFormat="1" applyFont="1" applyFill="1" applyBorder="1" applyAlignment="1" applyProtection="1">
      <alignment horizontal="right" wrapText="1" readingOrder="1"/>
    </xf>
    <xf numFmtId="4" fontId="133" fillId="134" borderId="133" xfId="0" applyNumberFormat="1" applyFont="1" applyFill="1" applyBorder="1" applyAlignment="1" applyProtection="1">
      <alignment horizontal="right" wrapText="1" readingOrder="1"/>
    </xf>
    <xf numFmtId="4" fontId="134" fillId="135" borderId="134" xfId="0" applyNumberFormat="1" applyFont="1" applyFill="1" applyBorder="1" applyAlignment="1" applyProtection="1">
      <alignment horizontal="right" wrapText="1" readingOrder="1"/>
    </xf>
    <xf numFmtId="4" fontId="135" fillId="136" borderId="135" xfId="0" applyNumberFormat="1" applyFont="1" applyFill="1" applyBorder="1" applyAlignment="1" applyProtection="1">
      <alignment horizontal="right" wrapText="1" readingOrder="1"/>
    </xf>
    <xf numFmtId="4" fontId="136" fillId="137" borderId="136" xfId="0" applyNumberFormat="1" applyFont="1" applyFill="1" applyBorder="1" applyAlignment="1" applyProtection="1">
      <alignment horizontal="right" wrapText="1" readingOrder="1"/>
    </xf>
    <xf numFmtId="4" fontId="137" fillId="138" borderId="137" xfId="0" applyNumberFormat="1" applyFont="1" applyFill="1" applyBorder="1" applyAlignment="1" applyProtection="1">
      <alignment horizontal="right" wrapText="1" readingOrder="1"/>
    </xf>
    <xf numFmtId="4" fontId="138" fillId="139" borderId="138" xfId="0" applyNumberFormat="1" applyFont="1" applyFill="1" applyBorder="1" applyAlignment="1" applyProtection="1">
      <alignment horizontal="right" wrapText="1" readingOrder="1"/>
    </xf>
    <xf numFmtId="4" fontId="139" fillId="140" borderId="139" xfId="0" applyNumberFormat="1" applyFont="1" applyFill="1" applyBorder="1" applyAlignment="1" applyProtection="1">
      <alignment horizontal="right" wrapText="1" readingOrder="1"/>
    </xf>
    <xf numFmtId="4" fontId="140" fillId="141" borderId="140" xfId="0" applyNumberFormat="1" applyFont="1" applyFill="1" applyBorder="1" applyAlignment="1" applyProtection="1">
      <alignment horizontal="right" wrapText="1" readingOrder="1"/>
    </xf>
    <xf numFmtId="4" fontId="141" fillId="142" borderId="141" xfId="0" applyNumberFormat="1" applyFont="1" applyFill="1" applyBorder="1" applyAlignment="1" applyProtection="1">
      <alignment horizontal="right" wrapText="1" readingOrder="1"/>
    </xf>
    <xf numFmtId="4" fontId="142" fillId="143" borderId="142" xfId="0" applyNumberFormat="1" applyFont="1" applyFill="1" applyBorder="1" applyAlignment="1" applyProtection="1">
      <alignment horizontal="right" wrapText="1" readingOrder="1"/>
    </xf>
    <xf numFmtId="4" fontId="143" fillId="144" borderId="143" xfId="0" applyNumberFormat="1" applyFont="1" applyFill="1" applyBorder="1" applyAlignment="1" applyProtection="1">
      <alignment horizontal="right" wrapText="1" readingOrder="1"/>
    </xf>
    <xf numFmtId="4" fontId="144" fillId="145" borderId="144" xfId="0" applyNumberFormat="1" applyFont="1" applyFill="1" applyBorder="1" applyAlignment="1" applyProtection="1">
      <alignment horizontal="right" wrapText="1" readingOrder="1"/>
    </xf>
    <xf numFmtId="4" fontId="145" fillId="146" borderId="145" xfId="0" applyNumberFormat="1" applyFont="1" applyFill="1" applyBorder="1" applyAlignment="1" applyProtection="1">
      <alignment horizontal="right" wrapText="1" readingOrder="1"/>
    </xf>
    <xf numFmtId="4" fontId="146" fillId="147" borderId="146" xfId="0" applyNumberFormat="1" applyFont="1" applyFill="1" applyBorder="1" applyAlignment="1" applyProtection="1">
      <alignment horizontal="right" wrapText="1" readingOrder="1"/>
    </xf>
    <xf numFmtId="4" fontId="147" fillId="148" borderId="147" xfId="0" applyNumberFormat="1" applyFont="1" applyFill="1" applyBorder="1" applyAlignment="1" applyProtection="1">
      <alignment horizontal="right" wrapText="1" readingOrder="1"/>
    </xf>
    <xf numFmtId="4" fontId="148" fillId="149" borderId="148" xfId="0" applyNumberFormat="1" applyFont="1" applyFill="1" applyBorder="1" applyAlignment="1" applyProtection="1">
      <alignment horizontal="right" wrapText="1" readingOrder="1"/>
    </xf>
    <xf numFmtId="4" fontId="149" fillId="150" borderId="149" xfId="0" applyNumberFormat="1" applyFont="1" applyFill="1" applyBorder="1" applyAlignment="1" applyProtection="1">
      <alignment horizontal="right" wrapText="1" readingOrder="1"/>
    </xf>
    <xf numFmtId="4" fontId="150" fillId="151" borderId="150" xfId="0" applyNumberFormat="1" applyFont="1" applyFill="1" applyBorder="1" applyAlignment="1" applyProtection="1">
      <alignment horizontal="right" wrapText="1" readingOrder="1"/>
    </xf>
    <xf numFmtId="4" fontId="151" fillId="152" borderId="151" xfId="0" applyNumberFormat="1" applyFont="1" applyFill="1" applyBorder="1" applyAlignment="1" applyProtection="1">
      <alignment horizontal="right" wrapText="1" readingOrder="1"/>
    </xf>
    <xf numFmtId="4" fontId="152" fillId="153" borderId="152" xfId="0" applyNumberFormat="1" applyFont="1" applyFill="1" applyBorder="1" applyAlignment="1" applyProtection="1">
      <alignment horizontal="right" wrapText="1" readingOrder="1"/>
    </xf>
    <xf numFmtId="4" fontId="153" fillId="154" borderId="153" xfId="0" applyNumberFormat="1" applyFont="1" applyFill="1" applyBorder="1" applyAlignment="1" applyProtection="1">
      <alignment horizontal="right" wrapText="1" readingOrder="1"/>
    </xf>
    <xf numFmtId="4" fontId="154" fillId="155" borderId="154" xfId="0" applyNumberFormat="1" applyFont="1" applyFill="1" applyBorder="1" applyAlignment="1" applyProtection="1">
      <alignment horizontal="right" wrapText="1" readingOrder="1"/>
    </xf>
    <xf numFmtId="0" fontId="155" fillId="156" borderId="155" xfId="0" applyFont="1" applyFill="1" applyBorder="1" applyAlignment="1" applyProtection="1">
      <alignment horizontal="left" vertical="top"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164" fontId="159" fillId="160" borderId="159" xfId="0" applyNumberFormat="1" applyFont="1" applyFill="1" applyBorder="1" applyAlignment="1" applyProtection="1">
      <alignment horizontal="right" wrapText="1" readingOrder="1"/>
    </xf>
    <xf numFmtId="164" fontId="160" fillId="161" borderId="160" xfId="0" applyNumberFormat="1" applyFont="1" applyFill="1" applyBorder="1" applyAlignment="1" applyProtection="1">
      <alignment horizontal="right" wrapText="1" readingOrder="1"/>
    </xf>
    <xf numFmtId="4" fontId="161" fillId="162" borderId="161" xfId="0" applyNumberFormat="1" applyFont="1" applyFill="1" applyBorder="1" applyAlignment="1" applyProtection="1">
      <alignment horizontal="right" wrapText="1" readingOrder="1"/>
    </xf>
    <xf numFmtId="4" fontId="162" fillId="163" borderId="162" xfId="0" applyNumberFormat="1" applyFont="1" applyFill="1" applyBorder="1" applyAlignment="1" applyProtection="1">
      <alignment horizontal="right" wrapText="1" readingOrder="1"/>
    </xf>
    <xf numFmtId="4" fontId="163" fillId="164" borderId="163" xfId="0" applyNumberFormat="1" applyFont="1" applyFill="1" applyBorder="1" applyAlignment="1" applyProtection="1">
      <alignment horizontal="right" wrapText="1" readingOrder="1"/>
    </xf>
    <xf numFmtId="4" fontId="164" fillId="165" borderId="164" xfId="0" applyNumberFormat="1" applyFont="1" applyFill="1" applyBorder="1" applyAlignment="1" applyProtection="1">
      <alignment horizontal="right" wrapText="1" readingOrder="1"/>
    </xf>
    <xf numFmtId="4" fontId="165" fillId="166" borderId="165" xfId="0" applyNumberFormat="1" applyFont="1" applyFill="1" applyBorder="1" applyAlignment="1" applyProtection="1">
      <alignment horizontal="right" wrapText="1" readingOrder="1"/>
    </xf>
    <xf numFmtId="4" fontId="166" fillId="167" borderId="166" xfId="0" applyNumberFormat="1" applyFont="1" applyFill="1" applyBorder="1" applyAlignment="1" applyProtection="1">
      <alignment horizontal="right" wrapText="1" readingOrder="1"/>
    </xf>
    <xf numFmtId="4" fontId="167" fillId="168" borderId="167" xfId="0" applyNumberFormat="1" applyFont="1" applyFill="1" applyBorder="1" applyAlignment="1" applyProtection="1">
      <alignment horizontal="right" wrapText="1" readingOrder="1"/>
    </xf>
    <xf numFmtId="4" fontId="168" fillId="169" borderId="168" xfId="0" applyNumberFormat="1" applyFont="1" applyFill="1" applyBorder="1" applyAlignment="1" applyProtection="1">
      <alignment horizontal="right" wrapText="1" readingOrder="1"/>
    </xf>
    <xf numFmtId="4" fontId="169" fillId="170" borderId="169" xfId="0" applyNumberFormat="1" applyFont="1" applyFill="1" applyBorder="1" applyAlignment="1" applyProtection="1">
      <alignment horizontal="right" wrapText="1" readingOrder="1"/>
    </xf>
    <xf numFmtId="4" fontId="170" fillId="171" borderId="170" xfId="0" applyNumberFormat="1" applyFont="1" applyFill="1" applyBorder="1" applyAlignment="1" applyProtection="1">
      <alignment horizontal="right" wrapText="1" readingOrder="1"/>
    </xf>
    <xf numFmtId="4" fontId="171" fillId="172" borderId="171" xfId="0" applyNumberFormat="1" applyFont="1" applyFill="1" applyBorder="1" applyAlignment="1" applyProtection="1">
      <alignment horizontal="right" wrapText="1" readingOrder="1"/>
    </xf>
    <xf numFmtId="4" fontId="172" fillId="173" borderId="172" xfId="0" applyNumberFormat="1" applyFont="1" applyFill="1" applyBorder="1" applyAlignment="1" applyProtection="1">
      <alignment horizontal="right" wrapText="1" readingOrder="1"/>
    </xf>
    <xf numFmtId="4" fontId="173" fillId="174" borderId="173" xfId="0" applyNumberFormat="1" applyFont="1" applyFill="1" applyBorder="1" applyAlignment="1" applyProtection="1">
      <alignment horizontal="right" wrapText="1" readingOrder="1"/>
    </xf>
    <xf numFmtId="4" fontId="174" fillId="175" borderId="174" xfId="0" applyNumberFormat="1" applyFont="1" applyFill="1" applyBorder="1" applyAlignment="1" applyProtection="1">
      <alignment horizontal="right" wrapText="1" readingOrder="1"/>
    </xf>
    <xf numFmtId="4" fontId="175" fillId="176" borderId="175" xfId="0" applyNumberFormat="1" applyFont="1" applyFill="1" applyBorder="1" applyAlignment="1" applyProtection="1">
      <alignment horizontal="right" wrapText="1" readingOrder="1"/>
    </xf>
    <xf numFmtId="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0" fontId="179" fillId="180" borderId="179" xfId="0" applyFont="1" applyFill="1" applyBorder="1" applyAlignment="1" applyProtection="1">
      <alignment horizontal="right" wrapText="1" readingOrder="1"/>
    </xf>
    <xf numFmtId="0" fontId="180" fillId="181" borderId="180" xfId="0" applyFont="1" applyFill="1" applyBorder="1" applyAlignment="1" applyProtection="1">
      <alignment horizontal="left" vertical="top" wrapText="1" readingOrder="1"/>
    </xf>
    <xf numFmtId="4" fontId="181" fillId="182" borderId="181" xfId="0" applyNumberFormat="1" applyFont="1" applyFill="1" applyBorder="1" applyAlignment="1" applyProtection="1">
      <alignment horizontal="right" wrapText="1" readingOrder="1"/>
    </xf>
    <xf numFmtId="4" fontId="182" fillId="183" borderId="182" xfId="0" applyNumberFormat="1" applyFont="1" applyFill="1" applyBorder="1" applyAlignment="1" applyProtection="1">
      <alignment horizontal="right" wrapText="1" readingOrder="1"/>
    </xf>
    <xf numFmtId="4" fontId="183" fillId="184" borderId="183" xfId="0" applyNumberFormat="1" applyFont="1" applyFill="1" applyBorder="1" applyAlignment="1" applyProtection="1">
      <alignment horizontal="right" wrapText="1" readingOrder="1"/>
    </xf>
    <xf numFmtId="4" fontId="184" fillId="185" borderId="184" xfId="0" applyNumberFormat="1" applyFont="1" applyFill="1" applyBorder="1" applyAlignment="1" applyProtection="1">
      <alignment horizontal="right" wrapText="1" readingOrder="1"/>
    </xf>
    <xf numFmtId="4" fontId="185" fillId="186" borderId="185" xfId="0" applyNumberFormat="1" applyFont="1" applyFill="1" applyBorder="1" applyAlignment="1" applyProtection="1">
      <alignment horizontal="right" wrapText="1" readingOrder="1"/>
    </xf>
    <xf numFmtId="4" fontId="186" fillId="187" borderId="186" xfId="0" applyNumberFormat="1" applyFont="1" applyFill="1" applyBorder="1" applyAlignment="1" applyProtection="1">
      <alignment horizontal="right" wrapText="1" readingOrder="1"/>
    </xf>
    <xf numFmtId="4" fontId="187" fillId="188" borderId="187" xfId="0" applyNumberFormat="1" applyFont="1" applyFill="1" applyBorder="1" applyAlignment="1" applyProtection="1">
      <alignment horizontal="right" wrapText="1" readingOrder="1"/>
    </xf>
    <xf numFmtId="4" fontId="188" fillId="189" borderId="188" xfId="0" applyNumberFormat="1" applyFont="1" applyFill="1" applyBorder="1" applyAlignment="1" applyProtection="1">
      <alignment horizontal="right" wrapText="1" readingOrder="1"/>
    </xf>
    <xf numFmtId="4" fontId="189" fillId="190" borderId="189" xfId="0" applyNumberFormat="1" applyFont="1" applyFill="1" applyBorder="1" applyAlignment="1" applyProtection="1">
      <alignment horizontal="right" wrapText="1" readingOrder="1"/>
    </xf>
    <xf numFmtId="4" fontId="190" fillId="191" borderId="190" xfId="0" applyNumberFormat="1" applyFont="1" applyFill="1" applyBorder="1" applyAlignment="1" applyProtection="1">
      <alignment horizontal="right" wrapText="1" readingOrder="1"/>
    </xf>
    <xf numFmtId="4" fontId="191" fillId="192" borderId="191" xfId="0" applyNumberFormat="1" applyFont="1" applyFill="1" applyBorder="1" applyAlignment="1" applyProtection="1">
      <alignment horizontal="right" wrapText="1" readingOrder="1"/>
    </xf>
    <xf numFmtId="4" fontId="192" fillId="193" borderId="192" xfId="0" applyNumberFormat="1" applyFont="1" applyFill="1" applyBorder="1" applyAlignment="1" applyProtection="1">
      <alignment horizontal="right" wrapText="1" readingOrder="1"/>
    </xf>
    <xf numFmtId="4" fontId="193" fillId="194" borderId="193" xfId="0" applyNumberFormat="1" applyFont="1" applyFill="1" applyBorder="1" applyAlignment="1" applyProtection="1">
      <alignment horizontal="right" wrapText="1" readingOrder="1"/>
    </xf>
    <xf numFmtId="4" fontId="194" fillId="195" borderId="194" xfId="0" applyNumberFormat="1" applyFont="1" applyFill="1" applyBorder="1" applyAlignment="1" applyProtection="1">
      <alignment horizontal="right" wrapText="1" readingOrder="1"/>
    </xf>
    <xf numFmtId="4" fontId="195" fillId="196" borderId="195" xfId="0" applyNumberFormat="1" applyFont="1" applyFill="1" applyBorder="1" applyAlignment="1" applyProtection="1">
      <alignment horizontal="right" wrapText="1" readingOrder="1"/>
    </xf>
    <xf numFmtId="4" fontId="196" fillId="197" borderId="196" xfId="0" applyNumberFormat="1" applyFont="1" applyFill="1" applyBorder="1" applyAlignment="1" applyProtection="1">
      <alignment horizontal="right" wrapText="1" readingOrder="1"/>
    </xf>
    <xf numFmtId="4" fontId="197" fillId="198" borderId="197" xfId="0" applyNumberFormat="1" applyFont="1" applyFill="1" applyBorder="1" applyAlignment="1" applyProtection="1">
      <alignment horizontal="right" wrapText="1" readingOrder="1"/>
    </xf>
    <xf numFmtId="4" fontId="198" fillId="199" borderId="198" xfId="0" applyNumberFormat="1" applyFont="1" applyFill="1" applyBorder="1" applyAlignment="1" applyProtection="1">
      <alignment horizontal="right" wrapText="1" readingOrder="1"/>
    </xf>
    <xf numFmtId="4" fontId="199" fillId="200" borderId="199" xfId="0" applyNumberFormat="1" applyFont="1" applyFill="1" applyBorder="1" applyAlignment="1" applyProtection="1">
      <alignment horizontal="right" wrapText="1" readingOrder="1"/>
    </xf>
    <xf numFmtId="4" fontId="200" fillId="201" borderId="200" xfId="0" applyNumberFormat="1" applyFont="1" applyFill="1" applyBorder="1" applyAlignment="1" applyProtection="1">
      <alignment horizontal="right" wrapText="1" readingOrder="1"/>
    </xf>
    <xf numFmtId="4" fontId="201" fillId="202" borderId="201" xfId="0" applyNumberFormat="1" applyFont="1" applyFill="1" applyBorder="1" applyAlignment="1" applyProtection="1">
      <alignment horizontal="right" wrapText="1" readingOrder="1"/>
    </xf>
    <xf numFmtId="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4" fontId="204" fillId="205" borderId="204" xfId="0" applyNumberFormat="1" applyFont="1" applyFill="1" applyBorder="1" applyAlignment="1" applyProtection="1">
      <alignment horizontal="right" wrapText="1" readingOrder="1"/>
    </xf>
    <xf numFmtId="0" fontId="205" fillId="206" borderId="205" xfId="0" applyFont="1" applyFill="1" applyBorder="1" applyAlignment="1" applyProtection="1">
      <alignment horizontal="left" vertical="top" wrapText="1" readingOrder="1"/>
    </xf>
    <xf numFmtId="4" fontId="206" fillId="207" borderId="206" xfId="0" applyNumberFormat="1" applyFont="1" applyFill="1" applyBorder="1" applyAlignment="1" applyProtection="1">
      <alignment horizontal="right" wrapText="1" readingOrder="1"/>
    </xf>
    <xf numFmtId="4" fontId="207" fillId="208" borderId="207" xfId="0" applyNumberFormat="1" applyFont="1" applyFill="1" applyBorder="1" applyAlignment="1" applyProtection="1">
      <alignment horizontal="right" wrapText="1" readingOrder="1"/>
    </xf>
    <xf numFmtId="4" fontId="208" fillId="209" borderId="208" xfId="0" applyNumberFormat="1" applyFont="1" applyFill="1" applyBorder="1" applyAlignment="1" applyProtection="1">
      <alignment horizontal="right" wrapText="1" readingOrder="1"/>
    </xf>
    <xf numFmtId="4" fontId="209" fillId="210" borderId="209" xfId="0" applyNumberFormat="1" applyFont="1" applyFill="1" applyBorder="1" applyAlignment="1" applyProtection="1">
      <alignment horizontal="right" wrapText="1" readingOrder="1"/>
    </xf>
    <xf numFmtId="4" fontId="210" fillId="211" borderId="210" xfId="0" applyNumberFormat="1" applyFont="1" applyFill="1" applyBorder="1" applyAlignment="1" applyProtection="1">
      <alignment horizontal="right" wrapText="1" readingOrder="1"/>
    </xf>
    <xf numFmtId="4" fontId="211" fillId="212" borderId="211" xfId="0" applyNumberFormat="1" applyFont="1" applyFill="1" applyBorder="1" applyAlignment="1" applyProtection="1">
      <alignment horizontal="right" wrapText="1" readingOrder="1"/>
    </xf>
    <xf numFmtId="4" fontId="212" fillId="213" borderId="212" xfId="0" applyNumberFormat="1" applyFont="1" applyFill="1" applyBorder="1" applyAlignment="1" applyProtection="1">
      <alignment horizontal="right" wrapText="1" readingOrder="1"/>
    </xf>
    <xf numFmtId="4" fontId="213" fillId="214" borderId="213" xfId="0" applyNumberFormat="1" applyFont="1" applyFill="1" applyBorder="1" applyAlignment="1" applyProtection="1">
      <alignment horizontal="right" wrapText="1" readingOrder="1"/>
    </xf>
    <xf numFmtId="4" fontId="214" fillId="215" borderId="214" xfId="0" applyNumberFormat="1" applyFont="1" applyFill="1" applyBorder="1" applyAlignment="1" applyProtection="1">
      <alignment horizontal="right" wrapText="1" readingOrder="1"/>
    </xf>
    <xf numFmtId="4" fontId="215" fillId="216" borderId="215" xfId="0" applyNumberFormat="1" applyFont="1" applyFill="1" applyBorder="1" applyAlignment="1" applyProtection="1">
      <alignment horizontal="right" wrapText="1" readingOrder="1"/>
    </xf>
    <xf numFmtId="4" fontId="216" fillId="217" borderId="216" xfId="0" applyNumberFormat="1" applyFont="1" applyFill="1" applyBorder="1" applyAlignment="1" applyProtection="1">
      <alignment horizontal="right" wrapText="1" readingOrder="1"/>
    </xf>
    <xf numFmtId="4" fontId="217" fillId="218" borderId="217" xfId="0" applyNumberFormat="1" applyFont="1" applyFill="1" applyBorder="1" applyAlignment="1" applyProtection="1">
      <alignment horizontal="right" wrapText="1" readingOrder="1"/>
    </xf>
    <xf numFmtId="4" fontId="218" fillId="219" borderId="218" xfId="0" applyNumberFormat="1" applyFont="1" applyFill="1" applyBorder="1" applyAlignment="1" applyProtection="1">
      <alignment horizontal="right" wrapText="1" readingOrder="1"/>
    </xf>
    <xf numFmtId="4" fontId="219" fillId="220" borderId="219" xfId="0" applyNumberFormat="1" applyFont="1" applyFill="1" applyBorder="1" applyAlignment="1" applyProtection="1">
      <alignment horizontal="right" wrapText="1" readingOrder="1"/>
    </xf>
    <xf numFmtId="4" fontId="220" fillId="221" borderId="220" xfId="0" applyNumberFormat="1" applyFont="1" applyFill="1" applyBorder="1" applyAlignment="1" applyProtection="1">
      <alignment horizontal="right" wrapText="1" readingOrder="1"/>
    </xf>
    <xf numFmtId="4" fontId="221" fillId="222" borderId="221" xfId="0" applyNumberFormat="1" applyFont="1" applyFill="1" applyBorder="1" applyAlignment="1" applyProtection="1">
      <alignment horizontal="right" wrapText="1" readingOrder="1"/>
    </xf>
    <xf numFmtId="4" fontId="222" fillId="223" borderId="222" xfId="0" applyNumberFormat="1" applyFont="1" applyFill="1" applyBorder="1" applyAlignment="1" applyProtection="1">
      <alignment horizontal="right" wrapText="1" readingOrder="1"/>
    </xf>
    <xf numFmtId="4" fontId="223" fillId="224" borderId="223" xfId="0" applyNumberFormat="1" applyFont="1" applyFill="1" applyBorder="1" applyAlignment="1" applyProtection="1">
      <alignment horizontal="right" wrapText="1" readingOrder="1"/>
    </xf>
    <xf numFmtId="4" fontId="224" fillId="225" borderId="224" xfId="0" applyNumberFormat="1" applyFont="1" applyFill="1" applyBorder="1" applyAlignment="1" applyProtection="1">
      <alignment horizontal="right" wrapText="1" readingOrder="1"/>
    </xf>
    <xf numFmtId="4" fontId="225" fillId="226" borderId="225" xfId="0" applyNumberFormat="1" applyFont="1" applyFill="1" applyBorder="1" applyAlignment="1" applyProtection="1">
      <alignment horizontal="right" wrapText="1" readingOrder="1"/>
    </xf>
    <xf numFmtId="4" fontId="226" fillId="227" borderId="226" xfId="0" applyNumberFormat="1" applyFont="1" applyFill="1" applyBorder="1" applyAlignment="1" applyProtection="1">
      <alignment horizontal="right" wrapText="1" readingOrder="1"/>
    </xf>
    <xf numFmtId="4" fontId="227" fillId="228" borderId="227" xfId="0" applyNumberFormat="1" applyFont="1" applyFill="1" applyBorder="1" applyAlignment="1" applyProtection="1">
      <alignment horizontal="right" wrapText="1" readingOrder="1"/>
    </xf>
    <xf numFmtId="4" fontId="228" fillId="229" borderId="228" xfId="0" applyNumberFormat="1" applyFont="1" applyFill="1" applyBorder="1" applyAlignment="1" applyProtection="1">
      <alignment horizontal="right" wrapText="1" readingOrder="1"/>
    </xf>
    <xf numFmtId="4" fontId="229" fillId="230" borderId="229" xfId="0" applyNumberFormat="1" applyFont="1" applyFill="1" applyBorder="1" applyAlignment="1" applyProtection="1">
      <alignment horizontal="right" wrapText="1" readingOrder="1"/>
    </xf>
    <xf numFmtId="0" fontId="230" fillId="231" borderId="230" xfId="0" applyFont="1" applyFill="1" applyBorder="1" applyAlignment="1" applyProtection="1">
      <alignment horizontal="left" vertical="top" wrapText="1" readingOrder="1"/>
    </xf>
    <xf numFmtId="4" fontId="231" fillId="232" borderId="231" xfId="0" applyNumberFormat="1" applyFont="1" applyFill="1" applyBorder="1" applyAlignment="1" applyProtection="1">
      <alignment horizontal="right" wrapText="1" readingOrder="1"/>
    </xf>
    <xf numFmtId="4" fontId="232" fillId="233" borderId="232" xfId="0" applyNumberFormat="1" applyFont="1" applyFill="1" applyBorder="1" applyAlignment="1" applyProtection="1">
      <alignment horizontal="right" wrapText="1" readingOrder="1"/>
    </xf>
    <xf numFmtId="4" fontId="233" fillId="234" borderId="233" xfId="0" applyNumberFormat="1" applyFont="1" applyFill="1" applyBorder="1" applyAlignment="1" applyProtection="1">
      <alignment horizontal="right" wrapText="1" readingOrder="1"/>
    </xf>
    <xf numFmtId="4" fontId="234" fillId="235" borderId="234" xfId="0" applyNumberFormat="1" applyFont="1" applyFill="1" applyBorder="1" applyAlignment="1" applyProtection="1">
      <alignment horizontal="right" wrapText="1" readingOrder="1"/>
    </xf>
    <xf numFmtId="4" fontId="235" fillId="236" borderId="235" xfId="0" applyNumberFormat="1" applyFont="1" applyFill="1" applyBorder="1" applyAlignment="1" applyProtection="1">
      <alignment horizontal="right" wrapText="1" readingOrder="1"/>
    </xf>
    <xf numFmtId="4" fontId="236" fillId="237" borderId="236" xfId="0" applyNumberFormat="1" applyFont="1" applyFill="1" applyBorder="1" applyAlignment="1" applyProtection="1">
      <alignment horizontal="right" wrapText="1" readingOrder="1"/>
    </xf>
    <xf numFmtId="4" fontId="237" fillId="238" borderId="237" xfId="0" applyNumberFormat="1" applyFont="1" applyFill="1" applyBorder="1" applyAlignment="1" applyProtection="1">
      <alignment horizontal="right" wrapText="1" readingOrder="1"/>
    </xf>
    <xf numFmtId="4" fontId="238" fillId="239" borderId="238" xfId="0" applyNumberFormat="1" applyFont="1" applyFill="1" applyBorder="1" applyAlignment="1" applyProtection="1">
      <alignment horizontal="right" wrapText="1" readingOrder="1"/>
    </xf>
    <xf numFmtId="4" fontId="239" fillId="240" borderId="239" xfId="0" applyNumberFormat="1" applyFont="1" applyFill="1" applyBorder="1" applyAlignment="1" applyProtection="1">
      <alignment horizontal="right" wrapText="1" readingOrder="1"/>
    </xf>
    <xf numFmtId="4" fontId="240" fillId="241" borderId="240" xfId="0" applyNumberFormat="1" applyFont="1" applyFill="1" applyBorder="1" applyAlignment="1" applyProtection="1">
      <alignment horizontal="right" wrapText="1" readingOrder="1"/>
    </xf>
    <xf numFmtId="4" fontId="241" fillId="242" borderId="241" xfId="0" applyNumberFormat="1" applyFont="1" applyFill="1" applyBorder="1" applyAlignment="1" applyProtection="1">
      <alignment horizontal="right" wrapText="1" readingOrder="1"/>
    </xf>
    <xf numFmtId="4" fontId="242" fillId="243" borderId="242" xfId="0" applyNumberFormat="1" applyFont="1" applyFill="1" applyBorder="1" applyAlignment="1" applyProtection="1">
      <alignment horizontal="right" wrapText="1" readingOrder="1"/>
    </xf>
    <xf numFmtId="4" fontId="243" fillId="244" borderId="243" xfId="0" applyNumberFormat="1" applyFont="1" applyFill="1" applyBorder="1" applyAlignment="1" applyProtection="1">
      <alignment horizontal="right" wrapText="1" readingOrder="1"/>
    </xf>
    <xf numFmtId="4" fontId="244" fillId="245" borderId="244" xfId="0" applyNumberFormat="1" applyFont="1" applyFill="1" applyBorder="1" applyAlignment="1" applyProtection="1">
      <alignment horizontal="right" wrapText="1" readingOrder="1"/>
    </xf>
    <xf numFmtId="4" fontId="245" fillId="246" borderId="245" xfId="0" applyNumberFormat="1" applyFont="1" applyFill="1" applyBorder="1" applyAlignment="1" applyProtection="1">
      <alignment horizontal="right" wrapText="1" readingOrder="1"/>
    </xf>
    <xf numFmtId="4" fontId="246" fillId="247" borderId="246" xfId="0" applyNumberFormat="1" applyFont="1" applyFill="1" applyBorder="1" applyAlignment="1" applyProtection="1">
      <alignment horizontal="right" wrapText="1" readingOrder="1"/>
    </xf>
    <xf numFmtId="4" fontId="247" fillId="248" borderId="247" xfId="0" applyNumberFormat="1" applyFont="1" applyFill="1" applyBorder="1" applyAlignment="1" applyProtection="1">
      <alignment horizontal="right" wrapText="1" readingOrder="1"/>
    </xf>
    <xf numFmtId="4" fontId="248" fillId="249" borderId="248" xfId="0" applyNumberFormat="1" applyFont="1" applyFill="1" applyBorder="1" applyAlignment="1" applyProtection="1">
      <alignment horizontal="right" wrapText="1" readingOrder="1"/>
    </xf>
    <xf numFmtId="4" fontId="249" fillId="250" borderId="249" xfId="0" applyNumberFormat="1" applyFont="1" applyFill="1" applyBorder="1" applyAlignment="1" applyProtection="1">
      <alignment horizontal="right" wrapText="1" readingOrder="1"/>
    </xf>
    <xf numFmtId="4" fontId="250" fillId="251" borderId="250" xfId="0" applyNumberFormat="1" applyFont="1" applyFill="1" applyBorder="1" applyAlignment="1" applyProtection="1">
      <alignment horizontal="right" wrapText="1" readingOrder="1"/>
    </xf>
    <xf numFmtId="4" fontId="251" fillId="252" borderId="251" xfId="0" applyNumberFormat="1" applyFont="1" applyFill="1" applyBorder="1" applyAlignment="1" applyProtection="1">
      <alignment horizontal="right" wrapText="1" readingOrder="1"/>
    </xf>
    <xf numFmtId="4" fontId="252" fillId="253" borderId="252" xfId="0" applyNumberFormat="1" applyFont="1" applyFill="1" applyBorder="1" applyAlignment="1" applyProtection="1">
      <alignment horizontal="right" wrapText="1" readingOrder="1"/>
    </xf>
    <xf numFmtId="4" fontId="253" fillId="254" borderId="253" xfId="0" applyNumberFormat="1" applyFont="1" applyFill="1" applyBorder="1" applyAlignment="1" applyProtection="1">
      <alignment horizontal="right" wrapText="1" readingOrder="1"/>
    </xf>
    <xf numFmtId="4" fontId="254" fillId="255" borderId="254" xfId="0" applyNumberFormat="1" applyFont="1" applyFill="1" applyBorder="1" applyAlignment="1" applyProtection="1">
      <alignment horizontal="right" wrapText="1" readingOrder="1"/>
    </xf>
    <xf numFmtId="0" fontId="255" fillId="256" borderId="255" xfId="0" applyFont="1" applyFill="1" applyBorder="1" applyAlignment="1" applyProtection="1">
      <alignment horizontal="left" vertical="top" wrapText="1" readingOrder="1"/>
    </xf>
    <xf numFmtId="4" fontId="256" fillId="257" borderId="256" xfId="0" applyNumberFormat="1" applyFont="1" applyFill="1" applyBorder="1" applyAlignment="1" applyProtection="1">
      <alignment horizontal="right" wrapText="1" readingOrder="1"/>
    </xf>
    <xf numFmtId="4" fontId="257" fillId="258" borderId="257" xfId="0" applyNumberFormat="1" applyFont="1" applyFill="1" applyBorder="1" applyAlignment="1" applyProtection="1">
      <alignment horizontal="right" wrapText="1" readingOrder="1"/>
    </xf>
    <xf numFmtId="4" fontId="258" fillId="259" borderId="258" xfId="0" applyNumberFormat="1" applyFont="1" applyFill="1" applyBorder="1" applyAlignment="1" applyProtection="1">
      <alignment horizontal="right" wrapText="1" readingOrder="1"/>
    </xf>
    <xf numFmtId="4" fontId="259" fillId="260" borderId="259" xfId="0" applyNumberFormat="1" applyFont="1" applyFill="1" applyBorder="1" applyAlignment="1" applyProtection="1">
      <alignment horizontal="right" wrapText="1" readingOrder="1"/>
    </xf>
    <xf numFmtId="4" fontId="260" fillId="261" borderId="260" xfId="0" applyNumberFormat="1" applyFont="1" applyFill="1" applyBorder="1" applyAlignment="1" applyProtection="1">
      <alignment horizontal="right" wrapText="1" readingOrder="1"/>
    </xf>
    <xf numFmtId="4" fontId="261" fillId="262" borderId="261" xfId="0" applyNumberFormat="1" applyFont="1" applyFill="1" applyBorder="1" applyAlignment="1" applyProtection="1">
      <alignment horizontal="right" wrapText="1" readingOrder="1"/>
    </xf>
    <xf numFmtId="4" fontId="262" fillId="263" borderId="262" xfId="0" applyNumberFormat="1" applyFont="1" applyFill="1" applyBorder="1" applyAlignment="1" applyProtection="1">
      <alignment horizontal="right" wrapText="1" readingOrder="1"/>
    </xf>
    <xf numFmtId="4" fontId="263" fillId="264" borderId="263" xfId="0" applyNumberFormat="1" applyFont="1" applyFill="1" applyBorder="1" applyAlignment="1" applyProtection="1">
      <alignment horizontal="right" wrapText="1" readingOrder="1"/>
    </xf>
    <xf numFmtId="4" fontId="264" fillId="265" borderId="264" xfId="0" applyNumberFormat="1" applyFont="1" applyFill="1" applyBorder="1" applyAlignment="1" applyProtection="1">
      <alignment horizontal="right" wrapText="1" readingOrder="1"/>
    </xf>
    <xf numFmtId="4" fontId="265" fillId="266" borderId="265" xfId="0" applyNumberFormat="1" applyFont="1" applyFill="1" applyBorder="1" applyAlignment="1" applyProtection="1">
      <alignment horizontal="right" wrapText="1" readingOrder="1"/>
    </xf>
    <xf numFmtId="4" fontId="266" fillId="267" borderId="266" xfId="0" applyNumberFormat="1" applyFont="1" applyFill="1" applyBorder="1" applyAlignment="1" applyProtection="1">
      <alignment horizontal="right" wrapText="1" readingOrder="1"/>
    </xf>
    <xf numFmtId="4" fontId="267" fillId="268" borderId="267" xfId="0" applyNumberFormat="1" applyFont="1" applyFill="1" applyBorder="1" applyAlignment="1" applyProtection="1">
      <alignment horizontal="right" wrapText="1" readingOrder="1"/>
    </xf>
    <xf numFmtId="4" fontId="268" fillId="269" borderId="268" xfId="0" applyNumberFormat="1" applyFont="1" applyFill="1" applyBorder="1" applyAlignment="1" applyProtection="1">
      <alignment horizontal="right" wrapText="1" readingOrder="1"/>
    </xf>
    <xf numFmtId="4" fontId="269" fillId="270" borderId="269" xfId="0" applyNumberFormat="1" applyFont="1" applyFill="1" applyBorder="1" applyAlignment="1" applyProtection="1">
      <alignment horizontal="right" wrapText="1" readingOrder="1"/>
    </xf>
    <xf numFmtId="4" fontId="270" fillId="271" borderId="270" xfId="0" applyNumberFormat="1" applyFont="1" applyFill="1" applyBorder="1" applyAlignment="1" applyProtection="1">
      <alignment horizontal="right" wrapText="1" readingOrder="1"/>
    </xf>
    <xf numFmtId="4" fontId="271" fillId="272" borderId="271" xfId="0" applyNumberFormat="1" applyFont="1" applyFill="1" applyBorder="1" applyAlignment="1" applyProtection="1">
      <alignment horizontal="right" wrapText="1" readingOrder="1"/>
    </xf>
    <xf numFmtId="4" fontId="272" fillId="273" borderId="272" xfId="0" applyNumberFormat="1" applyFont="1" applyFill="1" applyBorder="1" applyAlignment="1" applyProtection="1">
      <alignment horizontal="right" wrapText="1" readingOrder="1"/>
    </xf>
    <xf numFmtId="4" fontId="273" fillId="274" borderId="273" xfId="0" applyNumberFormat="1" applyFont="1" applyFill="1" applyBorder="1" applyAlignment="1" applyProtection="1">
      <alignment horizontal="right" wrapText="1" readingOrder="1"/>
    </xf>
    <xf numFmtId="4" fontId="274" fillId="275" borderId="274" xfId="0" applyNumberFormat="1" applyFont="1" applyFill="1" applyBorder="1" applyAlignment="1" applyProtection="1">
      <alignment horizontal="right" wrapText="1" readingOrder="1"/>
    </xf>
    <xf numFmtId="4" fontId="275" fillId="276" borderId="275" xfId="0" applyNumberFormat="1" applyFont="1" applyFill="1" applyBorder="1" applyAlignment="1" applyProtection="1">
      <alignment horizontal="right" wrapText="1" readingOrder="1"/>
    </xf>
    <xf numFmtId="4" fontId="276" fillId="277" borderId="276" xfId="0" applyNumberFormat="1" applyFont="1" applyFill="1" applyBorder="1" applyAlignment="1" applyProtection="1">
      <alignment horizontal="right" wrapText="1" readingOrder="1"/>
    </xf>
    <xf numFmtId="4" fontId="277" fillId="278" borderId="277" xfId="0" applyNumberFormat="1" applyFont="1" applyFill="1" applyBorder="1" applyAlignment="1" applyProtection="1">
      <alignment horizontal="right" wrapText="1" readingOrder="1"/>
    </xf>
    <xf numFmtId="4" fontId="278" fillId="279" borderId="278" xfId="0" applyNumberFormat="1" applyFont="1" applyFill="1" applyBorder="1" applyAlignment="1" applyProtection="1">
      <alignment horizontal="right" wrapText="1" readingOrder="1"/>
    </xf>
    <xf numFmtId="4" fontId="279" fillId="280" borderId="279" xfId="0" applyNumberFormat="1" applyFont="1" applyFill="1" applyBorder="1" applyAlignment="1" applyProtection="1">
      <alignment horizontal="right" wrapText="1" readingOrder="1"/>
    </xf>
    <xf numFmtId="0" fontId="280" fillId="281" borderId="280" xfId="0" applyFont="1" applyFill="1" applyBorder="1" applyAlignment="1" applyProtection="1">
      <alignment horizontal="left" vertical="top" wrapText="1" readingOrder="1"/>
    </xf>
    <xf numFmtId="4" fontId="281" fillId="282" borderId="281" xfId="0" applyNumberFormat="1" applyFont="1" applyFill="1" applyBorder="1" applyAlignment="1" applyProtection="1">
      <alignment horizontal="right" wrapText="1" readingOrder="1"/>
    </xf>
    <xf numFmtId="4" fontId="282" fillId="283" borderId="282" xfId="0" applyNumberFormat="1" applyFont="1" applyFill="1" applyBorder="1" applyAlignment="1" applyProtection="1">
      <alignment horizontal="right" wrapText="1" readingOrder="1"/>
    </xf>
    <xf numFmtId="4" fontId="283" fillId="284" borderId="283" xfId="0" applyNumberFormat="1" applyFont="1" applyFill="1" applyBorder="1" applyAlignment="1" applyProtection="1">
      <alignment horizontal="right" wrapText="1" readingOrder="1"/>
    </xf>
    <xf numFmtId="4" fontId="284" fillId="285" borderId="284" xfId="0" applyNumberFormat="1" applyFont="1" applyFill="1" applyBorder="1" applyAlignment="1" applyProtection="1">
      <alignment horizontal="right" wrapText="1" readingOrder="1"/>
    </xf>
    <xf numFmtId="4" fontId="285" fillId="286" borderId="285" xfId="0" applyNumberFormat="1" applyFont="1" applyFill="1" applyBorder="1" applyAlignment="1" applyProtection="1">
      <alignment horizontal="right" wrapText="1" readingOrder="1"/>
    </xf>
    <xf numFmtId="4" fontId="286" fillId="287" borderId="286" xfId="0" applyNumberFormat="1" applyFont="1" applyFill="1" applyBorder="1" applyAlignment="1" applyProtection="1">
      <alignment horizontal="right" wrapText="1" readingOrder="1"/>
    </xf>
    <xf numFmtId="4" fontId="287" fillId="288" borderId="287" xfId="0" applyNumberFormat="1" applyFont="1" applyFill="1" applyBorder="1" applyAlignment="1" applyProtection="1">
      <alignment horizontal="right" wrapText="1" readingOrder="1"/>
    </xf>
    <xf numFmtId="4" fontId="288" fillId="289" borderId="288" xfId="0" applyNumberFormat="1" applyFont="1" applyFill="1" applyBorder="1" applyAlignment="1" applyProtection="1">
      <alignment horizontal="right" wrapText="1" readingOrder="1"/>
    </xf>
    <xf numFmtId="4" fontId="289" fillId="290" borderId="289" xfId="0" applyNumberFormat="1" applyFont="1" applyFill="1" applyBorder="1" applyAlignment="1" applyProtection="1">
      <alignment horizontal="right" wrapText="1" readingOrder="1"/>
    </xf>
    <xf numFmtId="4" fontId="290" fillId="291" borderId="290" xfId="0" applyNumberFormat="1" applyFont="1" applyFill="1" applyBorder="1" applyAlignment="1" applyProtection="1">
      <alignment horizontal="right" wrapText="1" readingOrder="1"/>
    </xf>
    <xf numFmtId="4" fontId="291" fillId="292" borderId="291" xfId="0" applyNumberFormat="1" applyFont="1" applyFill="1" applyBorder="1" applyAlignment="1" applyProtection="1">
      <alignment horizontal="right" wrapText="1" readingOrder="1"/>
    </xf>
    <xf numFmtId="4" fontId="292" fillId="293" borderId="292" xfId="0" applyNumberFormat="1" applyFont="1" applyFill="1" applyBorder="1" applyAlignment="1" applyProtection="1">
      <alignment horizontal="right" wrapText="1" readingOrder="1"/>
    </xf>
    <xf numFmtId="4" fontId="293" fillId="294" borderId="293" xfId="0" applyNumberFormat="1" applyFont="1" applyFill="1" applyBorder="1" applyAlignment="1" applyProtection="1">
      <alignment horizontal="right" wrapText="1" readingOrder="1"/>
    </xf>
    <xf numFmtId="4" fontId="294" fillId="295" borderId="294" xfId="0" applyNumberFormat="1" applyFont="1" applyFill="1" applyBorder="1" applyAlignment="1" applyProtection="1">
      <alignment horizontal="right" wrapText="1" readingOrder="1"/>
    </xf>
    <xf numFmtId="4" fontId="295" fillId="296" borderId="295" xfId="0" applyNumberFormat="1" applyFont="1" applyFill="1" applyBorder="1" applyAlignment="1" applyProtection="1">
      <alignment horizontal="right" wrapText="1" readingOrder="1"/>
    </xf>
    <xf numFmtId="4" fontId="296" fillId="297" borderId="296" xfId="0" applyNumberFormat="1" applyFont="1" applyFill="1" applyBorder="1" applyAlignment="1" applyProtection="1">
      <alignment horizontal="right" wrapText="1" readingOrder="1"/>
    </xf>
    <xf numFmtId="4" fontId="297" fillId="298" borderId="297" xfId="0" applyNumberFormat="1" applyFont="1" applyFill="1" applyBorder="1" applyAlignment="1" applyProtection="1">
      <alignment horizontal="right" wrapText="1" readingOrder="1"/>
    </xf>
    <xf numFmtId="4" fontId="298" fillId="299" borderId="298" xfId="0" applyNumberFormat="1" applyFont="1" applyFill="1" applyBorder="1" applyAlignment="1" applyProtection="1">
      <alignment horizontal="right" wrapText="1" readingOrder="1"/>
    </xf>
    <xf numFmtId="4" fontId="299" fillId="300" borderId="299" xfId="0" applyNumberFormat="1" applyFont="1" applyFill="1" applyBorder="1" applyAlignment="1" applyProtection="1">
      <alignment horizontal="right" wrapText="1" readingOrder="1"/>
    </xf>
    <xf numFmtId="4" fontId="300" fillId="301" borderId="300" xfId="0" applyNumberFormat="1" applyFont="1" applyFill="1" applyBorder="1" applyAlignment="1" applyProtection="1">
      <alignment horizontal="right" wrapText="1" readingOrder="1"/>
    </xf>
    <xf numFmtId="4" fontId="301" fillId="302" borderId="301" xfId="0" applyNumberFormat="1" applyFont="1" applyFill="1" applyBorder="1" applyAlignment="1" applyProtection="1">
      <alignment horizontal="right" wrapText="1" readingOrder="1"/>
    </xf>
    <xf numFmtId="4" fontId="302" fillId="303" borderId="302" xfId="0" applyNumberFormat="1" applyFont="1" applyFill="1" applyBorder="1" applyAlignment="1" applyProtection="1">
      <alignment horizontal="right" wrapText="1" readingOrder="1"/>
    </xf>
    <xf numFmtId="4" fontId="303" fillId="304" borderId="303" xfId="0" applyNumberFormat="1" applyFont="1" applyFill="1" applyBorder="1" applyAlignment="1" applyProtection="1">
      <alignment horizontal="right" wrapText="1" readingOrder="1"/>
    </xf>
    <xf numFmtId="4" fontId="304" fillId="305" borderId="304" xfId="0" applyNumberFormat="1" applyFont="1" applyFill="1" applyBorder="1" applyAlignment="1" applyProtection="1">
      <alignment horizontal="right" wrapText="1" readingOrder="1"/>
    </xf>
    <xf numFmtId="0" fontId="305" fillId="306" borderId="305" xfId="0" applyFont="1" applyFill="1" applyBorder="1" applyAlignment="1" applyProtection="1">
      <alignment horizontal="left" vertical="top" wrapText="1" readingOrder="1"/>
    </xf>
    <xf numFmtId="4" fontId="306" fillId="307" borderId="306" xfId="0" applyNumberFormat="1" applyFont="1" applyFill="1" applyBorder="1" applyAlignment="1" applyProtection="1">
      <alignment horizontal="right" wrapText="1" readingOrder="1"/>
    </xf>
    <xf numFmtId="4" fontId="307" fillId="308" borderId="307" xfId="0" applyNumberFormat="1" applyFont="1" applyFill="1" applyBorder="1" applyAlignment="1" applyProtection="1">
      <alignment horizontal="right" wrapText="1" readingOrder="1"/>
    </xf>
    <xf numFmtId="4" fontId="308" fillId="309" borderId="308" xfId="0" applyNumberFormat="1" applyFont="1" applyFill="1" applyBorder="1" applyAlignment="1" applyProtection="1">
      <alignment horizontal="right" wrapText="1" readingOrder="1"/>
    </xf>
    <xf numFmtId="4" fontId="309" fillId="310" borderId="309" xfId="0" applyNumberFormat="1" applyFont="1" applyFill="1" applyBorder="1" applyAlignment="1" applyProtection="1">
      <alignment horizontal="right" wrapText="1" readingOrder="1"/>
    </xf>
    <xf numFmtId="4" fontId="310" fillId="311" borderId="310" xfId="0" applyNumberFormat="1" applyFont="1" applyFill="1" applyBorder="1" applyAlignment="1" applyProtection="1">
      <alignment horizontal="right" wrapText="1" readingOrder="1"/>
    </xf>
    <xf numFmtId="4" fontId="311" fillId="312" borderId="311" xfId="0" applyNumberFormat="1" applyFont="1" applyFill="1" applyBorder="1" applyAlignment="1" applyProtection="1">
      <alignment horizontal="right" wrapText="1" readingOrder="1"/>
    </xf>
    <xf numFmtId="4" fontId="312" fillId="313" borderId="312" xfId="0" applyNumberFormat="1" applyFont="1" applyFill="1" applyBorder="1" applyAlignment="1" applyProtection="1">
      <alignment horizontal="right" wrapText="1" readingOrder="1"/>
    </xf>
    <xf numFmtId="4" fontId="313" fillId="314" borderId="313" xfId="0" applyNumberFormat="1" applyFont="1" applyFill="1" applyBorder="1" applyAlignment="1" applyProtection="1">
      <alignment horizontal="right" wrapText="1" readingOrder="1"/>
    </xf>
    <xf numFmtId="4" fontId="314" fillId="315" borderId="314" xfId="0" applyNumberFormat="1" applyFont="1" applyFill="1" applyBorder="1" applyAlignment="1" applyProtection="1">
      <alignment horizontal="right" wrapText="1" readingOrder="1"/>
    </xf>
    <xf numFmtId="4" fontId="315" fillId="316" borderId="315" xfId="0" applyNumberFormat="1" applyFont="1" applyFill="1" applyBorder="1" applyAlignment="1" applyProtection="1">
      <alignment horizontal="right" wrapText="1" readingOrder="1"/>
    </xf>
    <xf numFmtId="4" fontId="316" fillId="317" borderId="316" xfId="0" applyNumberFormat="1" applyFont="1" applyFill="1" applyBorder="1" applyAlignment="1" applyProtection="1">
      <alignment horizontal="right" wrapText="1" readingOrder="1"/>
    </xf>
    <xf numFmtId="4" fontId="317" fillId="318" borderId="317" xfId="0" applyNumberFormat="1" applyFont="1" applyFill="1" applyBorder="1" applyAlignment="1" applyProtection="1">
      <alignment horizontal="right" wrapText="1" readingOrder="1"/>
    </xf>
    <xf numFmtId="4" fontId="318" fillId="319" borderId="318" xfId="0" applyNumberFormat="1" applyFont="1" applyFill="1" applyBorder="1" applyAlignment="1" applyProtection="1">
      <alignment horizontal="right" wrapText="1" readingOrder="1"/>
    </xf>
    <xf numFmtId="4" fontId="319" fillId="320" borderId="319" xfId="0" applyNumberFormat="1" applyFont="1" applyFill="1" applyBorder="1" applyAlignment="1" applyProtection="1">
      <alignment horizontal="right" wrapText="1" readingOrder="1"/>
    </xf>
    <xf numFmtId="4" fontId="320" fillId="321" borderId="320" xfId="0" applyNumberFormat="1" applyFont="1" applyFill="1" applyBorder="1" applyAlignment="1" applyProtection="1">
      <alignment horizontal="right" wrapText="1" readingOrder="1"/>
    </xf>
    <xf numFmtId="4" fontId="321" fillId="322" borderId="321" xfId="0" applyNumberFormat="1" applyFont="1" applyFill="1" applyBorder="1" applyAlignment="1" applyProtection="1">
      <alignment horizontal="right" wrapText="1" readingOrder="1"/>
    </xf>
    <xf numFmtId="4" fontId="322" fillId="323" borderId="322" xfId="0" applyNumberFormat="1" applyFont="1" applyFill="1" applyBorder="1" applyAlignment="1" applyProtection="1">
      <alignment horizontal="right" wrapText="1" readingOrder="1"/>
    </xf>
    <xf numFmtId="4" fontId="323" fillId="324" borderId="323" xfId="0" applyNumberFormat="1" applyFont="1" applyFill="1" applyBorder="1" applyAlignment="1" applyProtection="1">
      <alignment horizontal="right" wrapText="1" readingOrder="1"/>
    </xf>
    <xf numFmtId="4" fontId="324" fillId="325" borderId="324" xfId="0" applyNumberFormat="1" applyFont="1" applyFill="1" applyBorder="1" applyAlignment="1" applyProtection="1">
      <alignment horizontal="right" wrapText="1" readingOrder="1"/>
    </xf>
    <xf numFmtId="4" fontId="325" fillId="326" borderId="325" xfId="0" applyNumberFormat="1" applyFont="1" applyFill="1" applyBorder="1" applyAlignment="1" applyProtection="1">
      <alignment horizontal="right" wrapText="1" readingOrder="1"/>
    </xf>
    <xf numFmtId="4" fontId="326" fillId="327" borderId="326" xfId="0" applyNumberFormat="1" applyFont="1" applyFill="1" applyBorder="1" applyAlignment="1" applyProtection="1">
      <alignment horizontal="right" wrapText="1" readingOrder="1"/>
    </xf>
    <xf numFmtId="4" fontId="327" fillId="328" borderId="327" xfId="0" applyNumberFormat="1" applyFont="1" applyFill="1" applyBorder="1" applyAlignment="1" applyProtection="1">
      <alignment horizontal="right" wrapText="1" readingOrder="1"/>
    </xf>
    <xf numFmtId="164" fontId="328" fillId="329" borderId="328" xfId="0" applyNumberFormat="1" applyFont="1" applyFill="1" applyBorder="1" applyAlignment="1" applyProtection="1">
      <alignment horizontal="right" wrapText="1" readingOrder="1"/>
    </xf>
    <xf numFmtId="164" fontId="329" fillId="330" borderId="329" xfId="0" applyNumberFormat="1" applyFont="1" applyFill="1" applyBorder="1" applyAlignment="1" applyProtection="1">
      <alignment horizontal="right" wrapText="1" readingOrder="1"/>
    </xf>
    <xf numFmtId="0" fontId="330" fillId="331" borderId="330" xfId="0" applyFont="1" applyFill="1" applyBorder="1" applyAlignment="1" applyProtection="1">
      <alignment horizontal="left" vertical="top" wrapText="1" readingOrder="1"/>
    </xf>
    <xf numFmtId="4" fontId="331" fillId="332" borderId="331" xfId="0" applyNumberFormat="1" applyFont="1" applyFill="1" applyBorder="1" applyAlignment="1" applyProtection="1">
      <alignment horizontal="right" wrapText="1" readingOrder="1"/>
    </xf>
    <xf numFmtId="4" fontId="332" fillId="333" borderId="332" xfId="0" applyNumberFormat="1" applyFont="1" applyFill="1" applyBorder="1" applyAlignment="1" applyProtection="1">
      <alignment horizontal="right" wrapText="1" readingOrder="1"/>
    </xf>
    <xf numFmtId="4" fontId="333" fillId="334" borderId="333" xfId="0" applyNumberFormat="1" applyFont="1" applyFill="1" applyBorder="1" applyAlignment="1" applyProtection="1">
      <alignment horizontal="right" wrapText="1" readingOrder="1"/>
    </xf>
    <xf numFmtId="4" fontId="334" fillId="335" borderId="334" xfId="0" applyNumberFormat="1" applyFont="1" applyFill="1" applyBorder="1" applyAlignment="1" applyProtection="1">
      <alignment horizontal="right" wrapText="1" readingOrder="1"/>
    </xf>
    <xf numFmtId="4" fontId="335" fillId="336" borderId="335" xfId="0" applyNumberFormat="1" applyFont="1" applyFill="1" applyBorder="1" applyAlignment="1" applyProtection="1">
      <alignment horizontal="right" wrapText="1" readingOrder="1"/>
    </xf>
    <xf numFmtId="4" fontId="336" fillId="337" borderId="336" xfId="0" applyNumberFormat="1" applyFont="1" applyFill="1" applyBorder="1" applyAlignment="1" applyProtection="1">
      <alignment horizontal="right" wrapText="1" readingOrder="1"/>
    </xf>
    <xf numFmtId="4" fontId="337" fillId="338" borderId="337" xfId="0" applyNumberFormat="1" applyFont="1" applyFill="1" applyBorder="1" applyAlignment="1" applyProtection="1">
      <alignment horizontal="right" wrapText="1" readingOrder="1"/>
    </xf>
    <xf numFmtId="4" fontId="338" fillId="339" borderId="338" xfId="0" applyNumberFormat="1" applyFont="1" applyFill="1" applyBorder="1" applyAlignment="1" applyProtection="1">
      <alignment horizontal="right" wrapText="1" readingOrder="1"/>
    </xf>
    <xf numFmtId="4" fontId="339" fillId="340" borderId="339" xfId="0" applyNumberFormat="1" applyFont="1" applyFill="1" applyBorder="1" applyAlignment="1" applyProtection="1">
      <alignment horizontal="right" wrapText="1" readingOrder="1"/>
    </xf>
    <xf numFmtId="4" fontId="340" fillId="341" borderId="340" xfId="0" applyNumberFormat="1" applyFont="1" applyFill="1" applyBorder="1" applyAlignment="1" applyProtection="1">
      <alignment horizontal="right" wrapText="1" readingOrder="1"/>
    </xf>
    <xf numFmtId="4" fontId="341" fillId="342" borderId="341" xfId="0" applyNumberFormat="1" applyFont="1" applyFill="1" applyBorder="1" applyAlignment="1" applyProtection="1">
      <alignment horizontal="right" wrapText="1" readingOrder="1"/>
    </xf>
    <xf numFmtId="4" fontId="342" fillId="343" borderId="342" xfId="0" applyNumberFormat="1" applyFont="1" applyFill="1" applyBorder="1" applyAlignment="1" applyProtection="1">
      <alignment horizontal="right" wrapText="1" readingOrder="1"/>
    </xf>
    <xf numFmtId="4" fontId="343" fillId="344" borderId="343" xfId="0" applyNumberFormat="1" applyFont="1" applyFill="1" applyBorder="1" applyAlignment="1" applyProtection="1">
      <alignment horizontal="right" wrapText="1" readingOrder="1"/>
    </xf>
    <xf numFmtId="4" fontId="344" fillId="345" borderId="344" xfId="0" applyNumberFormat="1" applyFont="1" applyFill="1" applyBorder="1" applyAlignment="1" applyProtection="1">
      <alignment horizontal="right" wrapText="1" readingOrder="1"/>
    </xf>
    <xf numFmtId="4" fontId="345" fillId="346" borderId="345" xfId="0" applyNumberFormat="1" applyFont="1" applyFill="1" applyBorder="1" applyAlignment="1" applyProtection="1">
      <alignment horizontal="right" wrapText="1" readingOrder="1"/>
    </xf>
    <xf numFmtId="4" fontId="346" fillId="347" borderId="346" xfId="0" applyNumberFormat="1" applyFont="1" applyFill="1" applyBorder="1" applyAlignment="1" applyProtection="1">
      <alignment horizontal="right" wrapText="1" readingOrder="1"/>
    </xf>
    <xf numFmtId="4" fontId="347" fillId="348" borderId="347" xfId="0" applyNumberFormat="1" applyFont="1" applyFill="1" applyBorder="1" applyAlignment="1" applyProtection="1">
      <alignment horizontal="right" wrapText="1" readingOrder="1"/>
    </xf>
    <xf numFmtId="4" fontId="348" fillId="349" borderId="348" xfId="0" applyNumberFormat="1" applyFont="1" applyFill="1" applyBorder="1" applyAlignment="1" applyProtection="1">
      <alignment horizontal="right" wrapText="1" readingOrder="1"/>
    </xf>
    <xf numFmtId="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4" fontId="354" fillId="355" borderId="354" xfId="0" applyNumberFormat="1" applyFont="1" applyFill="1" applyBorder="1" applyAlignment="1" applyProtection="1">
      <alignment horizontal="right" wrapText="1" readingOrder="1"/>
    </xf>
    <xf numFmtId="0" fontId="355" fillId="356" borderId="355" xfId="0" applyFont="1" applyFill="1" applyBorder="1" applyAlignment="1" applyProtection="1">
      <alignment horizontal="left" vertical="top" wrapText="1" readingOrder="1"/>
    </xf>
    <xf numFmtId="4" fontId="356" fillId="357" borderId="356" xfId="0" applyNumberFormat="1" applyFont="1" applyFill="1" applyBorder="1" applyAlignment="1" applyProtection="1">
      <alignment horizontal="right" wrapText="1" readingOrder="1"/>
    </xf>
    <xf numFmtId="4" fontId="357" fillId="358" borderId="357" xfId="0" applyNumberFormat="1" applyFont="1" applyFill="1" applyBorder="1" applyAlignment="1" applyProtection="1">
      <alignment horizontal="right" wrapText="1" readingOrder="1"/>
    </xf>
    <xf numFmtId="4" fontId="358" fillId="359" borderId="358" xfId="0" applyNumberFormat="1" applyFont="1" applyFill="1" applyBorder="1" applyAlignment="1" applyProtection="1">
      <alignment horizontal="right" wrapText="1" readingOrder="1"/>
    </xf>
    <xf numFmtId="4" fontId="359" fillId="360" borderId="359" xfId="0" applyNumberFormat="1" applyFont="1" applyFill="1" applyBorder="1" applyAlignment="1" applyProtection="1">
      <alignment horizontal="right" wrapText="1" readingOrder="1"/>
    </xf>
    <xf numFmtId="4" fontId="360" fillId="361" borderId="360" xfId="0" applyNumberFormat="1" applyFont="1" applyFill="1" applyBorder="1" applyAlignment="1" applyProtection="1">
      <alignment horizontal="right" wrapText="1" readingOrder="1"/>
    </xf>
    <xf numFmtId="4" fontId="361" fillId="362" borderId="361" xfId="0" applyNumberFormat="1" applyFont="1" applyFill="1" applyBorder="1" applyAlignment="1" applyProtection="1">
      <alignment horizontal="right" wrapText="1" readingOrder="1"/>
    </xf>
    <xf numFmtId="4" fontId="362" fillId="363" borderId="362" xfId="0" applyNumberFormat="1" applyFont="1" applyFill="1" applyBorder="1" applyAlignment="1" applyProtection="1">
      <alignment horizontal="right" wrapText="1" readingOrder="1"/>
    </xf>
    <xf numFmtId="4" fontId="363" fillId="364" borderId="363" xfId="0" applyNumberFormat="1" applyFont="1" applyFill="1" applyBorder="1" applyAlignment="1" applyProtection="1">
      <alignment horizontal="right" wrapText="1" readingOrder="1"/>
    </xf>
    <xf numFmtId="4" fontId="364" fillId="365" borderId="364" xfId="0" applyNumberFormat="1" applyFont="1" applyFill="1" applyBorder="1" applyAlignment="1" applyProtection="1">
      <alignment horizontal="right" wrapText="1" readingOrder="1"/>
    </xf>
    <xf numFmtId="4" fontId="365" fillId="366" borderId="365" xfId="0" applyNumberFormat="1" applyFont="1" applyFill="1" applyBorder="1" applyAlignment="1" applyProtection="1">
      <alignment horizontal="right" wrapText="1" readingOrder="1"/>
    </xf>
    <xf numFmtId="165" fontId="366" fillId="367" borderId="366" xfId="0" applyNumberFormat="1" applyFont="1" applyFill="1" applyBorder="1" applyAlignment="1" applyProtection="1">
      <alignment horizontal="right" wrapText="1" readingOrder="1"/>
    </xf>
    <xf numFmtId="4" fontId="367" fillId="368" borderId="367" xfId="0" applyNumberFormat="1" applyFont="1" applyFill="1" applyBorder="1" applyAlignment="1" applyProtection="1">
      <alignment horizontal="right" wrapText="1" readingOrder="1"/>
    </xf>
    <xf numFmtId="4" fontId="368" fillId="369" borderId="368" xfId="0" applyNumberFormat="1" applyFont="1" applyFill="1" applyBorder="1" applyAlignment="1" applyProtection="1">
      <alignment horizontal="right" wrapText="1" readingOrder="1"/>
    </xf>
    <xf numFmtId="4" fontId="369" fillId="370" borderId="369" xfId="0" applyNumberFormat="1" applyFont="1" applyFill="1" applyBorder="1" applyAlignment="1" applyProtection="1">
      <alignment horizontal="right" wrapText="1" readingOrder="1"/>
    </xf>
    <xf numFmtId="4" fontId="370" fillId="371" borderId="370" xfId="0" applyNumberFormat="1" applyFont="1" applyFill="1" applyBorder="1" applyAlignment="1" applyProtection="1">
      <alignment horizontal="right" wrapText="1" readingOrder="1"/>
    </xf>
    <xf numFmtId="4" fontId="371" fillId="372" borderId="371" xfId="0" applyNumberFormat="1" applyFont="1" applyFill="1" applyBorder="1" applyAlignment="1" applyProtection="1">
      <alignment horizontal="right" wrapText="1" readingOrder="1"/>
    </xf>
    <xf numFmtId="4" fontId="372" fillId="373" borderId="372" xfId="0" applyNumberFormat="1" applyFont="1" applyFill="1" applyBorder="1" applyAlignment="1" applyProtection="1">
      <alignment horizontal="right" wrapText="1" readingOrder="1"/>
    </xf>
    <xf numFmtId="4" fontId="373" fillId="374" borderId="373" xfId="0" applyNumberFormat="1" applyFont="1" applyFill="1" applyBorder="1" applyAlignment="1" applyProtection="1">
      <alignment horizontal="right" wrapText="1" readingOrder="1"/>
    </xf>
    <xf numFmtId="4" fontId="374" fillId="375" borderId="374" xfId="0" applyNumberFormat="1" applyFont="1" applyFill="1" applyBorder="1" applyAlignment="1" applyProtection="1">
      <alignment horizontal="right" wrapText="1" readingOrder="1"/>
    </xf>
    <xf numFmtId="4" fontId="375" fillId="376" borderId="375" xfId="0" applyNumberFormat="1" applyFont="1" applyFill="1" applyBorder="1" applyAlignment="1" applyProtection="1">
      <alignment horizontal="right" wrapText="1" readingOrder="1"/>
    </xf>
    <xf numFmtId="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0" fontId="380" fillId="381" borderId="380" xfId="0" applyFont="1" applyFill="1" applyBorder="1" applyAlignment="1" applyProtection="1">
      <alignment horizontal="left" vertical="top" wrapText="1" readingOrder="1"/>
    </xf>
    <xf numFmtId="4" fontId="381" fillId="382" borderId="381" xfId="0" applyNumberFormat="1" applyFont="1" applyFill="1" applyBorder="1" applyAlignment="1" applyProtection="1">
      <alignment horizontal="right" wrapText="1" readingOrder="1"/>
    </xf>
    <xf numFmtId="4" fontId="382" fillId="383" borderId="382" xfId="0" applyNumberFormat="1" applyFont="1" applyFill="1" applyBorder="1" applyAlignment="1" applyProtection="1">
      <alignment horizontal="right" wrapText="1" readingOrder="1"/>
    </xf>
    <xf numFmtId="4" fontId="383" fillId="384" borderId="383" xfId="0" applyNumberFormat="1" applyFont="1" applyFill="1" applyBorder="1" applyAlignment="1" applyProtection="1">
      <alignment horizontal="right" wrapText="1" readingOrder="1"/>
    </xf>
    <xf numFmtId="4" fontId="384" fillId="385" borderId="384" xfId="0" applyNumberFormat="1" applyFont="1" applyFill="1" applyBorder="1" applyAlignment="1" applyProtection="1">
      <alignment horizontal="right" wrapText="1" readingOrder="1"/>
    </xf>
    <xf numFmtId="4" fontId="385" fillId="386" borderId="385" xfId="0" applyNumberFormat="1" applyFont="1" applyFill="1" applyBorder="1" applyAlignment="1" applyProtection="1">
      <alignment horizontal="right" wrapText="1" readingOrder="1"/>
    </xf>
    <xf numFmtId="4" fontId="386" fillId="387" borderId="386" xfId="0" applyNumberFormat="1" applyFont="1" applyFill="1" applyBorder="1" applyAlignment="1" applyProtection="1">
      <alignment horizontal="right" wrapText="1" readingOrder="1"/>
    </xf>
    <xf numFmtId="4" fontId="387" fillId="388" borderId="387" xfId="0" applyNumberFormat="1" applyFont="1" applyFill="1" applyBorder="1" applyAlignment="1" applyProtection="1">
      <alignment horizontal="right" wrapText="1" readingOrder="1"/>
    </xf>
    <xf numFmtId="4" fontId="388" fillId="389" borderId="388" xfId="0" applyNumberFormat="1" applyFont="1" applyFill="1" applyBorder="1" applyAlignment="1" applyProtection="1">
      <alignment horizontal="right" wrapText="1" readingOrder="1"/>
    </xf>
    <xf numFmtId="4" fontId="389" fillId="390" borderId="389" xfId="0" applyNumberFormat="1" applyFont="1" applyFill="1" applyBorder="1" applyAlignment="1" applyProtection="1">
      <alignment horizontal="right" wrapText="1" readingOrder="1"/>
    </xf>
    <xf numFmtId="4" fontId="390" fillId="391" borderId="390" xfId="0" applyNumberFormat="1" applyFont="1" applyFill="1" applyBorder="1" applyAlignment="1" applyProtection="1">
      <alignment horizontal="right" wrapText="1" readingOrder="1"/>
    </xf>
    <xf numFmtId="4" fontId="391" fillId="392" borderId="391" xfId="0" applyNumberFormat="1" applyFont="1" applyFill="1" applyBorder="1" applyAlignment="1" applyProtection="1">
      <alignment horizontal="right" wrapText="1" readingOrder="1"/>
    </xf>
    <xf numFmtId="4" fontId="392" fillId="393" borderId="392" xfId="0" applyNumberFormat="1" applyFont="1" applyFill="1" applyBorder="1" applyAlignment="1" applyProtection="1">
      <alignment horizontal="right" wrapText="1" readingOrder="1"/>
    </xf>
    <xf numFmtId="4" fontId="393" fillId="394" borderId="393" xfId="0" applyNumberFormat="1" applyFont="1" applyFill="1" applyBorder="1" applyAlignment="1" applyProtection="1">
      <alignment horizontal="right" wrapText="1" readingOrder="1"/>
    </xf>
    <xf numFmtId="4" fontId="394" fillId="395" borderId="394" xfId="0" applyNumberFormat="1" applyFont="1" applyFill="1" applyBorder="1" applyAlignment="1" applyProtection="1">
      <alignment horizontal="right" wrapText="1" readingOrder="1"/>
    </xf>
    <xf numFmtId="4" fontId="395" fillId="396" borderId="395" xfId="0" applyNumberFormat="1" applyFont="1" applyFill="1" applyBorder="1" applyAlignment="1" applyProtection="1">
      <alignment horizontal="right" wrapText="1" readingOrder="1"/>
    </xf>
    <xf numFmtId="4" fontId="396" fillId="397" borderId="396" xfId="0" applyNumberFormat="1" applyFont="1" applyFill="1" applyBorder="1" applyAlignment="1" applyProtection="1">
      <alignment horizontal="right" wrapText="1" readingOrder="1"/>
    </xf>
    <xf numFmtId="4" fontId="397" fillId="398" borderId="397" xfId="0" applyNumberFormat="1" applyFont="1" applyFill="1" applyBorder="1" applyAlignment="1" applyProtection="1">
      <alignment horizontal="right" wrapText="1" readingOrder="1"/>
    </xf>
    <xf numFmtId="4" fontId="398" fillId="399" borderId="398" xfId="0" applyNumberFormat="1" applyFont="1" applyFill="1" applyBorder="1" applyAlignment="1" applyProtection="1">
      <alignment horizontal="right" wrapText="1" readingOrder="1"/>
    </xf>
    <xf numFmtId="4" fontId="399" fillId="400" borderId="399" xfId="0" applyNumberFormat="1" applyFont="1" applyFill="1" applyBorder="1" applyAlignment="1" applyProtection="1">
      <alignment horizontal="right" wrapText="1" readingOrder="1"/>
    </xf>
    <xf numFmtId="4" fontId="400" fillId="401" borderId="400" xfId="0" applyNumberFormat="1" applyFont="1" applyFill="1" applyBorder="1" applyAlignment="1" applyProtection="1">
      <alignment horizontal="right" wrapText="1" readingOrder="1"/>
    </xf>
    <xf numFmtId="4" fontId="401" fillId="402" borderId="401" xfId="0" applyNumberFormat="1" applyFont="1" applyFill="1" applyBorder="1" applyAlignment="1" applyProtection="1">
      <alignment horizontal="right" wrapText="1" readingOrder="1"/>
    </xf>
    <xf numFmtId="4" fontId="402" fillId="403" borderId="402" xfId="0" applyNumberFormat="1" applyFont="1" applyFill="1" applyBorder="1" applyAlignment="1" applyProtection="1">
      <alignment horizontal="right" wrapText="1" readingOrder="1"/>
    </xf>
    <xf numFmtId="164" fontId="403" fillId="404" borderId="403" xfId="0" applyNumberFormat="1" applyFont="1" applyFill="1" applyBorder="1" applyAlignment="1" applyProtection="1">
      <alignment horizontal="right" wrapText="1" readingOrder="1"/>
    </xf>
    <xf numFmtId="164" fontId="404" fillId="405" borderId="404" xfId="0" applyNumberFormat="1" applyFont="1" applyFill="1" applyBorder="1" applyAlignment="1" applyProtection="1">
      <alignment horizontal="right" wrapText="1" readingOrder="1"/>
    </xf>
    <xf numFmtId="0" fontId="405" fillId="406" borderId="405" xfId="0" applyFont="1" applyFill="1" applyBorder="1" applyAlignment="1" applyProtection="1">
      <alignment horizontal="left" vertical="top" wrapText="1" readingOrder="1"/>
    </xf>
    <xf numFmtId="4" fontId="406" fillId="407" borderId="406" xfId="0" applyNumberFormat="1" applyFont="1" applyFill="1" applyBorder="1" applyAlignment="1" applyProtection="1">
      <alignment horizontal="right" wrapText="1" readingOrder="1"/>
    </xf>
    <xf numFmtId="4" fontId="407" fillId="408" borderId="407" xfId="0" applyNumberFormat="1" applyFont="1" applyFill="1" applyBorder="1" applyAlignment="1" applyProtection="1">
      <alignment horizontal="right" wrapText="1" readingOrder="1"/>
    </xf>
    <xf numFmtId="4" fontId="408" fillId="409" borderId="408" xfId="0" applyNumberFormat="1" applyFont="1" applyFill="1" applyBorder="1" applyAlignment="1" applyProtection="1">
      <alignment horizontal="right" wrapText="1" readingOrder="1"/>
    </xf>
    <xf numFmtId="4" fontId="409" fillId="410" borderId="409" xfId="0" applyNumberFormat="1" applyFont="1" applyFill="1" applyBorder="1" applyAlignment="1" applyProtection="1">
      <alignment horizontal="right" wrapText="1" readingOrder="1"/>
    </xf>
    <xf numFmtId="4" fontId="410" fillId="411" borderId="410" xfId="0" applyNumberFormat="1" applyFont="1" applyFill="1" applyBorder="1" applyAlignment="1" applyProtection="1">
      <alignment horizontal="right" wrapText="1" readingOrder="1"/>
    </xf>
    <xf numFmtId="4" fontId="411" fillId="412" borderId="411" xfId="0" applyNumberFormat="1" applyFont="1" applyFill="1" applyBorder="1" applyAlignment="1" applyProtection="1">
      <alignment horizontal="right" wrapText="1" readingOrder="1"/>
    </xf>
    <xf numFmtId="4" fontId="412" fillId="413" borderId="412" xfId="0" applyNumberFormat="1" applyFont="1" applyFill="1" applyBorder="1" applyAlignment="1" applyProtection="1">
      <alignment horizontal="right" wrapText="1" readingOrder="1"/>
    </xf>
    <xf numFmtId="4" fontId="413" fillId="414" borderId="413" xfId="0" applyNumberFormat="1" applyFont="1" applyFill="1" applyBorder="1" applyAlignment="1" applyProtection="1">
      <alignment horizontal="right" wrapText="1" readingOrder="1"/>
    </xf>
    <xf numFmtId="4" fontId="414" fillId="415" borderId="414" xfId="0" applyNumberFormat="1" applyFont="1" applyFill="1" applyBorder="1" applyAlignment="1" applyProtection="1">
      <alignment horizontal="right" wrapText="1" readingOrder="1"/>
    </xf>
    <xf numFmtId="4" fontId="415" fillId="416" borderId="415" xfId="0" applyNumberFormat="1" applyFont="1" applyFill="1" applyBorder="1" applyAlignment="1" applyProtection="1">
      <alignment horizontal="right" wrapText="1" readingOrder="1"/>
    </xf>
    <xf numFmtId="4" fontId="416" fillId="417" borderId="416" xfId="0" applyNumberFormat="1" applyFont="1" applyFill="1" applyBorder="1" applyAlignment="1" applyProtection="1">
      <alignment horizontal="right" wrapText="1" readingOrder="1"/>
    </xf>
    <xf numFmtId="4" fontId="417" fillId="418" borderId="417" xfId="0" applyNumberFormat="1" applyFont="1" applyFill="1" applyBorder="1" applyAlignment="1" applyProtection="1">
      <alignment horizontal="right" wrapText="1" readingOrder="1"/>
    </xf>
    <xf numFmtId="4" fontId="418" fillId="419" borderId="418" xfId="0" applyNumberFormat="1" applyFont="1" applyFill="1" applyBorder="1" applyAlignment="1" applyProtection="1">
      <alignment horizontal="right" wrapText="1" readingOrder="1"/>
    </xf>
    <xf numFmtId="4" fontId="419" fillId="420" borderId="419" xfId="0" applyNumberFormat="1" applyFont="1" applyFill="1" applyBorder="1" applyAlignment="1" applyProtection="1">
      <alignment horizontal="right" wrapText="1" readingOrder="1"/>
    </xf>
    <xf numFmtId="4" fontId="420" fillId="421" borderId="420" xfId="0" applyNumberFormat="1" applyFont="1" applyFill="1" applyBorder="1" applyAlignment="1" applyProtection="1">
      <alignment horizontal="right" wrapText="1" readingOrder="1"/>
    </xf>
    <xf numFmtId="4" fontId="421" fillId="422" borderId="421" xfId="0" applyNumberFormat="1" applyFont="1" applyFill="1" applyBorder="1" applyAlignment="1" applyProtection="1">
      <alignment horizontal="right" wrapText="1" readingOrder="1"/>
    </xf>
    <xf numFmtId="4" fontId="422" fillId="423" borderId="422" xfId="0" applyNumberFormat="1" applyFont="1" applyFill="1" applyBorder="1" applyAlignment="1" applyProtection="1">
      <alignment horizontal="right" wrapText="1" readingOrder="1"/>
    </xf>
    <xf numFmtId="4" fontId="423" fillId="424" borderId="423" xfId="0" applyNumberFormat="1" applyFont="1" applyFill="1" applyBorder="1" applyAlignment="1" applyProtection="1">
      <alignment horizontal="right" wrapText="1" readingOrder="1"/>
    </xf>
    <xf numFmtId="4" fontId="424" fillId="425" borderId="424" xfId="0" applyNumberFormat="1" applyFont="1" applyFill="1" applyBorder="1" applyAlignment="1" applyProtection="1">
      <alignment horizontal="right" wrapText="1" readingOrder="1"/>
    </xf>
    <xf numFmtId="4" fontId="425" fillId="426" borderId="425" xfId="0" applyNumberFormat="1" applyFont="1" applyFill="1" applyBorder="1" applyAlignment="1" applyProtection="1">
      <alignment horizontal="right" wrapText="1" readingOrder="1"/>
    </xf>
    <xf numFmtId="4" fontId="426" fillId="427" borderId="426" xfId="0" applyNumberFormat="1" applyFont="1" applyFill="1" applyBorder="1" applyAlignment="1" applyProtection="1">
      <alignment horizontal="right" wrapText="1" readingOrder="1"/>
    </xf>
    <xf numFmtId="4" fontId="427" fillId="428" borderId="427" xfId="0" applyNumberFormat="1" applyFont="1" applyFill="1" applyBorder="1" applyAlignment="1" applyProtection="1">
      <alignment horizontal="right" wrapText="1" readingOrder="1"/>
    </xf>
    <xf numFmtId="4" fontId="428" fillId="429" borderId="428" xfId="0" applyNumberFormat="1" applyFont="1" applyFill="1" applyBorder="1" applyAlignment="1" applyProtection="1">
      <alignment horizontal="right" wrapText="1" readingOrder="1"/>
    </xf>
    <xf numFmtId="4" fontId="429" fillId="430" borderId="429" xfId="0" applyNumberFormat="1" applyFont="1" applyFill="1" applyBorder="1" applyAlignment="1" applyProtection="1">
      <alignment horizontal="right" wrapText="1" readingOrder="1"/>
    </xf>
    <xf numFmtId="0" fontId="430" fillId="431" borderId="430" xfId="0" applyFont="1" applyFill="1" applyBorder="1" applyAlignment="1" applyProtection="1">
      <alignment horizontal="left" vertical="top" wrapText="1" readingOrder="1"/>
    </xf>
    <xf numFmtId="4" fontId="431" fillId="432" borderId="431" xfId="0" applyNumberFormat="1" applyFont="1" applyFill="1" applyBorder="1" applyAlignment="1" applyProtection="1">
      <alignment horizontal="right" wrapText="1" readingOrder="1"/>
    </xf>
    <xf numFmtId="4" fontId="432" fillId="433" borderId="432" xfId="0" applyNumberFormat="1" applyFont="1" applyFill="1" applyBorder="1" applyAlignment="1" applyProtection="1">
      <alignment horizontal="right" wrapText="1" readingOrder="1"/>
    </xf>
    <xf numFmtId="4" fontId="433" fillId="434" borderId="433" xfId="0" applyNumberFormat="1" applyFont="1" applyFill="1" applyBorder="1" applyAlignment="1" applyProtection="1">
      <alignment horizontal="right" wrapText="1" readingOrder="1"/>
    </xf>
    <xf numFmtId="4" fontId="434" fillId="435" borderId="434" xfId="0" applyNumberFormat="1" applyFont="1" applyFill="1" applyBorder="1" applyAlignment="1" applyProtection="1">
      <alignment horizontal="right" wrapText="1" readingOrder="1"/>
    </xf>
    <xf numFmtId="4" fontId="435" fillId="436" borderId="435" xfId="0" applyNumberFormat="1" applyFont="1" applyFill="1" applyBorder="1" applyAlignment="1" applyProtection="1">
      <alignment horizontal="right" wrapText="1" readingOrder="1"/>
    </xf>
    <xf numFmtId="4" fontId="436" fillId="437" borderId="436" xfId="0" applyNumberFormat="1" applyFont="1" applyFill="1" applyBorder="1" applyAlignment="1" applyProtection="1">
      <alignment horizontal="right" wrapText="1" readingOrder="1"/>
    </xf>
    <xf numFmtId="4" fontId="437" fillId="438" borderId="437" xfId="0" applyNumberFormat="1" applyFont="1" applyFill="1" applyBorder="1" applyAlignment="1" applyProtection="1">
      <alignment horizontal="right" wrapText="1" readingOrder="1"/>
    </xf>
    <xf numFmtId="4" fontId="438" fillId="439" borderId="438" xfId="0" applyNumberFormat="1" applyFont="1" applyFill="1" applyBorder="1" applyAlignment="1" applyProtection="1">
      <alignment horizontal="right" wrapText="1" readingOrder="1"/>
    </xf>
    <xf numFmtId="4" fontId="439" fillId="440" borderId="439" xfId="0" applyNumberFormat="1" applyFont="1" applyFill="1" applyBorder="1" applyAlignment="1" applyProtection="1">
      <alignment horizontal="right" wrapText="1" readingOrder="1"/>
    </xf>
    <xf numFmtId="4" fontId="440" fillId="441" borderId="440" xfId="0" applyNumberFormat="1" applyFont="1" applyFill="1" applyBorder="1" applyAlignment="1" applyProtection="1">
      <alignment horizontal="right" wrapText="1" readingOrder="1"/>
    </xf>
    <xf numFmtId="4" fontId="441" fillId="442" borderId="441" xfId="0" applyNumberFormat="1" applyFont="1" applyFill="1" applyBorder="1" applyAlignment="1" applyProtection="1">
      <alignment horizontal="right" wrapText="1" readingOrder="1"/>
    </xf>
    <xf numFmtId="4" fontId="442" fillId="443" borderId="442" xfId="0" applyNumberFormat="1" applyFont="1" applyFill="1" applyBorder="1" applyAlignment="1" applyProtection="1">
      <alignment horizontal="right" wrapText="1" readingOrder="1"/>
    </xf>
    <xf numFmtId="4" fontId="443" fillId="444" borderId="443" xfId="0" applyNumberFormat="1" applyFont="1" applyFill="1" applyBorder="1" applyAlignment="1" applyProtection="1">
      <alignment horizontal="right" wrapText="1" readingOrder="1"/>
    </xf>
    <xf numFmtId="4" fontId="444" fillId="445" borderId="444" xfId="0" applyNumberFormat="1" applyFont="1" applyFill="1" applyBorder="1" applyAlignment="1" applyProtection="1">
      <alignment horizontal="right" wrapText="1" readingOrder="1"/>
    </xf>
    <xf numFmtId="4" fontId="445" fillId="446" borderId="445" xfId="0" applyNumberFormat="1" applyFont="1" applyFill="1" applyBorder="1" applyAlignment="1" applyProtection="1">
      <alignment horizontal="right" wrapText="1" readingOrder="1"/>
    </xf>
    <xf numFmtId="4" fontId="446" fillId="447" borderId="446" xfId="0" applyNumberFormat="1" applyFont="1" applyFill="1" applyBorder="1" applyAlignment="1" applyProtection="1">
      <alignment horizontal="right" wrapText="1" readingOrder="1"/>
    </xf>
    <xf numFmtId="4" fontId="447" fillId="448" borderId="447" xfId="0" applyNumberFormat="1" applyFont="1" applyFill="1" applyBorder="1" applyAlignment="1" applyProtection="1">
      <alignment horizontal="right" wrapText="1" readingOrder="1"/>
    </xf>
    <xf numFmtId="4" fontId="448" fillId="449" borderId="448" xfId="0" applyNumberFormat="1" applyFont="1" applyFill="1" applyBorder="1" applyAlignment="1" applyProtection="1">
      <alignment horizontal="right" wrapText="1" readingOrder="1"/>
    </xf>
    <xf numFmtId="4" fontId="449" fillId="450" borderId="449" xfId="0" applyNumberFormat="1" applyFont="1" applyFill="1" applyBorder="1" applyAlignment="1" applyProtection="1">
      <alignment horizontal="right" wrapText="1" readingOrder="1"/>
    </xf>
    <xf numFmtId="4" fontId="450" fillId="451" borderId="450" xfId="0" applyNumberFormat="1" applyFont="1" applyFill="1" applyBorder="1" applyAlignment="1" applyProtection="1">
      <alignment horizontal="right" wrapText="1" readingOrder="1"/>
    </xf>
    <xf numFmtId="4" fontId="451" fillId="452" borderId="451" xfId="0" applyNumberFormat="1" applyFont="1" applyFill="1" applyBorder="1" applyAlignment="1" applyProtection="1">
      <alignment horizontal="right" wrapText="1" readingOrder="1"/>
    </xf>
    <xf numFmtId="4" fontId="452" fillId="453" borderId="452" xfId="0" applyNumberFormat="1" applyFont="1" applyFill="1" applyBorder="1" applyAlignment="1" applyProtection="1">
      <alignment horizontal="right" wrapText="1" readingOrder="1"/>
    </xf>
    <xf numFmtId="4" fontId="453" fillId="454" borderId="453" xfId="0" applyNumberFormat="1" applyFont="1" applyFill="1" applyBorder="1" applyAlignment="1" applyProtection="1">
      <alignment horizontal="right" wrapText="1" readingOrder="1"/>
    </xf>
    <xf numFmtId="4" fontId="454" fillId="455" borderId="454" xfId="0" applyNumberFormat="1" applyFont="1" applyFill="1" applyBorder="1" applyAlignment="1" applyProtection="1">
      <alignment horizontal="right" wrapText="1" readingOrder="1"/>
    </xf>
    <xf numFmtId="0" fontId="455" fillId="456" borderId="455" xfId="0" applyFont="1" applyFill="1" applyBorder="1" applyAlignment="1" applyProtection="1">
      <alignment horizontal="left" vertical="top" wrapText="1" readingOrder="1"/>
    </xf>
    <xf numFmtId="4" fontId="456" fillId="457" borderId="456" xfId="0" applyNumberFormat="1" applyFont="1" applyFill="1" applyBorder="1" applyAlignment="1" applyProtection="1">
      <alignment horizontal="right" wrapText="1" readingOrder="1"/>
    </xf>
    <xf numFmtId="4" fontId="457" fillId="458" borderId="457" xfId="0" applyNumberFormat="1" applyFont="1" applyFill="1" applyBorder="1" applyAlignment="1" applyProtection="1">
      <alignment horizontal="right" wrapText="1" readingOrder="1"/>
    </xf>
    <xf numFmtId="4" fontId="458" fillId="459" borderId="458" xfId="0" applyNumberFormat="1" applyFont="1" applyFill="1" applyBorder="1" applyAlignment="1" applyProtection="1">
      <alignment horizontal="right" wrapText="1" readingOrder="1"/>
    </xf>
    <xf numFmtId="4" fontId="459" fillId="460" borderId="459" xfId="0" applyNumberFormat="1" applyFont="1" applyFill="1" applyBorder="1" applyAlignment="1" applyProtection="1">
      <alignment horizontal="right" wrapText="1" readingOrder="1"/>
    </xf>
    <xf numFmtId="4" fontId="460" fillId="461" borderId="460" xfId="0" applyNumberFormat="1" applyFont="1" applyFill="1" applyBorder="1" applyAlignment="1" applyProtection="1">
      <alignment horizontal="right" wrapText="1" readingOrder="1"/>
    </xf>
    <xf numFmtId="4" fontId="461" fillId="462" borderId="461" xfId="0" applyNumberFormat="1" applyFont="1" applyFill="1" applyBorder="1" applyAlignment="1" applyProtection="1">
      <alignment horizontal="right" wrapText="1" readingOrder="1"/>
    </xf>
    <xf numFmtId="4" fontId="462" fillId="463" borderId="462" xfId="0" applyNumberFormat="1" applyFont="1" applyFill="1" applyBorder="1" applyAlignment="1" applyProtection="1">
      <alignment horizontal="right" wrapText="1" readingOrder="1"/>
    </xf>
    <xf numFmtId="4" fontId="463" fillId="464" borderId="463" xfId="0" applyNumberFormat="1" applyFont="1" applyFill="1" applyBorder="1" applyAlignment="1" applyProtection="1">
      <alignment horizontal="right" wrapText="1" readingOrder="1"/>
    </xf>
    <xf numFmtId="4" fontId="464" fillId="465" borderId="464" xfId="0" applyNumberFormat="1" applyFont="1" applyFill="1" applyBorder="1" applyAlignment="1" applyProtection="1">
      <alignment horizontal="right" wrapText="1" readingOrder="1"/>
    </xf>
    <xf numFmtId="4" fontId="465" fillId="466" borderId="465" xfId="0" applyNumberFormat="1" applyFont="1" applyFill="1" applyBorder="1" applyAlignment="1" applyProtection="1">
      <alignment horizontal="right" wrapText="1" readingOrder="1"/>
    </xf>
    <xf numFmtId="4" fontId="466" fillId="467" borderId="466" xfId="0" applyNumberFormat="1" applyFont="1" applyFill="1" applyBorder="1" applyAlignment="1" applyProtection="1">
      <alignment horizontal="right" wrapText="1" readingOrder="1"/>
    </xf>
    <xf numFmtId="4" fontId="467" fillId="468" borderId="467" xfId="0" applyNumberFormat="1" applyFont="1" applyFill="1" applyBorder="1" applyAlignment="1" applyProtection="1">
      <alignment horizontal="right" wrapText="1" readingOrder="1"/>
    </xf>
    <xf numFmtId="4" fontId="468" fillId="469" borderId="468" xfId="0" applyNumberFormat="1" applyFont="1" applyFill="1" applyBorder="1" applyAlignment="1" applyProtection="1">
      <alignment horizontal="right" wrapText="1" readingOrder="1"/>
    </xf>
    <xf numFmtId="4" fontId="469" fillId="470" borderId="469" xfId="0" applyNumberFormat="1" applyFont="1" applyFill="1" applyBorder="1" applyAlignment="1" applyProtection="1">
      <alignment horizontal="right" wrapText="1" readingOrder="1"/>
    </xf>
    <xf numFmtId="4" fontId="470" fillId="471" borderId="470" xfId="0" applyNumberFormat="1" applyFont="1" applyFill="1" applyBorder="1" applyAlignment="1" applyProtection="1">
      <alignment horizontal="right" wrapText="1" readingOrder="1"/>
    </xf>
    <xf numFmtId="4" fontId="471" fillId="472" borderId="471" xfId="0" applyNumberFormat="1" applyFont="1" applyFill="1" applyBorder="1" applyAlignment="1" applyProtection="1">
      <alignment horizontal="right" wrapText="1" readingOrder="1"/>
    </xf>
    <xf numFmtId="4" fontId="472" fillId="473" borderId="472" xfId="0" applyNumberFormat="1" applyFont="1" applyFill="1" applyBorder="1" applyAlignment="1" applyProtection="1">
      <alignment horizontal="right" wrapText="1" readingOrder="1"/>
    </xf>
    <xf numFmtId="4" fontId="473" fillId="474" borderId="473" xfId="0" applyNumberFormat="1" applyFont="1" applyFill="1" applyBorder="1" applyAlignment="1" applyProtection="1">
      <alignment horizontal="right" wrapText="1" readingOrder="1"/>
    </xf>
    <xf numFmtId="4" fontId="474" fillId="475" borderId="474" xfId="0" applyNumberFormat="1" applyFont="1" applyFill="1" applyBorder="1" applyAlignment="1" applyProtection="1">
      <alignment horizontal="right" wrapText="1" readingOrder="1"/>
    </xf>
    <xf numFmtId="4" fontId="475" fillId="476" borderId="475" xfId="0" applyNumberFormat="1" applyFont="1" applyFill="1" applyBorder="1" applyAlignment="1" applyProtection="1">
      <alignment horizontal="right" wrapText="1" readingOrder="1"/>
    </xf>
    <xf numFmtId="4" fontId="476" fillId="477" borderId="476" xfId="0" applyNumberFormat="1" applyFont="1" applyFill="1" applyBorder="1" applyAlignment="1" applyProtection="1">
      <alignment horizontal="right" wrapText="1" readingOrder="1"/>
    </xf>
    <xf numFmtId="4" fontId="477" fillId="478" borderId="477" xfId="0" applyNumberFormat="1" applyFont="1" applyFill="1" applyBorder="1" applyAlignment="1" applyProtection="1">
      <alignment horizontal="right" wrapText="1" readingOrder="1"/>
    </xf>
    <xf numFmtId="4" fontId="478" fillId="479" borderId="478" xfId="0" applyNumberFormat="1" applyFont="1" applyFill="1" applyBorder="1" applyAlignment="1" applyProtection="1">
      <alignment horizontal="right" wrapText="1" readingOrder="1"/>
    </xf>
    <xf numFmtId="4" fontId="479" fillId="480" borderId="479" xfId="0" applyNumberFormat="1" applyFont="1" applyFill="1" applyBorder="1" applyAlignment="1" applyProtection="1">
      <alignment horizontal="right" wrapText="1" readingOrder="1"/>
    </xf>
    <xf numFmtId="0" fontId="480" fillId="481" borderId="480" xfId="0" applyFont="1" applyFill="1" applyBorder="1" applyAlignment="1" applyProtection="1">
      <alignment horizontal="left" vertical="top" wrapText="1" readingOrder="1"/>
    </xf>
    <xf numFmtId="4" fontId="481" fillId="482" borderId="481" xfId="0" applyNumberFormat="1" applyFont="1" applyFill="1" applyBorder="1" applyAlignment="1" applyProtection="1">
      <alignment horizontal="right" wrapText="1" readingOrder="1"/>
    </xf>
    <xf numFmtId="4" fontId="482" fillId="483" borderId="482" xfId="0" applyNumberFormat="1" applyFont="1" applyFill="1" applyBorder="1" applyAlignment="1" applyProtection="1">
      <alignment horizontal="right" wrapText="1" readingOrder="1"/>
    </xf>
    <xf numFmtId="4" fontId="483" fillId="484" borderId="483" xfId="0" applyNumberFormat="1" applyFont="1" applyFill="1" applyBorder="1" applyAlignment="1" applyProtection="1">
      <alignment horizontal="right" wrapText="1" readingOrder="1"/>
    </xf>
    <xf numFmtId="4" fontId="484" fillId="485" borderId="484" xfId="0" applyNumberFormat="1" applyFont="1" applyFill="1" applyBorder="1" applyAlignment="1" applyProtection="1">
      <alignment horizontal="right" wrapText="1" readingOrder="1"/>
    </xf>
    <xf numFmtId="4" fontId="485" fillId="486" borderId="485" xfId="0" applyNumberFormat="1" applyFont="1" applyFill="1" applyBorder="1" applyAlignment="1" applyProtection="1">
      <alignment horizontal="right" wrapText="1" readingOrder="1"/>
    </xf>
    <xf numFmtId="4" fontId="486" fillId="487" borderId="486" xfId="0" applyNumberFormat="1" applyFont="1" applyFill="1" applyBorder="1" applyAlignment="1" applyProtection="1">
      <alignment horizontal="right" wrapText="1" readingOrder="1"/>
    </xf>
    <xf numFmtId="4" fontId="487" fillId="488" borderId="487" xfId="0" applyNumberFormat="1" applyFont="1" applyFill="1" applyBorder="1" applyAlignment="1" applyProtection="1">
      <alignment horizontal="right" wrapText="1" readingOrder="1"/>
    </xf>
    <xf numFmtId="4" fontId="488" fillId="489" borderId="488" xfId="0" applyNumberFormat="1" applyFont="1" applyFill="1" applyBorder="1" applyAlignment="1" applyProtection="1">
      <alignment horizontal="right" wrapText="1" readingOrder="1"/>
    </xf>
    <xf numFmtId="4" fontId="489" fillId="490" borderId="489" xfId="0" applyNumberFormat="1" applyFont="1" applyFill="1" applyBorder="1" applyAlignment="1" applyProtection="1">
      <alignment horizontal="right" wrapText="1" readingOrder="1"/>
    </xf>
    <xf numFmtId="4" fontId="490" fillId="491" borderId="490" xfId="0" applyNumberFormat="1" applyFont="1" applyFill="1" applyBorder="1" applyAlignment="1" applyProtection="1">
      <alignment horizontal="right" wrapText="1" readingOrder="1"/>
    </xf>
    <xf numFmtId="4" fontId="491" fillId="492" borderId="491" xfId="0" applyNumberFormat="1" applyFont="1" applyFill="1" applyBorder="1" applyAlignment="1" applyProtection="1">
      <alignment horizontal="right" wrapText="1" readingOrder="1"/>
    </xf>
    <xf numFmtId="4" fontId="492" fillId="493" borderId="492" xfId="0" applyNumberFormat="1" applyFont="1" applyFill="1" applyBorder="1" applyAlignment="1" applyProtection="1">
      <alignment horizontal="right" wrapText="1" readingOrder="1"/>
    </xf>
    <xf numFmtId="4" fontId="493" fillId="494" borderId="493" xfId="0" applyNumberFormat="1" applyFont="1" applyFill="1" applyBorder="1" applyAlignment="1" applyProtection="1">
      <alignment horizontal="right" wrapText="1" readingOrder="1"/>
    </xf>
    <xf numFmtId="4" fontId="494" fillId="495" borderId="494" xfId="0" applyNumberFormat="1" applyFont="1" applyFill="1" applyBorder="1" applyAlignment="1" applyProtection="1">
      <alignment horizontal="right" wrapText="1" readingOrder="1"/>
    </xf>
    <xf numFmtId="4" fontId="495" fillId="496" borderId="495" xfId="0" applyNumberFormat="1" applyFont="1" applyFill="1" applyBorder="1" applyAlignment="1" applyProtection="1">
      <alignment horizontal="right" wrapText="1" readingOrder="1"/>
    </xf>
    <xf numFmtId="4" fontId="496" fillId="497" borderId="496" xfId="0" applyNumberFormat="1" applyFont="1" applyFill="1" applyBorder="1" applyAlignment="1" applyProtection="1">
      <alignment horizontal="right" wrapText="1" readingOrder="1"/>
    </xf>
    <xf numFmtId="4" fontId="497" fillId="498" borderId="497" xfId="0" applyNumberFormat="1" applyFont="1" applyFill="1" applyBorder="1" applyAlignment="1" applyProtection="1">
      <alignment horizontal="right" wrapText="1" readingOrder="1"/>
    </xf>
    <xf numFmtId="4" fontId="498" fillId="499" borderId="498" xfId="0" applyNumberFormat="1" applyFont="1" applyFill="1" applyBorder="1" applyAlignment="1" applyProtection="1">
      <alignment horizontal="right" wrapText="1" readingOrder="1"/>
    </xf>
    <xf numFmtId="4" fontId="499" fillId="500" borderId="499" xfId="0" applyNumberFormat="1" applyFont="1" applyFill="1" applyBorder="1" applyAlignment="1" applyProtection="1">
      <alignment horizontal="right" wrapText="1" readingOrder="1"/>
    </xf>
    <xf numFmtId="4" fontId="500" fillId="501" borderId="500" xfId="0" applyNumberFormat="1" applyFont="1" applyFill="1" applyBorder="1" applyAlignment="1" applyProtection="1">
      <alignment horizontal="right" wrapText="1" readingOrder="1"/>
    </xf>
    <xf numFmtId="4" fontId="501" fillId="502" borderId="501" xfId="0" applyNumberFormat="1" applyFont="1" applyFill="1" applyBorder="1" applyAlignment="1" applyProtection="1">
      <alignment horizontal="right" wrapText="1" readingOrder="1"/>
    </xf>
    <xf numFmtId="4" fontId="502" fillId="503" borderId="502" xfId="0" applyNumberFormat="1" applyFont="1" applyFill="1" applyBorder="1" applyAlignment="1" applyProtection="1">
      <alignment horizontal="right" wrapText="1" readingOrder="1"/>
    </xf>
    <xf numFmtId="4" fontId="503" fillId="504" borderId="503" xfId="0" applyNumberFormat="1" applyFont="1" applyFill="1" applyBorder="1" applyAlignment="1" applyProtection="1">
      <alignment horizontal="right" wrapText="1" readingOrder="1"/>
    </xf>
    <xf numFmtId="4" fontId="504" fillId="505" borderId="504" xfId="0" applyNumberFormat="1" applyFont="1" applyFill="1" applyBorder="1" applyAlignment="1" applyProtection="1">
      <alignment horizontal="right" wrapText="1" readingOrder="1"/>
    </xf>
    <xf numFmtId="0" fontId="505" fillId="506" borderId="505" xfId="0" applyFont="1" applyFill="1" applyBorder="1" applyAlignment="1" applyProtection="1">
      <alignment horizontal="left" vertical="top" wrapText="1" readingOrder="1"/>
    </xf>
    <xf numFmtId="4" fontId="506" fillId="507" borderId="506" xfId="0" applyNumberFormat="1" applyFont="1" applyFill="1" applyBorder="1" applyAlignment="1" applyProtection="1">
      <alignment horizontal="right" wrapText="1" readingOrder="1"/>
    </xf>
    <xf numFmtId="4" fontId="507" fillId="508" borderId="507" xfId="0" applyNumberFormat="1" applyFont="1" applyFill="1" applyBorder="1" applyAlignment="1" applyProtection="1">
      <alignment horizontal="right" wrapText="1" readingOrder="1"/>
    </xf>
    <xf numFmtId="4" fontId="508" fillId="509" borderId="508" xfId="0" applyNumberFormat="1" applyFont="1" applyFill="1" applyBorder="1" applyAlignment="1" applyProtection="1">
      <alignment horizontal="right" wrapText="1" readingOrder="1"/>
    </xf>
    <xf numFmtId="4" fontId="509" fillId="510" borderId="509" xfId="0" applyNumberFormat="1" applyFont="1" applyFill="1" applyBorder="1" applyAlignment="1" applyProtection="1">
      <alignment horizontal="right" wrapText="1" readingOrder="1"/>
    </xf>
    <xf numFmtId="4" fontId="510" fillId="511" borderId="510" xfId="0" applyNumberFormat="1" applyFont="1" applyFill="1" applyBorder="1" applyAlignment="1" applyProtection="1">
      <alignment horizontal="right" wrapText="1" readingOrder="1"/>
    </xf>
    <xf numFmtId="4" fontId="511" fillId="512" borderId="511" xfId="0" applyNumberFormat="1" applyFont="1" applyFill="1" applyBorder="1" applyAlignment="1" applyProtection="1">
      <alignment horizontal="right" wrapText="1" readingOrder="1"/>
    </xf>
    <xf numFmtId="4" fontId="512" fillId="513" borderId="512" xfId="0" applyNumberFormat="1" applyFont="1" applyFill="1" applyBorder="1" applyAlignment="1" applyProtection="1">
      <alignment horizontal="right" wrapText="1" readingOrder="1"/>
    </xf>
    <xf numFmtId="4" fontId="513" fillId="514" borderId="513" xfId="0" applyNumberFormat="1" applyFont="1" applyFill="1" applyBorder="1" applyAlignment="1" applyProtection="1">
      <alignment horizontal="right" wrapText="1" readingOrder="1"/>
    </xf>
    <xf numFmtId="4" fontId="514" fillId="515" borderId="514" xfId="0" applyNumberFormat="1" applyFont="1" applyFill="1" applyBorder="1" applyAlignment="1" applyProtection="1">
      <alignment horizontal="right" wrapText="1" readingOrder="1"/>
    </xf>
    <xf numFmtId="4" fontId="515" fillId="516" borderId="515" xfId="0" applyNumberFormat="1" applyFont="1" applyFill="1" applyBorder="1" applyAlignment="1" applyProtection="1">
      <alignment horizontal="right" wrapText="1" readingOrder="1"/>
    </xf>
    <xf numFmtId="4" fontId="516" fillId="517" borderId="516" xfId="0" applyNumberFormat="1" applyFont="1" applyFill="1" applyBorder="1" applyAlignment="1" applyProtection="1">
      <alignment horizontal="right" wrapText="1" readingOrder="1"/>
    </xf>
    <xf numFmtId="4" fontId="517" fillId="518" borderId="517" xfId="0" applyNumberFormat="1" applyFont="1" applyFill="1" applyBorder="1" applyAlignment="1" applyProtection="1">
      <alignment horizontal="right" wrapText="1" readingOrder="1"/>
    </xf>
    <xf numFmtId="4" fontId="518" fillId="519" borderId="518" xfId="0" applyNumberFormat="1" applyFont="1" applyFill="1" applyBorder="1" applyAlignment="1" applyProtection="1">
      <alignment horizontal="right" wrapText="1" readingOrder="1"/>
    </xf>
    <xf numFmtId="4" fontId="519" fillId="520" borderId="519" xfId="0" applyNumberFormat="1" applyFont="1" applyFill="1" applyBorder="1" applyAlignment="1" applyProtection="1">
      <alignment horizontal="right" wrapText="1" readingOrder="1"/>
    </xf>
    <xf numFmtId="4" fontId="520" fillId="521" borderId="520" xfId="0" applyNumberFormat="1" applyFont="1" applyFill="1" applyBorder="1" applyAlignment="1" applyProtection="1">
      <alignment horizontal="right" wrapText="1" readingOrder="1"/>
    </xf>
    <xf numFmtId="4" fontId="521" fillId="522" borderId="521" xfId="0" applyNumberFormat="1" applyFont="1" applyFill="1" applyBorder="1" applyAlignment="1" applyProtection="1">
      <alignment horizontal="right" wrapText="1" readingOrder="1"/>
    </xf>
    <xf numFmtId="4" fontId="522" fillId="523" borderId="522" xfId="0" applyNumberFormat="1" applyFont="1" applyFill="1" applyBorder="1" applyAlignment="1" applyProtection="1">
      <alignment horizontal="right" wrapText="1" readingOrder="1"/>
    </xf>
    <xf numFmtId="4" fontId="523" fillId="524" borderId="523" xfId="0" applyNumberFormat="1" applyFont="1" applyFill="1" applyBorder="1" applyAlignment="1" applyProtection="1">
      <alignment horizontal="right" wrapText="1" readingOrder="1"/>
    </xf>
    <xf numFmtId="4" fontId="524" fillId="525" borderId="524" xfId="0" applyNumberFormat="1" applyFont="1" applyFill="1" applyBorder="1" applyAlignment="1" applyProtection="1">
      <alignment horizontal="right" wrapText="1" readingOrder="1"/>
    </xf>
    <xf numFmtId="4" fontId="525" fillId="526" borderId="525" xfId="0" applyNumberFormat="1" applyFont="1" applyFill="1" applyBorder="1" applyAlignment="1" applyProtection="1">
      <alignment horizontal="right" wrapText="1" readingOrder="1"/>
    </xf>
    <xf numFmtId="4" fontId="526" fillId="527" borderId="526" xfId="0" applyNumberFormat="1" applyFont="1" applyFill="1" applyBorder="1" applyAlignment="1" applyProtection="1">
      <alignment horizontal="right" wrapText="1" readingOrder="1"/>
    </xf>
    <xf numFmtId="4" fontId="527" fillId="528" borderId="527" xfId="0" applyNumberFormat="1" applyFont="1" applyFill="1" applyBorder="1" applyAlignment="1" applyProtection="1">
      <alignment horizontal="right" wrapText="1" readingOrder="1"/>
    </xf>
    <xf numFmtId="4" fontId="528" fillId="529" borderId="528" xfId="0" applyNumberFormat="1" applyFont="1" applyFill="1" applyBorder="1" applyAlignment="1" applyProtection="1">
      <alignment horizontal="right" wrapText="1" readingOrder="1"/>
    </xf>
    <xf numFmtId="0" fontId="529" fillId="530" borderId="529" xfId="0" applyFont="1" applyFill="1" applyBorder="1" applyAlignment="1" applyProtection="1">
      <alignment horizontal="right" wrapText="1" readingOrder="1"/>
    </xf>
    <xf numFmtId="0" fontId="530" fillId="531" borderId="530" xfId="0" applyFont="1" applyFill="1" applyBorder="1" applyAlignment="1" applyProtection="1">
      <alignment horizontal="left" vertical="top" wrapText="1" readingOrder="1"/>
    </xf>
    <xf numFmtId="4" fontId="531" fillId="532" borderId="531" xfId="0" applyNumberFormat="1" applyFont="1" applyFill="1" applyBorder="1" applyAlignment="1" applyProtection="1">
      <alignment horizontal="right" wrapText="1" readingOrder="1"/>
    </xf>
    <xf numFmtId="4" fontId="532" fillId="533" borderId="532" xfId="0" applyNumberFormat="1" applyFont="1" applyFill="1" applyBorder="1" applyAlignment="1" applyProtection="1">
      <alignment horizontal="right" wrapText="1" readingOrder="1"/>
    </xf>
    <xf numFmtId="4" fontId="533" fillId="534" borderId="533" xfId="0" applyNumberFormat="1" applyFont="1" applyFill="1" applyBorder="1" applyAlignment="1" applyProtection="1">
      <alignment horizontal="right" wrapText="1" readingOrder="1"/>
    </xf>
    <xf numFmtId="4" fontId="534" fillId="535" borderId="534" xfId="0" applyNumberFormat="1" applyFont="1" applyFill="1" applyBorder="1" applyAlignment="1" applyProtection="1">
      <alignment horizontal="right" wrapText="1" readingOrder="1"/>
    </xf>
    <xf numFmtId="4" fontId="535" fillId="536" borderId="535" xfId="0" applyNumberFormat="1" applyFont="1" applyFill="1" applyBorder="1" applyAlignment="1" applyProtection="1">
      <alignment horizontal="right" wrapText="1" readingOrder="1"/>
    </xf>
    <xf numFmtId="4" fontId="536" fillId="537" borderId="536" xfId="0" applyNumberFormat="1" applyFont="1" applyFill="1" applyBorder="1" applyAlignment="1" applyProtection="1">
      <alignment horizontal="right" wrapText="1" readingOrder="1"/>
    </xf>
    <xf numFmtId="4" fontId="537" fillId="538" borderId="537" xfId="0" applyNumberFormat="1" applyFont="1" applyFill="1" applyBorder="1" applyAlignment="1" applyProtection="1">
      <alignment horizontal="right" wrapText="1" readingOrder="1"/>
    </xf>
    <xf numFmtId="4" fontId="538" fillId="539" borderId="538" xfId="0" applyNumberFormat="1" applyFont="1" applyFill="1" applyBorder="1" applyAlignment="1" applyProtection="1">
      <alignment horizontal="right" wrapText="1" readingOrder="1"/>
    </xf>
    <xf numFmtId="4" fontId="539" fillId="540" borderId="539" xfId="0" applyNumberFormat="1" applyFont="1" applyFill="1" applyBorder="1" applyAlignment="1" applyProtection="1">
      <alignment horizontal="right" wrapText="1" readingOrder="1"/>
    </xf>
    <xf numFmtId="4" fontId="540" fillId="541" borderId="540" xfId="0" applyNumberFormat="1" applyFont="1" applyFill="1" applyBorder="1" applyAlignment="1" applyProtection="1">
      <alignment horizontal="right" wrapText="1" readingOrder="1"/>
    </xf>
    <xf numFmtId="4" fontId="541" fillId="542" borderId="541" xfId="0" applyNumberFormat="1" applyFont="1" applyFill="1" applyBorder="1" applyAlignment="1" applyProtection="1">
      <alignment horizontal="right" wrapText="1" readingOrder="1"/>
    </xf>
    <xf numFmtId="4" fontId="542" fillId="543" borderId="542" xfId="0" applyNumberFormat="1" applyFont="1" applyFill="1" applyBorder="1" applyAlignment="1" applyProtection="1">
      <alignment horizontal="right" wrapText="1" readingOrder="1"/>
    </xf>
    <xf numFmtId="4" fontId="543" fillId="544" borderId="543" xfId="0" applyNumberFormat="1" applyFont="1" applyFill="1" applyBorder="1" applyAlignment="1" applyProtection="1">
      <alignment horizontal="right" wrapText="1" readingOrder="1"/>
    </xf>
    <xf numFmtId="4" fontId="544" fillId="545" borderId="544" xfId="0" applyNumberFormat="1" applyFont="1" applyFill="1" applyBorder="1" applyAlignment="1" applyProtection="1">
      <alignment horizontal="right" wrapText="1" readingOrder="1"/>
    </xf>
    <xf numFmtId="4" fontId="545" fillId="546" borderId="545" xfId="0" applyNumberFormat="1" applyFont="1" applyFill="1" applyBorder="1" applyAlignment="1" applyProtection="1">
      <alignment horizontal="right" wrapText="1" readingOrder="1"/>
    </xf>
    <xf numFmtId="4" fontId="546" fillId="547" borderId="546" xfId="0" applyNumberFormat="1" applyFont="1" applyFill="1" applyBorder="1" applyAlignment="1" applyProtection="1">
      <alignment horizontal="right" wrapText="1" readingOrder="1"/>
    </xf>
    <xf numFmtId="4" fontId="547" fillId="548" borderId="547" xfId="0" applyNumberFormat="1" applyFont="1" applyFill="1" applyBorder="1" applyAlignment="1" applyProtection="1">
      <alignment horizontal="right" wrapText="1" readingOrder="1"/>
    </xf>
    <xf numFmtId="4" fontId="548" fillId="549" borderId="548" xfId="0" applyNumberFormat="1" applyFont="1" applyFill="1" applyBorder="1" applyAlignment="1" applyProtection="1">
      <alignment horizontal="right" wrapText="1" readingOrder="1"/>
    </xf>
    <xf numFmtId="4" fontId="549" fillId="550" borderId="549" xfId="0" applyNumberFormat="1" applyFont="1" applyFill="1" applyBorder="1" applyAlignment="1" applyProtection="1">
      <alignment horizontal="right" wrapText="1" readingOrder="1"/>
    </xf>
    <xf numFmtId="4" fontId="550" fillId="551" borderId="550" xfId="0" applyNumberFormat="1" applyFont="1" applyFill="1" applyBorder="1" applyAlignment="1" applyProtection="1">
      <alignment horizontal="right" wrapText="1" readingOrder="1"/>
    </xf>
    <xf numFmtId="4" fontId="551" fillId="552" borderId="551" xfId="0" applyNumberFormat="1" applyFont="1" applyFill="1" applyBorder="1" applyAlignment="1" applyProtection="1">
      <alignment horizontal="right" wrapText="1" readingOrder="1"/>
    </xf>
    <xf numFmtId="4" fontId="552" fillId="553" borderId="552" xfId="0" applyNumberFormat="1" applyFont="1" applyFill="1" applyBorder="1" applyAlignment="1" applyProtection="1">
      <alignment horizontal="right" wrapText="1" readingOrder="1"/>
    </xf>
    <xf numFmtId="164" fontId="553" fillId="554" borderId="553" xfId="0" applyNumberFormat="1" applyFont="1" applyFill="1" applyBorder="1" applyAlignment="1" applyProtection="1">
      <alignment horizontal="right" wrapText="1" readingOrder="1"/>
    </xf>
    <xf numFmtId="0" fontId="554" fillId="555" borderId="554" xfId="0" applyFont="1" applyFill="1" applyBorder="1" applyAlignment="1" applyProtection="1">
      <alignment horizontal="right" wrapText="1" readingOrder="1"/>
    </xf>
    <xf numFmtId="0" fontId="555" fillId="556" borderId="555" xfId="0" applyFont="1" applyFill="1" applyBorder="1" applyAlignment="1" applyProtection="1">
      <alignment horizontal="left" vertical="top" wrapText="1" readingOrder="1"/>
    </xf>
    <xf numFmtId="4" fontId="556" fillId="557" borderId="556" xfId="0" applyNumberFormat="1" applyFont="1" applyFill="1" applyBorder="1" applyAlignment="1" applyProtection="1">
      <alignment horizontal="right" wrapText="1" readingOrder="1"/>
    </xf>
    <xf numFmtId="4" fontId="557" fillId="558" borderId="557" xfId="0" applyNumberFormat="1" applyFont="1" applyFill="1" applyBorder="1" applyAlignment="1" applyProtection="1">
      <alignment horizontal="right" wrapText="1" readingOrder="1"/>
    </xf>
    <xf numFmtId="4" fontId="558" fillId="559" borderId="558" xfId="0" applyNumberFormat="1" applyFont="1" applyFill="1" applyBorder="1" applyAlignment="1" applyProtection="1">
      <alignment horizontal="right" wrapText="1" readingOrder="1"/>
    </xf>
    <xf numFmtId="4" fontId="559" fillId="560" borderId="559" xfId="0" applyNumberFormat="1" applyFont="1" applyFill="1" applyBorder="1" applyAlignment="1" applyProtection="1">
      <alignment horizontal="right" wrapText="1" readingOrder="1"/>
    </xf>
    <xf numFmtId="4" fontId="560" fillId="561" borderId="560" xfId="0" applyNumberFormat="1" applyFont="1" applyFill="1" applyBorder="1" applyAlignment="1" applyProtection="1">
      <alignment horizontal="right" wrapText="1" readingOrder="1"/>
    </xf>
    <xf numFmtId="4" fontId="561" fillId="562" borderId="561" xfId="0" applyNumberFormat="1" applyFont="1" applyFill="1" applyBorder="1" applyAlignment="1" applyProtection="1">
      <alignment horizontal="right" wrapText="1" readingOrder="1"/>
    </xf>
    <xf numFmtId="4" fontId="562" fillId="563" borderId="562" xfId="0" applyNumberFormat="1" applyFont="1" applyFill="1" applyBorder="1" applyAlignment="1" applyProtection="1">
      <alignment horizontal="right" wrapText="1" readingOrder="1"/>
    </xf>
    <xf numFmtId="4" fontId="563" fillId="564" borderId="563" xfId="0" applyNumberFormat="1" applyFont="1" applyFill="1" applyBorder="1" applyAlignment="1" applyProtection="1">
      <alignment horizontal="right" wrapText="1" readingOrder="1"/>
    </xf>
    <xf numFmtId="4" fontId="564" fillId="565" borderId="564" xfId="0" applyNumberFormat="1" applyFont="1" applyFill="1" applyBorder="1" applyAlignment="1" applyProtection="1">
      <alignment horizontal="right" wrapText="1" readingOrder="1"/>
    </xf>
    <xf numFmtId="4" fontId="565" fillId="566" borderId="565" xfId="0" applyNumberFormat="1" applyFont="1" applyFill="1" applyBorder="1" applyAlignment="1" applyProtection="1">
      <alignment horizontal="right" wrapText="1" readingOrder="1"/>
    </xf>
    <xf numFmtId="4" fontId="566" fillId="567" borderId="566" xfId="0" applyNumberFormat="1" applyFont="1" applyFill="1" applyBorder="1" applyAlignment="1" applyProtection="1">
      <alignment horizontal="right" wrapText="1" readingOrder="1"/>
    </xf>
    <xf numFmtId="4" fontId="567" fillId="568" borderId="567" xfId="0" applyNumberFormat="1" applyFont="1" applyFill="1" applyBorder="1" applyAlignment="1" applyProtection="1">
      <alignment horizontal="right" wrapText="1" readingOrder="1"/>
    </xf>
    <xf numFmtId="4" fontId="568" fillId="569" borderId="568" xfId="0" applyNumberFormat="1" applyFont="1" applyFill="1" applyBorder="1" applyAlignment="1" applyProtection="1">
      <alignment horizontal="right" wrapText="1" readingOrder="1"/>
    </xf>
    <xf numFmtId="4" fontId="569" fillId="570" borderId="569" xfId="0" applyNumberFormat="1" applyFont="1" applyFill="1" applyBorder="1" applyAlignment="1" applyProtection="1">
      <alignment horizontal="right" wrapText="1" readingOrder="1"/>
    </xf>
    <xf numFmtId="4" fontId="570" fillId="571" borderId="570" xfId="0" applyNumberFormat="1" applyFont="1" applyFill="1" applyBorder="1" applyAlignment="1" applyProtection="1">
      <alignment horizontal="right" wrapText="1" readingOrder="1"/>
    </xf>
    <xf numFmtId="4" fontId="571" fillId="572" borderId="571" xfId="0" applyNumberFormat="1" applyFont="1" applyFill="1" applyBorder="1" applyAlignment="1" applyProtection="1">
      <alignment horizontal="right" wrapText="1" readingOrder="1"/>
    </xf>
    <xf numFmtId="4" fontId="572" fillId="573" borderId="572" xfId="0" applyNumberFormat="1" applyFont="1" applyFill="1" applyBorder="1" applyAlignment="1" applyProtection="1">
      <alignment horizontal="right" wrapText="1" readingOrder="1"/>
    </xf>
    <xf numFmtId="4" fontId="573" fillId="574" borderId="573" xfId="0" applyNumberFormat="1" applyFont="1" applyFill="1" applyBorder="1" applyAlignment="1" applyProtection="1">
      <alignment horizontal="right" wrapText="1" readingOrder="1"/>
    </xf>
    <xf numFmtId="4" fontId="574" fillId="575" borderId="574" xfId="0" applyNumberFormat="1" applyFont="1" applyFill="1" applyBorder="1" applyAlignment="1" applyProtection="1">
      <alignment horizontal="right" wrapText="1" readingOrder="1"/>
    </xf>
    <xf numFmtId="4" fontId="575" fillId="576" borderId="575" xfId="0" applyNumberFormat="1" applyFont="1" applyFill="1" applyBorder="1" applyAlignment="1" applyProtection="1">
      <alignment horizontal="right" wrapText="1" readingOrder="1"/>
    </xf>
    <xf numFmtId="4" fontId="576" fillId="577" borderId="576" xfId="0" applyNumberFormat="1" applyFont="1" applyFill="1" applyBorder="1" applyAlignment="1" applyProtection="1">
      <alignment horizontal="right" wrapText="1" readingOrder="1"/>
    </xf>
    <xf numFmtId="4" fontId="577" fillId="578" borderId="577" xfId="0" applyNumberFormat="1" applyFont="1" applyFill="1" applyBorder="1" applyAlignment="1" applyProtection="1">
      <alignment horizontal="right" wrapText="1" readingOrder="1"/>
    </xf>
    <xf numFmtId="4" fontId="578" fillId="579" borderId="578" xfId="0" applyNumberFormat="1" applyFont="1" applyFill="1" applyBorder="1" applyAlignment="1" applyProtection="1">
      <alignment horizontal="right" wrapText="1" readingOrder="1"/>
    </xf>
    <xf numFmtId="4" fontId="579" fillId="580" borderId="579" xfId="0" applyNumberFormat="1" applyFont="1" applyFill="1" applyBorder="1" applyAlignment="1" applyProtection="1">
      <alignment horizontal="right" wrapText="1" readingOrder="1"/>
    </xf>
    <xf numFmtId="0" fontId="580" fillId="581" borderId="580" xfId="0" applyFont="1" applyFill="1" applyBorder="1" applyAlignment="1" applyProtection="1">
      <alignment horizontal="left" vertical="top" wrapText="1" readingOrder="1"/>
    </xf>
    <xf numFmtId="4" fontId="581" fillId="582" borderId="581" xfId="0" applyNumberFormat="1" applyFont="1" applyFill="1" applyBorder="1" applyAlignment="1" applyProtection="1">
      <alignment horizontal="right" wrapText="1" readingOrder="1"/>
    </xf>
    <xf numFmtId="4" fontId="582" fillId="583" borderId="582" xfId="0" applyNumberFormat="1" applyFont="1" applyFill="1" applyBorder="1" applyAlignment="1" applyProtection="1">
      <alignment horizontal="right" wrapText="1" readingOrder="1"/>
    </xf>
    <xf numFmtId="4" fontId="583" fillId="584" borderId="583" xfId="0" applyNumberFormat="1" applyFont="1" applyFill="1" applyBorder="1" applyAlignment="1" applyProtection="1">
      <alignment horizontal="right" wrapText="1" readingOrder="1"/>
    </xf>
    <xf numFmtId="4" fontId="584" fillId="585" borderId="584" xfId="0" applyNumberFormat="1" applyFont="1" applyFill="1" applyBorder="1" applyAlignment="1" applyProtection="1">
      <alignment horizontal="right" wrapText="1" readingOrder="1"/>
    </xf>
    <xf numFmtId="4" fontId="585" fillId="586" borderId="585" xfId="0" applyNumberFormat="1" applyFont="1" applyFill="1" applyBorder="1" applyAlignment="1" applyProtection="1">
      <alignment horizontal="right" wrapText="1" readingOrder="1"/>
    </xf>
    <xf numFmtId="4" fontId="586" fillId="587" borderId="586" xfId="0" applyNumberFormat="1" applyFont="1" applyFill="1" applyBorder="1" applyAlignment="1" applyProtection="1">
      <alignment horizontal="right" wrapText="1" readingOrder="1"/>
    </xf>
    <xf numFmtId="4" fontId="587" fillId="588" borderId="587" xfId="0" applyNumberFormat="1" applyFont="1" applyFill="1" applyBorder="1" applyAlignment="1" applyProtection="1">
      <alignment horizontal="right" wrapText="1" readingOrder="1"/>
    </xf>
    <xf numFmtId="4" fontId="588" fillId="589" borderId="588" xfId="0" applyNumberFormat="1" applyFont="1" applyFill="1" applyBorder="1" applyAlignment="1" applyProtection="1">
      <alignment horizontal="right" wrapText="1" readingOrder="1"/>
    </xf>
    <xf numFmtId="4" fontId="589" fillId="590" borderId="589" xfId="0" applyNumberFormat="1" applyFont="1" applyFill="1" applyBorder="1" applyAlignment="1" applyProtection="1">
      <alignment horizontal="right" wrapText="1" readingOrder="1"/>
    </xf>
    <xf numFmtId="4" fontId="590" fillId="591" borderId="590" xfId="0" applyNumberFormat="1" applyFont="1" applyFill="1" applyBorder="1" applyAlignment="1" applyProtection="1">
      <alignment horizontal="right" wrapText="1" readingOrder="1"/>
    </xf>
    <xf numFmtId="4" fontId="591" fillId="592" borderId="591" xfId="0" applyNumberFormat="1" applyFont="1" applyFill="1" applyBorder="1" applyAlignment="1" applyProtection="1">
      <alignment horizontal="right" wrapText="1" readingOrder="1"/>
    </xf>
    <xf numFmtId="4" fontId="592" fillId="593" borderId="592" xfId="0" applyNumberFormat="1" applyFont="1" applyFill="1" applyBorder="1" applyAlignment="1" applyProtection="1">
      <alignment horizontal="right" wrapText="1" readingOrder="1"/>
    </xf>
    <xf numFmtId="4" fontId="593" fillId="594" borderId="593" xfId="0" applyNumberFormat="1" applyFont="1" applyFill="1" applyBorder="1" applyAlignment="1" applyProtection="1">
      <alignment horizontal="right" wrapText="1" readingOrder="1"/>
    </xf>
    <xf numFmtId="4" fontId="594" fillId="595" borderId="594" xfId="0" applyNumberFormat="1" applyFont="1" applyFill="1" applyBorder="1" applyAlignment="1" applyProtection="1">
      <alignment horizontal="right" wrapText="1" readingOrder="1"/>
    </xf>
    <xf numFmtId="4" fontId="595" fillId="596" borderId="595" xfId="0" applyNumberFormat="1" applyFont="1" applyFill="1" applyBorder="1" applyAlignment="1" applyProtection="1">
      <alignment horizontal="right" wrapText="1" readingOrder="1"/>
    </xf>
    <xf numFmtId="4" fontId="596" fillId="597" borderId="596" xfId="0" applyNumberFormat="1" applyFont="1" applyFill="1" applyBorder="1" applyAlignment="1" applyProtection="1">
      <alignment horizontal="right" wrapText="1" readingOrder="1"/>
    </xf>
    <xf numFmtId="4" fontId="597" fillId="598" borderId="597" xfId="0" applyNumberFormat="1" applyFont="1" applyFill="1" applyBorder="1" applyAlignment="1" applyProtection="1">
      <alignment horizontal="right" wrapText="1" readingOrder="1"/>
    </xf>
    <xf numFmtId="4" fontId="598" fillId="599" borderId="598" xfId="0" applyNumberFormat="1" applyFont="1" applyFill="1" applyBorder="1" applyAlignment="1" applyProtection="1">
      <alignment horizontal="right" wrapText="1" readingOrder="1"/>
    </xf>
    <xf numFmtId="4" fontId="599" fillId="600" borderId="599" xfId="0" applyNumberFormat="1" applyFont="1" applyFill="1" applyBorder="1" applyAlignment="1" applyProtection="1">
      <alignment horizontal="right" wrapText="1" readingOrder="1"/>
    </xf>
    <xf numFmtId="4" fontId="600" fillId="601" borderId="600" xfId="0" applyNumberFormat="1" applyFont="1" applyFill="1" applyBorder="1" applyAlignment="1" applyProtection="1">
      <alignment horizontal="right" wrapText="1" readingOrder="1"/>
    </xf>
    <xf numFmtId="4" fontId="601" fillId="602" borderId="601" xfId="0" applyNumberFormat="1" applyFont="1" applyFill="1" applyBorder="1" applyAlignment="1" applyProtection="1">
      <alignment horizontal="right" wrapText="1" readingOrder="1"/>
    </xf>
    <xf numFmtId="4" fontId="602" fillId="603" borderId="602" xfId="0" applyNumberFormat="1" applyFont="1" applyFill="1" applyBorder="1" applyAlignment="1" applyProtection="1">
      <alignment horizontal="right" wrapText="1" readingOrder="1"/>
    </xf>
    <xf numFmtId="4" fontId="603" fillId="604" borderId="603" xfId="0" applyNumberFormat="1" applyFont="1" applyFill="1" applyBorder="1" applyAlignment="1" applyProtection="1">
      <alignment horizontal="right" wrapText="1" readingOrder="1"/>
    </xf>
    <xf numFmtId="4" fontId="604" fillId="605" borderId="604" xfId="0" applyNumberFormat="1" applyFont="1" applyFill="1" applyBorder="1" applyAlignment="1" applyProtection="1">
      <alignment horizontal="right" wrapText="1" readingOrder="1"/>
    </xf>
    <xf numFmtId="0" fontId="605" fillId="606" borderId="605" xfId="0" applyFont="1" applyFill="1" applyBorder="1" applyAlignment="1" applyProtection="1">
      <alignment horizontal="left" vertical="top" wrapText="1" readingOrder="1"/>
    </xf>
    <xf numFmtId="4" fontId="606" fillId="607" borderId="606" xfId="0" applyNumberFormat="1" applyFont="1" applyFill="1" applyBorder="1" applyAlignment="1" applyProtection="1">
      <alignment horizontal="right" wrapText="1" readingOrder="1"/>
    </xf>
    <xf numFmtId="4" fontId="607" fillId="608" borderId="607" xfId="0" applyNumberFormat="1" applyFont="1" applyFill="1" applyBorder="1" applyAlignment="1" applyProtection="1">
      <alignment horizontal="right" wrapText="1" readingOrder="1"/>
    </xf>
    <xf numFmtId="4" fontId="608" fillId="609" borderId="608" xfId="0" applyNumberFormat="1" applyFont="1" applyFill="1" applyBorder="1" applyAlignment="1" applyProtection="1">
      <alignment horizontal="right" wrapText="1" readingOrder="1"/>
    </xf>
    <xf numFmtId="4" fontId="609" fillId="610" borderId="609" xfId="0" applyNumberFormat="1" applyFont="1" applyFill="1" applyBorder="1" applyAlignment="1" applyProtection="1">
      <alignment horizontal="right" wrapText="1" readingOrder="1"/>
    </xf>
    <xf numFmtId="4" fontId="610" fillId="611" borderId="610" xfId="0" applyNumberFormat="1" applyFont="1" applyFill="1" applyBorder="1" applyAlignment="1" applyProtection="1">
      <alignment horizontal="right" wrapText="1" readingOrder="1"/>
    </xf>
    <xf numFmtId="4" fontId="611" fillId="612" borderId="611" xfId="0" applyNumberFormat="1" applyFont="1" applyFill="1" applyBorder="1" applyAlignment="1" applyProtection="1">
      <alignment horizontal="right" wrapText="1" readingOrder="1"/>
    </xf>
    <xf numFmtId="4" fontId="612" fillId="613" borderId="612" xfId="0" applyNumberFormat="1" applyFont="1" applyFill="1" applyBorder="1" applyAlignment="1" applyProtection="1">
      <alignment horizontal="right" wrapText="1" readingOrder="1"/>
    </xf>
    <xf numFmtId="4" fontId="613" fillId="614" borderId="613" xfId="0" applyNumberFormat="1" applyFont="1" applyFill="1" applyBorder="1" applyAlignment="1" applyProtection="1">
      <alignment horizontal="right" wrapText="1" readingOrder="1"/>
    </xf>
    <xf numFmtId="4" fontId="614" fillId="615" borderId="614" xfId="0" applyNumberFormat="1" applyFont="1" applyFill="1" applyBorder="1" applyAlignment="1" applyProtection="1">
      <alignment horizontal="right" wrapText="1" readingOrder="1"/>
    </xf>
    <xf numFmtId="4" fontId="615" fillId="616" borderId="615" xfId="0" applyNumberFormat="1" applyFont="1" applyFill="1" applyBorder="1" applyAlignment="1" applyProtection="1">
      <alignment horizontal="right" wrapText="1" readingOrder="1"/>
    </xf>
    <xf numFmtId="4" fontId="616" fillId="617" borderId="616" xfId="0" applyNumberFormat="1" applyFont="1" applyFill="1" applyBorder="1" applyAlignment="1" applyProtection="1">
      <alignment horizontal="right" wrapText="1" readingOrder="1"/>
    </xf>
    <xf numFmtId="4" fontId="617" fillId="618" borderId="617" xfId="0" applyNumberFormat="1" applyFont="1" applyFill="1" applyBorder="1" applyAlignment="1" applyProtection="1">
      <alignment horizontal="right" wrapText="1" readingOrder="1"/>
    </xf>
    <xf numFmtId="4" fontId="618" fillId="619" borderId="618" xfId="0" applyNumberFormat="1" applyFont="1" applyFill="1" applyBorder="1" applyAlignment="1" applyProtection="1">
      <alignment horizontal="right" wrapText="1" readingOrder="1"/>
    </xf>
    <xf numFmtId="4" fontId="619" fillId="620" borderId="619" xfId="0" applyNumberFormat="1" applyFont="1" applyFill="1" applyBorder="1" applyAlignment="1" applyProtection="1">
      <alignment horizontal="right" wrapText="1" readingOrder="1"/>
    </xf>
    <xf numFmtId="4" fontId="620" fillId="621" borderId="620" xfId="0" applyNumberFormat="1" applyFont="1" applyFill="1" applyBorder="1" applyAlignment="1" applyProtection="1">
      <alignment horizontal="right" wrapText="1" readingOrder="1"/>
    </xf>
    <xf numFmtId="4" fontId="621" fillId="622" borderId="621" xfId="0" applyNumberFormat="1" applyFont="1" applyFill="1" applyBorder="1" applyAlignment="1" applyProtection="1">
      <alignment horizontal="right" wrapText="1" readingOrder="1"/>
    </xf>
    <xf numFmtId="4" fontId="622" fillId="623" borderId="622" xfId="0" applyNumberFormat="1" applyFont="1" applyFill="1" applyBorder="1" applyAlignment="1" applyProtection="1">
      <alignment horizontal="right" wrapText="1" readingOrder="1"/>
    </xf>
    <xf numFmtId="4" fontId="623" fillId="624" borderId="623" xfId="0" applyNumberFormat="1" applyFont="1" applyFill="1" applyBorder="1" applyAlignment="1" applyProtection="1">
      <alignment horizontal="right" wrapText="1" readingOrder="1"/>
    </xf>
    <xf numFmtId="4" fontId="624" fillId="625" borderId="624" xfId="0" applyNumberFormat="1" applyFont="1" applyFill="1" applyBorder="1" applyAlignment="1" applyProtection="1">
      <alignment horizontal="right" wrapText="1" readingOrder="1"/>
    </xf>
    <xf numFmtId="4" fontId="625" fillId="626" borderId="625" xfId="0" applyNumberFormat="1" applyFont="1" applyFill="1" applyBorder="1" applyAlignment="1" applyProtection="1">
      <alignment horizontal="right" wrapText="1" readingOrder="1"/>
    </xf>
    <xf numFmtId="4" fontId="626" fillId="627" borderId="626" xfId="0" applyNumberFormat="1" applyFont="1" applyFill="1" applyBorder="1" applyAlignment="1" applyProtection="1">
      <alignment horizontal="right" wrapText="1" readingOrder="1"/>
    </xf>
    <xf numFmtId="4" fontId="627" fillId="628" borderId="627" xfId="0" applyNumberFormat="1" applyFont="1" applyFill="1" applyBorder="1" applyAlignment="1" applyProtection="1">
      <alignment horizontal="right" wrapText="1" readingOrder="1"/>
    </xf>
    <xf numFmtId="4" fontId="628" fillId="629" borderId="628" xfId="0" applyNumberFormat="1" applyFont="1" applyFill="1" applyBorder="1" applyAlignment="1" applyProtection="1">
      <alignment horizontal="right" wrapText="1" readingOrder="1"/>
    </xf>
    <xf numFmtId="164" fontId="629" fillId="630" borderId="629" xfId="0" applyNumberFormat="1" applyFont="1" applyFill="1" applyBorder="1" applyAlignment="1" applyProtection="1">
      <alignment horizontal="right" wrapText="1" readingOrder="1"/>
    </xf>
    <xf numFmtId="0" fontId="630" fillId="631" borderId="630" xfId="0" applyFont="1" applyFill="1" applyBorder="1" applyAlignment="1" applyProtection="1">
      <alignment horizontal="left" vertical="top" wrapText="1" readingOrder="1"/>
    </xf>
    <xf numFmtId="4" fontId="631" fillId="632" borderId="631" xfId="0" applyNumberFormat="1" applyFont="1" applyFill="1" applyBorder="1" applyAlignment="1" applyProtection="1">
      <alignment horizontal="right" wrapText="1" readingOrder="1"/>
    </xf>
    <xf numFmtId="4" fontId="632" fillId="633" borderId="632" xfId="0" applyNumberFormat="1" applyFont="1" applyFill="1" applyBorder="1" applyAlignment="1" applyProtection="1">
      <alignment horizontal="right" wrapText="1" readingOrder="1"/>
    </xf>
    <xf numFmtId="4" fontId="633" fillId="634" borderId="633" xfId="0" applyNumberFormat="1" applyFont="1" applyFill="1" applyBorder="1" applyAlignment="1" applyProtection="1">
      <alignment horizontal="right" wrapText="1" readingOrder="1"/>
    </xf>
    <xf numFmtId="4" fontId="634" fillId="635" borderId="634" xfId="0" applyNumberFormat="1" applyFont="1" applyFill="1" applyBorder="1" applyAlignment="1" applyProtection="1">
      <alignment horizontal="right" wrapText="1" readingOrder="1"/>
    </xf>
    <xf numFmtId="4" fontId="635" fillId="636" borderId="635" xfId="0" applyNumberFormat="1" applyFont="1" applyFill="1" applyBorder="1" applyAlignment="1" applyProtection="1">
      <alignment horizontal="right" wrapText="1" readingOrder="1"/>
    </xf>
    <xf numFmtId="4" fontId="636" fillId="637" borderId="636" xfId="0" applyNumberFormat="1" applyFont="1" applyFill="1" applyBorder="1" applyAlignment="1" applyProtection="1">
      <alignment horizontal="right" wrapText="1" readingOrder="1"/>
    </xf>
    <xf numFmtId="4" fontId="637" fillId="638" borderId="637" xfId="0" applyNumberFormat="1" applyFont="1" applyFill="1" applyBorder="1" applyAlignment="1" applyProtection="1">
      <alignment horizontal="right" wrapText="1" readingOrder="1"/>
    </xf>
    <xf numFmtId="4" fontId="638" fillId="639" borderId="638" xfId="0" applyNumberFormat="1" applyFont="1" applyFill="1" applyBorder="1" applyAlignment="1" applyProtection="1">
      <alignment horizontal="right" wrapText="1" readingOrder="1"/>
    </xf>
    <xf numFmtId="4" fontId="639" fillId="640" borderId="639" xfId="0" applyNumberFormat="1" applyFont="1" applyFill="1" applyBorder="1" applyAlignment="1" applyProtection="1">
      <alignment horizontal="right" wrapText="1" readingOrder="1"/>
    </xf>
    <xf numFmtId="4" fontId="640" fillId="641" borderId="640" xfId="0" applyNumberFormat="1" applyFont="1" applyFill="1" applyBorder="1" applyAlignment="1" applyProtection="1">
      <alignment horizontal="right" wrapText="1" readingOrder="1"/>
    </xf>
    <xf numFmtId="4" fontId="641" fillId="642" borderId="641" xfId="0" applyNumberFormat="1" applyFont="1" applyFill="1" applyBorder="1" applyAlignment="1" applyProtection="1">
      <alignment horizontal="right" wrapText="1" readingOrder="1"/>
    </xf>
    <xf numFmtId="4" fontId="642" fillId="643" borderId="642" xfId="0" applyNumberFormat="1" applyFont="1" applyFill="1" applyBorder="1" applyAlignment="1" applyProtection="1">
      <alignment horizontal="right" wrapText="1" readingOrder="1"/>
    </xf>
    <xf numFmtId="4" fontId="643" fillId="644" borderId="643" xfId="0" applyNumberFormat="1" applyFont="1" applyFill="1" applyBorder="1" applyAlignment="1" applyProtection="1">
      <alignment horizontal="right" wrapText="1" readingOrder="1"/>
    </xf>
    <xf numFmtId="4" fontId="644" fillId="645" borderId="644" xfId="0" applyNumberFormat="1" applyFont="1" applyFill="1" applyBorder="1" applyAlignment="1" applyProtection="1">
      <alignment horizontal="right" wrapText="1" readingOrder="1"/>
    </xf>
    <xf numFmtId="4" fontId="645" fillId="646" borderId="645" xfId="0" applyNumberFormat="1" applyFont="1" applyFill="1" applyBorder="1" applyAlignment="1" applyProtection="1">
      <alignment horizontal="right" wrapText="1" readingOrder="1"/>
    </xf>
    <xf numFmtId="4" fontId="646" fillId="647" borderId="646" xfId="0" applyNumberFormat="1" applyFont="1" applyFill="1" applyBorder="1" applyAlignment="1" applyProtection="1">
      <alignment horizontal="right" wrapText="1" readingOrder="1"/>
    </xf>
    <xf numFmtId="4" fontId="647" fillId="648" borderId="647" xfId="0" applyNumberFormat="1" applyFont="1" applyFill="1" applyBorder="1" applyAlignment="1" applyProtection="1">
      <alignment horizontal="right" wrapText="1" readingOrder="1"/>
    </xf>
    <xf numFmtId="4" fontId="648" fillId="649" borderId="648" xfId="0" applyNumberFormat="1" applyFont="1" applyFill="1" applyBorder="1" applyAlignment="1" applyProtection="1">
      <alignment horizontal="right" wrapText="1" readingOrder="1"/>
    </xf>
    <xf numFmtId="4" fontId="649" fillId="650" borderId="649" xfId="0" applyNumberFormat="1" applyFont="1" applyFill="1" applyBorder="1" applyAlignment="1" applyProtection="1">
      <alignment horizontal="right" wrapText="1" readingOrder="1"/>
    </xf>
    <xf numFmtId="4" fontId="650" fillId="651" borderId="650" xfId="0" applyNumberFormat="1" applyFont="1" applyFill="1" applyBorder="1" applyAlignment="1" applyProtection="1">
      <alignment horizontal="right" wrapText="1" readingOrder="1"/>
    </xf>
    <xf numFmtId="4" fontId="651" fillId="652" borderId="651" xfId="0" applyNumberFormat="1" applyFont="1" applyFill="1" applyBorder="1" applyAlignment="1" applyProtection="1">
      <alignment horizontal="right" wrapText="1" readingOrder="1"/>
    </xf>
    <xf numFmtId="164" fontId="652" fillId="653" borderId="652" xfId="0" applyNumberFormat="1" applyFont="1" applyFill="1" applyBorder="1" applyAlignment="1" applyProtection="1">
      <alignment horizontal="right" wrapText="1" readingOrder="1"/>
    </xf>
    <xf numFmtId="164" fontId="653" fillId="654" borderId="653" xfId="0" applyNumberFormat="1" applyFont="1" applyFill="1" applyBorder="1" applyAlignment="1" applyProtection="1">
      <alignment horizontal="right" wrapText="1" readingOrder="1"/>
    </xf>
    <xf numFmtId="0" fontId="654" fillId="655" borderId="654" xfId="0" applyFont="1" applyFill="1" applyBorder="1" applyAlignment="1" applyProtection="1">
      <alignment horizontal="right" wrapText="1" readingOrder="1"/>
    </xf>
    <xf numFmtId="0" fontId="655" fillId="656" borderId="655" xfId="0" applyFont="1" applyFill="1" applyBorder="1" applyAlignment="1" applyProtection="1">
      <alignment horizontal="left" vertical="top" wrapText="1" readingOrder="1"/>
    </xf>
    <xf numFmtId="4" fontId="656" fillId="657" borderId="656" xfId="0" applyNumberFormat="1" applyFont="1" applyFill="1" applyBorder="1" applyAlignment="1" applyProtection="1">
      <alignment horizontal="right" wrapText="1" readingOrder="1"/>
    </xf>
    <xf numFmtId="4" fontId="657" fillId="658" borderId="657" xfId="0" applyNumberFormat="1" applyFont="1" applyFill="1" applyBorder="1" applyAlignment="1" applyProtection="1">
      <alignment horizontal="right" wrapText="1" readingOrder="1"/>
    </xf>
    <xf numFmtId="4" fontId="658" fillId="659" borderId="658" xfId="0" applyNumberFormat="1" applyFont="1" applyFill="1" applyBorder="1" applyAlignment="1" applyProtection="1">
      <alignment horizontal="right" wrapText="1" readingOrder="1"/>
    </xf>
    <xf numFmtId="4" fontId="659" fillId="660" borderId="659" xfId="0" applyNumberFormat="1" applyFont="1" applyFill="1" applyBorder="1" applyAlignment="1" applyProtection="1">
      <alignment horizontal="right" wrapText="1" readingOrder="1"/>
    </xf>
    <xf numFmtId="4" fontId="660" fillId="661" borderId="660" xfId="0" applyNumberFormat="1" applyFont="1" applyFill="1" applyBorder="1" applyAlignment="1" applyProtection="1">
      <alignment horizontal="right" wrapText="1" readingOrder="1"/>
    </xf>
    <xf numFmtId="4" fontId="661" fillId="662" borderId="661" xfId="0" applyNumberFormat="1" applyFont="1" applyFill="1" applyBorder="1" applyAlignment="1" applyProtection="1">
      <alignment horizontal="right" wrapText="1" readingOrder="1"/>
    </xf>
    <xf numFmtId="4" fontId="662" fillId="663" borderId="662" xfId="0" applyNumberFormat="1" applyFont="1" applyFill="1" applyBorder="1" applyAlignment="1" applyProtection="1">
      <alignment horizontal="right" wrapText="1" readingOrder="1"/>
    </xf>
    <xf numFmtId="4" fontId="663" fillId="664" borderId="663" xfId="0" applyNumberFormat="1" applyFont="1" applyFill="1" applyBorder="1" applyAlignment="1" applyProtection="1">
      <alignment horizontal="right" wrapText="1" readingOrder="1"/>
    </xf>
    <xf numFmtId="4" fontId="664" fillId="665" borderId="664" xfId="0" applyNumberFormat="1" applyFont="1" applyFill="1" applyBorder="1" applyAlignment="1" applyProtection="1">
      <alignment horizontal="right" wrapText="1" readingOrder="1"/>
    </xf>
    <xf numFmtId="4" fontId="665" fillId="666" borderId="665" xfId="0" applyNumberFormat="1" applyFont="1" applyFill="1" applyBorder="1" applyAlignment="1" applyProtection="1">
      <alignment horizontal="right" wrapText="1" readingOrder="1"/>
    </xf>
    <xf numFmtId="4" fontId="666" fillId="667" borderId="666" xfId="0" applyNumberFormat="1" applyFont="1" applyFill="1" applyBorder="1" applyAlignment="1" applyProtection="1">
      <alignment horizontal="right" wrapText="1" readingOrder="1"/>
    </xf>
    <xf numFmtId="4" fontId="667" fillId="668" borderId="667" xfId="0" applyNumberFormat="1" applyFont="1" applyFill="1" applyBorder="1" applyAlignment="1" applyProtection="1">
      <alignment horizontal="right" wrapText="1" readingOrder="1"/>
    </xf>
    <xf numFmtId="4" fontId="668" fillId="669" borderId="668" xfId="0" applyNumberFormat="1" applyFont="1" applyFill="1" applyBorder="1" applyAlignment="1" applyProtection="1">
      <alignment horizontal="right" wrapText="1" readingOrder="1"/>
    </xf>
    <xf numFmtId="4" fontId="669" fillId="670" borderId="669" xfId="0" applyNumberFormat="1" applyFont="1" applyFill="1" applyBorder="1" applyAlignment="1" applyProtection="1">
      <alignment horizontal="right" wrapText="1" readingOrder="1"/>
    </xf>
    <xf numFmtId="4" fontId="670" fillId="671" borderId="670" xfId="0" applyNumberFormat="1" applyFont="1" applyFill="1" applyBorder="1" applyAlignment="1" applyProtection="1">
      <alignment horizontal="right" wrapText="1" readingOrder="1"/>
    </xf>
    <xf numFmtId="4" fontId="671" fillId="672" borderId="671" xfId="0" applyNumberFormat="1" applyFont="1" applyFill="1" applyBorder="1" applyAlignment="1" applyProtection="1">
      <alignment horizontal="right" wrapText="1" readingOrder="1"/>
    </xf>
    <xf numFmtId="4" fontId="672" fillId="673" borderId="672" xfId="0" applyNumberFormat="1" applyFont="1" applyFill="1" applyBorder="1" applyAlignment="1" applyProtection="1">
      <alignment horizontal="right" wrapText="1" readingOrder="1"/>
    </xf>
    <xf numFmtId="4" fontId="673" fillId="674" borderId="673" xfId="0" applyNumberFormat="1" applyFont="1" applyFill="1" applyBorder="1" applyAlignment="1" applyProtection="1">
      <alignment horizontal="right" wrapText="1" readingOrder="1"/>
    </xf>
    <xf numFmtId="4" fontId="674" fillId="675" borderId="674" xfId="0" applyNumberFormat="1" applyFont="1" applyFill="1" applyBorder="1" applyAlignment="1" applyProtection="1">
      <alignment horizontal="right" wrapText="1" readingOrder="1"/>
    </xf>
    <xf numFmtId="4" fontId="675" fillId="676" borderId="675" xfId="0" applyNumberFormat="1" applyFont="1" applyFill="1" applyBorder="1" applyAlignment="1" applyProtection="1">
      <alignment horizontal="right" wrapText="1" readingOrder="1"/>
    </xf>
    <xf numFmtId="4" fontId="676" fillId="677" borderId="676" xfId="0" applyNumberFormat="1" applyFont="1" applyFill="1" applyBorder="1" applyAlignment="1" applyProtection="1">
      <alignment horizontal="right" wrapText="1" readingOrder="1"/>
    </xf>
    <xf numFmtId="4" fontId="677" fillId="678" borderId="677" xfId="0" applyNumberFormat="1" applyFont="1" applyFill="1" applyBorder="1" applyAlignment="1" applyProtection="1">
      <alignment horizontal="right" wrapText="1" readingOrder="1"/>
    </xf>
    <xf numFmtId="4" fontId="678" fillId="679" borderId="678" xfId="0" applyNumberFormat="1" applyFont="1" applyFill="1" applyBorder="1" applyAlignment="1" applyProtection="1">
      <alignment horizontal="right" wrapText="1" readingOrder="1"/>
    </xf>
    <xf numFmtId="164" fontId="679" fillId="680" borderId="679" xfId="0" applyNumberFormat="1" applyFont="1" applyFill="1" applyBorder="1" applyAlignment="1" applyProtection="1">
      <alignment horizontal="right" wrapText="1" readingOrder="1"/>
    </xf>
    <xf numFmtId="0" fontId="680" fillId="681" borderId="680" xfId="0" applyFont="1" applyFill="1" applyBorder="1" applyAlignment="1" applyProtection="1">
      <alignment horizontal="left" vertical="top" wrapText="1" readingOrder="1"/>
    </xf>
    <xf numFmtId="4" fontId="681" fillId="682" borderId="681" xfId="0" applyNumberFormat="1" applyFont="1" applyFill="1" applyBorder="1" applyAlignment="1" applyProtection="1">
      <alignment horizontal="right" wrapText="1" readingOrder="1"/>
    </xf>
    <xf numFmtId="4" fontId="682" fillId="683" borderId="682" xfId="0" applyNumberFormat="1" applyFont="1" applyFill="1" applyBorder="1" applyAlignment="1" applyProtection="1">
      <alignment horizontal="right" wrapText="1" readingOrder="1"/>
    </xf>
    <xf numFmtId="4" fontId="683" fillId="684" borderId="683" xfId="0" applyNumberFormat="1" applyFont="1" applyFill="1" applyBorder="1" applyAlignment="1" applyProtection="1">
      <alignment horizontal="right" wrapText="1" readingOrder="1"/>
    </xf>
    <xf numFmtId="4" fontId="684" fillId="685" borderId="684" xfId="0" applyNumberFormat="1" applyFont="1" applyFill="1" applyBorder="1" applyAlignment="1" applyProtection="1">
      <alignment horizontal="right" wrapText="1" readingOrder="1"/>
    </xf>
    <xf numFmtId="4" fontId="685" fillId="686" borderId="685" xfId="0" applyNumberFormat="1" applyFont="1" applyFill="1" applyBorder="1" applyAlignment="1" applyProtection="1">
      <alignment horizontal="right" wrapText="1" readingOrder="1"/>
    </xf>
    <xf numFmtId="4" fontId="686" fillId="687" borderId="686" xfId="0" applyNumberFormat="1" applyFont="1" applyFill="1" applyBorder="1" applyAlignment="1" applyProtection="1">
      <alignment horizontal="right" wrapText="1" readingOrder="1"/>
    </xf>
    <xf numFmtId="4" fontId="687" fillId="688" borderId="687" xfId="0" applyNumberFormat="1" applyFont="1" applyFill="1" applyBorder="1" applyAlignment="1" applyProtection="1">
      <alignment horizontal="right" wrapText="1" readingOrder="1"/>
    </xf>
    <xf numFmtId="4" fontId="688" fillId="689" borderId="688" xfId="0" applyNumberFormat="1" applyFont="1" applyFill="1" applyBorder="1" applyAlignment="1" applyProtection="1">
      <alignment horizontal="right" wrapText="1" readingOrder="1"/>
    </xf>
    <xf numFmtId="4" fontId="689" fillId="690" borderId="689" xfId="0" applyNumberFormat="1" applyFont="1" applyFill="1" applyBorder="1" applyAlignment="1" applyProtection="1">
      <alignment horizontal="right" wrapText="1" readingOrder="1"/>
    </xf>
    <xf numFmtId="4" fontId="690" fillId="691" borderId="690" xfId="0" applyNumberFormat="1" applyFont="1" applyFill="1" applyBorder="1" applyAlignment="1" applyProtection="1">
      <alignment horizontal="right" wrapText="1" readingOrder="1"/>
    </xf>
    <xf numFmtId="4" fontId="691" fillId="692" borderId="691" xfId="0" applyNumberFormat="1" applyFont="1" applyFill="1" applyBorder="1" applyAlignment="1" applyProtection="1">
      <alignment horizontal="right" wrapText="1" readingOrder="1"/>
    </xf>
    <xf numFmtId="4" fontId="692" fillId="693" borderId="692" xfId="0" applyNumberFormat="1" applyFont="1" applyFill="1" applyBorder="1" applyAlignment="1" applyProtection="1">
      <alignment horizontal="right" wrapText="1" readingOrder="1"/>
    </xf>
    <xf numFmtId="4" fontId="693" fillId="694" borderId="693" xfId="0" applyNumberFormat="1" applyFont="1" applyFill="1" applyBorder="1" applyAlignment="1" applyProtection="1">
      <alignment horizontal="right" wrapText="1" readingOrder="1"/>
    </xf>
    <xf numFmtId="4" fontId="694" fillId="695" borderId="694" xfId="0" applyNumberFormat="1" applyFont="1" applyFill="1" applyBorder="1" applyAlignment="1" applyProtection="1">
      <alignment horizontal="right" wrapText="1" readingOrder="1"/>
    </xf>
    <xf numFmtId="4" fontId="695" fillId="696" borderId="695" xfId="0" applyNumberFormat="1" applyFont="1" applyFill="1" applyBorder="1" applyAlignment="1" applyProtection="1">
      <alignment horizontal="right" wrapText="1" readingOrder="1"/>
    </xf>
    <xf numFmtId="4" fontId="696" fillId="697" borderId="696" xfId="0" applyNumberFormat="1" applyFont="1" applyFill="1" applyBorder="1" applyAlignment="1" applyProtection="1">
      <alignment horizontal="right" wrapText="1" readingOrder="1"/>
    </xf>
    <xf numFmtId="4" fontId="697" fillId="698" borderId="697" xfId="0" applyNumberFormat="1" applyFont="1" applyFill="1" applyBorder="1" applyAlignment="1" applyProtection="1">
      <alignment horizontal="right" wrapText="1" readingOrder="1"/>
    </xf>
    <xf numFmtId="4" fontId="698" fillId="699" borderId="698" xfId="0" applyNumberFormat="1" applyFont="1" applyFill="1" applyBorder="1" applyAlignment="1" applyProtection="1">
      <alignment horizontal="right" wrapText="1" readingOrder="1"/>
    </xf>
    <xf numFmtId="4" fontId="699" fillId="700" borderId="699" xfId="0" applyNumberFormat="1" applyFont="1" applyFill="1" applyBorder="1" applyAlignment="1" applyProtection="1">
      <alignment horizontal="right" wrapText="1" readingOrder="1"/>
    </xf>
    <xf numFmtId="4" fontId="700" fillId="701" borderId="700" xfId="0" applyNumberFormat="1" applyFont="1" applyFill="1" applyBorder="1" applyAlignment="1" applyProtection="1">
      <alignment horizontal="right" wrapText="1" readingOrder="1"/>
    </xf>
    <xf numFmtId="4" fontId="701" fillId="702" borderId="701" xfId="0" applyNumberFormat="1" applyFont="1" applyFill="1" applyBorder="1" applyAlignment="1" applyProtection="1">
      <alignment horizontal="right" wrapText="1" readingOrder="1"/>
    </xf>
    <xf numFmtId="4" fontId="702" fillId="703" borderId="702" xfId="0" applyNumberFormat="1" applyFont="1" applyFill="1" applyBorder="1" applyAlignment="1" applyProtection="1">
      <alignment horizontal="right" wrapText="1" readingOrder="1"/>
    </xf>
    <xf numFmtId="4" fontId="703" fillId="704" borderId="703" xfId="0" applyNumberFormat="1" applyFont="1" applyFill="1" applyBorder="1" applyAlignment="1" applyProtection="1">
      <alignment horizontal="right" wrapText="1" readingOrder="1"/>
    </xf>
    <xf numFmtId="0" fontId="704" fillId="705" borderId="704" xfId="0" applyFont="1" applyFill="1" applyBorder="1" applyAlignment="1" applyProtection="1">
      <alignment horizontal="right" wrapText="1" readingOrder="1"/>
    </xf>
    <xf numFmtId="0" fontId="705" fillId="706" borderId="705" xfId="0" applyFont="1" applyFill="1" applyBorder="1" applyAlignment="1" applyProtection="1">
      <alignment horizontal="left" vertical="top" wrapText="1" readingOrder="1"/>
    </xf>
    <xf numFmtId="4" fontId="706" fillId="707" borderId="706" xfId="0" applyNumberFormat="1" applyFont="1" applyFill="1" applyBorder="1" applyAlignment="1" applyProtection="1">
      <alignment horizontal="right" wrapText="1" readingOrder="1"/>
    </xf>
    <xf numFmtId="4" fontId="707" fillId="708" borderId="707" xfId="0" applyNumberFormat="1" applyFont="1" applyFill="1" applyBorder="1" applyAlignment="1" applyProtection="1">
      <alignment horizontal="right" wrapText="1" readingOrder="1"/>
    </xf>
    <xf numFmtId="4" fontId="708" fillId="709" borderId="708" xfId="0" applyNumberFormat="1" applyFont="1" applyFill="1" applyBorder="1" applyAlignment="1" applyProtection="1">
      <alignment horizontal="right" wrapText="1" readingOrder="1"/>
    </xf>
    <xf numFmtId="4" fontId="709" fillId="710" borderId="709" xfId="0" applyNumberFormat="1" applyFont="1" applyFill="1" applyBorder="1" applyAlignment="1" applyProtection="1">
      <alignment horizontal="right" wrapText="1" readingOrder="1"/>
    </xf>
    <xf numFmtId="4" fontId="710" fillId="711" borderId="710" xfId="0" applyNumberFormat="1" applyFont="1" applyFill="1" applyBorder="1" applyAlignment="1" applyProtection="1">
      <alignment horizontal="right" wrapText="1" readingOrder="1"/>
    </xf>
    <xf numFmtId="4" fontId="711" fillId="712" borderId="711" xfId="0" applyNumberFormat="1" applyFont="1" applyFill="1" applyBorder="1" applyAlignment="1" applyProtection="1">
      <alignment horizontal="right" wrapText="1" readingOrder="1"/>
    </xf>
    <xf numFmtId="4" fontId="712" fillId="713" borderId="712" xfId="0" applyNumberFormat="1" applyFont="1" applyFill="1" applyBorder="1" applyAlignment="1" applyProtection="1">
      <alignment horizontal="right" wrapText="1" readingOrder="1"/>
    </xf>
    <xf numFmtId="4" fontId="713" fillId="714" borderId="713" xfId="0" applyNumberFormat="1" applyFont="1" applyFill="1" applyBorder="1" applyAlignment="1" applyProtection="1">
      <alignment horizontal="right" wrapText="1" readingOrder="1"/>
    </xf>
    <xf numFmtId="4" fontId="714" fillId="715" borderId="714" xfId="0" applyNumberFormat="1" applyFont="1" applyFill="1" applyBorder="1" applyAlignment="1" applyProtection="1">
      <alignment horizontal="right" wrapText="1" readingOrder="1"/>
    </xf>
    <xf numFmtId="4" fontId="715" fillId="716" borderId="715" xfId="0" applyNumberFormat="1" applyFont="1" applyFill="1" applyBorder="1" applyAlignment="1" applyProtection="1">
      <alignment horizontal="right" wrapText="1" readingOrder="1"/>
    </xf>
    <xf numFmtId="4" fontId="716" fillId="717" borderId="716" xfId="0" applyNumberFormat="1" applyFont="1" applyFill="1" applyBorder="1" applyAlignment="1" applyProtection="1">
      <alignment horizontal="right" wrapText="1" readingOrder="1"/>
    </xf>
    <xf numFmtId="4" fontId="717" fillId="718" borderId="717" xfId="0" applyNumberFormat="1" applyFont="1" applyFill="1" applyBorder="1" applyAlignment="1" applyProtection="1">
      <alignment horizontal="right" wrapText="1" readingOrder="1"/>
    </xf>
    <xf numFmtId="4" fontId="718" fillId="719" borderId="718" xfId="0" applyNumberFormat="1" applyFont="1" applyFill="1" applyBorder="1" applyAlignment="1" applyProtection="1">
      <alignment horizontal="right" wrapText="1" readingOrder="1"/>
    </xf>
    <xf numFmtId="4" fontId="719" fillId="720" borderId="719" xfId="0" applyNumberFormat="1" applyFont="1" applyFill="1" applyBorder="1" applyAlignment="1" applyProtection="1">
      <alignment horizontal="right" wrapText="1" readingOrder="1"/>
    </xf>
    <xf numFmtId="4" fontId="720" fillId="721" borderId="720" xfId="0" applyNumberFormat="1" applyFont="1" applyFill="1" applyBorder="1" applyAlignment="1" applyProtection="1">
      <alignment horizontal="right" wrapText="1" readingOrder="1"/>
    </xf>
    <xf numFmtId="4" fontId="721" fillId="722" borderId="721" xfId="0" applyNumberFormat="1" applyFont="1" applyFill="1" applyBorder="1" applyAlignment="1" applyProtection="1">
      <alignment horizontal="right" wrapText="1" readingOrder="1"/>
    </xf>
    <xf numFmtId="4" fontId="722" fillId="723" borderId="722" xfId="0" applyNumberFormat="1" applyFont="1" applyFill="1" applyBorder="1" applyAlignment="1" applyProtection="1">
      <alignment horizontal="right" wrapText="1" readingOrder="1"/>
    </xf>
    <xf numFmtId="4" fontId="723" fillId="724" borderId="723" xfId="0" applyNumberFormat="1" applyFont="1" applyFill="1" applyBorder="1" applyAlignment="1" applyProtection="1">
      <alignment horizontal="right" wrapText="1" readingOrder="1"/>
    </xf>
    <xf numFmtId="4" fontId="724" fillId="725" borderId="724" xfId="0" applyNumberFormat="1" applyFont="1" applyFill="1" applyBorder="1" applyAlignment="1" applyProtection="1">
      <alignment horizontal="right" wrapText="1" readingOrder="1"/>
    </xf>
    <xf numFmtId="4" fontId="725" fillId="726" borderId="725" xfId="0" applyNumberFormat="1" applyFont="1" applyFill="1" applyBorder="1" applyAlignment="1" applyProtection="1">
      <alignment horizontal="right" wrapText="1" readingOrder="1"/>
    </xf>
    <xf numFmtId="4" fontId="726" fillId="727" borderId="726" xfId="0" applyNumberFormat="1" applyFont="1" applyFill="1" applyBorder="1" applyAlignment="1" applyProtection="1">
      <alignment horizontal="right" wrapText="1" readingOrder="1"/>
    </xf>
    <xf numFmtId="4" fontId="727" fillId="728" borderId="727" xfId="0" applyNumberFormat="1" applyFont="1" applyFill="1" applyBorder="1" applyAlignment="1" applyProtection="1">
      <alignment horizontal="right" wrapText="1" readingOrder="1"/>
    </xf>
    <xf numFmtId="4" fontId="728" fillId="729" borderId="728" xfId="0" applyNumberFormat="1" applyFont="1" applyFill="1" applyBorder="1" applyAlignment="1" applyProtection="1">
      <alignment horizontal="right" wrapText="1" readingOrder="1"/>
    </xf>
    <xf numFmtId="4" fontId="729" fillId="730" borderId="729" xfId="0" applyNumberFormat="1" applyFont="1" applyFill="1" applyBorder="1" applyAlignment="1" applyProtection="1">
      <alignment horizontal="right" wrapText="1" readingOrder="1"/>
    </xf>
    <xf numFmtId="0" fontId="730" fillId="731" borderId="730" xfId="0" applyFont="1" applyFill="1" applyBorder="1" applyAlignment="1" applyProtection="1">
      <alignment horizontal="left" vertical="top" wrapText="1" readingOrder="1"/>
    </xf>
    <xf numFmtId="4" fontId="731" fillId="732" borderId="731" xfId="0" applyNumberFormat="1" applyFont="1" applyFill="1" applyBorder="1" applyAlignment="1" applyProtection="1">
      <alignment horizontal="right" wrapText="1" readingOrder="1"/>
    </xf>
    <xf numFmtId="4" fontId="732" fillId="733" borderId="732" xfId="0" applyNumberFormat="1" applyFont="1" applyFill="1" applyBorder="1" applyAlignment="1" applyProtection="1">
      <alignment horizontal="right" wrapText="1" readingOrder="1"/>
    </xf>
    <xf numFmtId="4" fontId="733" fillId="734" borderId="733" xfId="0" applyNumberFormat="1" applyFont="1" applyFill="1" applyBorder="1" applyAlignment="1" applyProtection="1">
      <alignment horizontal="right" wrapText="1" readingOrder="1"/>
    </xf>
    <xf numFmtId="4" fontId="734" fillId="735" borderId="734" xfId="0" applyNumberFormat="1" applyFont="1" applyFill="1" applyBorder="1" applyAlignment="1" applyProtection="1">
      <alignment horizontal="right" wrapText="1" readingOrder="1"/>
    </xf>
    <xf numFmtId="4" fontId="735" fillId="736" borderId="735" xfId="0" applyNumberFormat="1" applyFont="1" applyFill="1" applyBorder="1" applyAlignment="1" applyProtection="1">
      <alignment horizontal="right" wrapText="1" readingOrder="1"/>
    </xf>
    <xf numFmtId="4" fontId="736" fillId="737" borderId="736" xfId="0" applyNumberFormat="1" applyFont="1" applyFill="1" applyBorder="1" applyAlignment="1" applyProtection="1">
      <alignment horizontal="right" wrapText="1" readingOrder="1"/>
    </xf>
    <xf numFmtId="4" fontId="737" fillId="738" borderId="737" xfId="0" applyNumberFormat="1" applyFont="1" applyFill="1" applyBorder="1" applyAlignment="1" applyProtection="1">
      <alignment horizontal="right" wrapText="1" readingOrder="1"/>
    </xf>
    <xf numFmtId="4" fontId="738" fillId="739" borderId="738" xfId="0" applyNumberFormat="1" applyFont="1" applyFill="1" applyBorder="1" applyAlignment="1" applyProtection="1">
      <alignment horizontal="right" wrapText="1" readingOrder="1"/>
    </xf>
    <xf numFmtId="4" fontId="739" fillId="740" borderId="739" xfId="0" applyNumberFormat="1" applyFont="1" applyFill="1" applyBorder="1" applyAlignment="1" applyProtection="1">
      <alignment horizontal="right" wrapText="1" readingOrder="1"/>
    </xf>
    <xf numFmtId="4" fontId="740" fillId="741" borderId="740" xfId="0" applyNumberFormat="1" applyFont="1" applyFill="1" applyBorder="1" applyAlignment="1" applyProtection="1">
      <alignment horizontal="right" wrapText="1" readingOrder="1"/>
    </xf>
    <xf numFmtId="4" fontId="741" fillId="742" borderId="741" xfId="0" applyNumberFormat="1" applyFont="1" applyFill="1" applyBorder="1" applyAlignment="1" applyProtection="1">
      <alignment horizontal="right" wrapText="1" readingOrder="1"/>
    </xf>
    <xf numFmtId="4" fontId="742" fillId="743" borderId="742" xfId="0" applyNumberFormat="1" applyFont="1" applyFill="1" applyBorder="1" applyAlignment="1" applyProtection="1">
      <alignment horizontal="right" wrapText="1" readingOrder="1"/>
    </xf>
    <xf numFmtId="4" fontId="743" fillId="744" borderId="743" xfId="0" applyNumberFormat="1" applyFont="1" applyFill="1" applyBorder="1" applyAlignment="1" applyProtection="1">
      <alignment horizontal="right" wrapText="1" readingOrder="1"/>
    </xf>
    <xf numFmtId="4" fontId="744" fillId="745" borderId="744" xfId="0" applyNumberFormat="1" applyFont="1" applyFill="1" applyBorder="1" applyAlignment="1" applyProtection="1">
      <alignment horizontal="right" wrapText="1" readingOrder="1"/>
    </xf>
    <xf numFmtId="4" fontId="745" fillId="746" borderId="745" xfId="0" applyNumberFormat="1" applyFont="1" applyFill="1" applyBorder="1" applyAlignment="1" applyProtection="1">
      <alignment horizontal="right" wrapText="1" readingOrder="1"/>
    </xf>
    <xf numFmtId="4" fontId="746" fillId="747" borderId="746" xfId="0" applyNumberFormat="1" applyFont="1" applyFill="1" applyBorder="1" applyAlignment="1" applyProtection="1">
      <alignment horizontal="right" wrapText="1" readingOrder="1"/>
    </xf>
    <xf numFmtId="4" fontId="747" fillId="748" borderId="747" xfId="0" applyNumberFormat="1" applyFont="1" applyFill="1" applyBorder="1" applyAlignment="1" applyProtection="1">
      <alignment horizontal="right" wrapText="1" readingOrder="1"/>
    </xf>
    <xf numFmtId="4" fontId="748" fillId="749" borderId="748" xfId="0" applyNumberFormat="1" applyFont="1" applyFill="1" applyBorder="1" applyAlignment="1" applyProtection="1">
      <alignment horizontal="right" wrapText="1" readingOrder="1"/>
    </xf>
    <xf numFmtId="4" fontId="749" fillId="750" borderId="749" xfId="0" applyNumberFormat="1" applyFont="1" applyFill="1" applyBorder="1" applyAlignment="1" applyProtection="1">
      <alignment horizontal="right" wrapText="1" readingOrder="1"/>
    </xf>
    <xf numFmtId="4" fontId="750" fillId="751" borderId="750" xfId="0" applyNumberFormat="1" applyFont="1" applyFill="1" applyBorder="1" applyAlignment="1" applyProtection="1">
      <alignment horizontal="right" wrapText="1" readingOrder="1"/>
    </xf>
    <xf numFmtId="4" fontId="751" fillId="752" borderId="751" xfId="0" applyNumberFormat="1" applyFont="1" applyFill="1" applyBorder="1" applyAlignment="1" applyProtection="1">
      <alignment horizontal="right" wrapText="1" readingOrder="1"/>
    </xf>
    <xf numFmtId="4" fontId="752" fillId="753" borderId="752" xfId="0" applyNumberFormat="1" applyFont="1" applyFill="1" applyBorder="1" applyAlignment="1" applyProtection="1">
      <alignment horizontal="right" wrapText="1" readingOrder="1"/>
    </xf>
    <xf numFmtId="4" fontId="753" fillId="754" borderId="753" xfId="0" applyNumberFormat="1" applyFont="1" applyFill="1" applyBorder="1" applyAlignment="1" applyProtection="1">
      <alignment horizontal="right" wrapText="1" readingOrder="1"/>
    </xf>
    <xf numFmtId="4" fontId="754" fillId="755" borderId="754" xfId="0" applyNumberFormat="1" applyFont="1" applyFill="1" applyBorder="1" applyAlignment="1" applyProtection="1">
      <alignment horizontal="right" wrapText="1" readingOrder="1"/>
    </xf>
    <xf numFmtId="0" fontId="755" fillId="756" borderId="755" xfId="0" applyFont="1" applyFill="1" applyBorder="1" applyAlignment="1" applyProtection="1">
      <alignment horizontal="left" vertical="top" wrapText="1" readingOrder="1"/>
    </xf>
    <xf numFmtId="4" fontId="756" fillId="757" borderId="756" xfId="0" applyNumberFormat="1" applyFont="1" applyFill="1" applyBorder="1" applyAlignment="1" applyProtection="1">
      <alignment horizontal="right" wrapText="1" readingOrder="1"/>
    </xf>
    <xf numFmtId="4" fontId="757" fillId="758" borderId="757" xfId="0" applyNumberFormat="1" applyFont="1" applyFill="1" applyBorder="1" applyAlignment="1" applyProtection="1">
      <alignment horizontal="right" wrapText="1" readingOrder="1"/>
    </xf>
    <xf numFmtId="4" fontId="758" fillId="759" borderId="758" xfId="0" applyNumberFormat="1" applyFont="1" applyFill="1" applyBorder="1" applyAlignment="1" applyProtection="1">
      <alignment horizontal="right" wrapText="1" readingOrder="1"/>
    </xf>
    <xf numFmtId="4" fontId="759" fillId="760" borderId="759" xfId="0" applyNumberFormat="1" applyFont="1" applyFill="1" applyBorder="1" applyAlignment="1" applyProtection="1">
      <alignment horizontal="right" wrapText="1" readingOrder="1"/>
    </xf>
    <xf numFmtId="4" fontId="760" fillId="761" borderId="760" xfId="0" applyNumberFormat="1" applyFont="1" applyFill="1" applyBorder="1" applyAlignment="1" applyProtection="1">
      <alignment horizontal="right" wrapText="1" readingOrder="1"/>
    </xf>
    <xf numFmtId="4" fontId="761" fillId="762" borderId="761" xfId="0" applyNumberFormat="1" applyFont="1" applyFill="1" applyBorder="1" applyAlignment="1" applyProtection="1">
      <alignment horizontal="right" wrapText="1" readingOrder="1"/>
    </xf>
    <xf numFmtId="4" fontId="762" fillId="763" borderId="762" xfId="0" applyNumberFormat="1" applyFont="1" applyFill="1" applyBorder="1" applyAlignment="1" applyProtection="1">
      <alignment horizontal="right" wrapText="1" readingOrder="1"/>
    </xf>
    <xf numFmtId="4" fontId="763" fillId="764" borderId="763" xfId="0" applyNumberFormat="1" applyFont="1" applyFill="1" applyBorder="1" applyAlignment="1" applyProtection="1">
      <alignment horizontal="right" wrapText="1" readingOrder="1"/>
    </xf>
    <xf numFmtId="4" fontId="764" fillId="765" borderId="764" xfId="0" applyNumberFormat="1" applyFont="1" applyFill="1" applyBorder="1" applyAlignment="1" applyProtection="1">
      <alignment horizontal="right" wrapText="1" readingOrder="1"/>
    </xf>
    <xf numFmtId="4" fontId="765" fillId="766" borderId="765" xfId="0" applyNumberFormat="1" applyFont="1" applyFill="1" applyBorder="1" applyAlignment="1" applyProtection="1">
      <alignment horizontal="right" wrapText="1" readingOrder="1"/>
    </xf>
    <xf numFmtId="4" fontId="766" fillId="767" borderId="766" xfId="0" applyNumberFormat="1" applyFont="1" applyFill="1" applyBorder="1" applyAlignment="1" applyProtection="1">
      <alignment horizontal="right" wrapText="1" readingOrder="1"/>
    </xf>
    <xf numFmtId="4" fontId="767" fillId="768" borderId="767" xfId="0" applyNumberFormat="1" applyFont="1" applyFill="1" applyBorder="1" applyAlignment="1" applyProtection="1">
      <alignment horizontal="right" wrapText="1" readingOrder="1"/>
    </xf>
    <xf numFmtId="4" fontId="768" fillId="769" borderId="768" xfId="0" applyNumberFormat="1" applyFont="1" applyFill="1" applyBorder="1" applyAlignment="1" applyProtection="1">
      <alignment horizontal="right" wrapText="1" readingOrder="1"/>
    </xf>
    <xf numFmtId="4" fontId="769" fillId="770" borderId="769" xfId="0" applyNumberFormat="1" applyFont="1" applyFill="1" applyBorder="1" applyAlignment="1" applyProtection="1">
      <alignment horizontal="right" wrapText="1" readingOrder="1"/>
    </xf>
    <xf numFmtId="4" fontId="770" fillId="771" borderId="770" xfId="0" applyNumberFormat="1" applyFont="1" applyFill="1" applyBorder="1" applyAlignment="1" applyProtection="1">
      <alignment horizontal="right" wrapText="1" readingOrder="1"/>
    </xf>
    <xf numFmtId="4" fontId="771" fillId="772" borderId="771" xfId="0" applyNumberFormat="1" applyFont="1" applyFill="1" applyBorder="1" applyAlignment="1" applyProtection="1">
      <alignment horizontal="right" wrapText="1" readingOrder="1"/>
    </xf>
    <xf numFmtId="4" fontId="772" fillId="773" borderId="772" xfId="0" applyNumberFormat="1" applyFont="1" applyFill="1" applyBorder="1" applyAlignment="1" applyProtection="1">
      <alignment horizontal="right" wrapText="1" readingOrder="1"/>
    </xf>
    <xf numFmtId="4" fontId="773" fillId="774" borderId="773" xfId="0" applyNumberFormat="1" applyFont="1" applyFill="1" applyBorder="1" applyAlignment="1" applyProtection="1">
      <alignment horizontal="right" wrapText="1" readingOrder="1"/>
    </xf>
    <xf numFmtId="4" fontId="774" fillId="775" borderId="774" xfId="0" applyNumberFormat="1" applyFont="1" applyFill="1" applyBorder="1" applyAlignment="1" applyProtection="1">
      <alignment horizontal="right" wrapText="1" readingOrder="1"/>
    </xf>
    <xf numFmtId="4" fontId="775" fillId="776" borderId="775" xfId="0" applyNumberFormat="1" applyFont="1" applyFill="1" applyBorder="1" applyAlignment="1" applyProtection="1">
      <alignment horizontal="right" wrapText="1" readingOrder="1"/>
    </xf>
    <xf numFmtId="4" fontId="776" fillId="777" borderId="776" xfId="0" applyNumberFormat="1" applyFont="1" applyFill="1" applyBorder="1" applyAlignment="1" applyProtection="1">
      <alignment horizontal="right" wrapText="1" readingOrder="1"/>
    </xf>
    <xf numFmtId="4" fontId="777" fillId="778" borderId="777" xfId="0" applyNumberFormat="1" applyFont="1" applyFill="1" applyBorder="1" applyAlignment="1" applyProtection="1">
      <alignment horizontal="right" wrapText="1" readingOrder="1"/>
    </xf>
    <xf numFmtId="164" fontId="778" fillId="779" borderId="778" xfId="0" applyNumberFormat="1" applyFont="1" applyFill="1" applyBorder="1" applyAlignment="1" applyProtection="1">
      <alignment horizontal="right" wrapText="1" readingOrder="1"/>
    </xf>
    <xf numFmtId="164" fontId="779" fillId="780" borderId="779" xfId="0" applyNumberFormat="1" applyFont="1" applyFill="1" applyBorder="1" applyAlignment="1" applyProtection="1">
      <alignment horizontal="right" wrapText="1" readingOrder="1"/>
    </xf>
    <xf numFmtId="0" fontId="780" fillId="781" borderId="780" xfId="0" applyFont="1" applyFill="1" applyBorder="1" applyAlignment="1" applyProtection="1">
      <alignment horizontal="left" vertical="top" wrapText="1" readingOrder="1"/>
    </xf>
    <xf numFmtId="4" fontId="781" fillId="782" borderId="781" xfId="0" applyNumberFormat="1" applyFont="1" applyFill="1" applyBorder="1" applyAlignment="1" applyProtection="1">
      <alignment horizontal="right" wrapText="1" readingOrder="1"/>
    </xf>
    <xf numFmtId="4" fontId="782" fillId="783" borderId="782" xfId="0" applyNumberFormat="1" applyFont="1" applyFill="1" applyBorder="1" applyAlignment="1" applyProtection="1">
      <alignment horizontal="right" wrapText="1" readingOrder="1"/>
    </xf>
    <xf numFmtId="4" fontId="783" fillId="784" borderId="783" xfId="0" applyNumberFormat="1" applyFont="1" applyFill="1" applyBorder="1" applyAlignment="1" applyProtection="1">
      <alignment horizontal="right" wrapText="1" readingOrder="1"/>
    </xf>
    <xf numFmtId="4" fontId="784" fillId="785" borderId="784" xfId="0" applyNumberFormat="1" applyFont="1" applyFill="1" applyBorder="1" applyAlignment="1" applyProtection="1">
      <alignment horizontal="right" wrapText="1" readingOrder="1"/>
    </xf>
    <xf numFmtId="4" fontId="785" fillId="786" borderId="785" xfId="0" applyNumberFormat="1" applyFont="1" applyFill="1" applyBorder="1" applyAlignment="1" applyProtection="1">
      <alignment horizontal="right" wrapText="1" readingOrder="1"/>
    </xf>
    <xf numFmtId="4" fontId="786" fillId="787" borderId="786" xfId="0" applyNumberFormat="1" applyFont="1" applyFill="1" applyBorder="1" applyAlignment="1" applyProtection="1">
      <alignment horizontal="right" wrapText="1" readingOrder="1"/>
    </xf>
    <xf numFmtId="4" fontId="787" fillId="788" borderId="787" xfId="0" applyNumberFormat="1" applyFont="1" applyFill="1" applyBorder="1" applyAlignment="1" applyProtection="1">
      <alignment horizontal="right" wrapText="1" readingOrder="1"/>
    </xf>
    <xf numFmtId="4" fontId="788" fillId="789" borderId="788" xfId="0" applyNumberFormat="1" applyFont="1" applyFill="1" applyBorder="1" applyAlignment="1" applyProtection="1">
      <alignment horizontal="right" wrapText="1" readingOrder="1"/>
    </xf>
    <xf numFmtId="4" fontId="789" fillId="790" borderId="789" xfId="0" applyNumberFormat="1" applyFont="1" applyFill="1" applyBorder="1" applyAlignment="1" applyProtection="1">
      <alignment horizontal="right" wrapText="1" readingOrder="1"/>
    </xf>
    <xf numFmtId="4" fontId="790" fillId="791" borderId="790" xfId="0" applyNumberFormat="1" applyFont="1" applyFill="1" applyBorder="1" applyAlignment="1" applyProtection="1">
      <alignment horizontal="right" wrapText="1" readingOrder="1"/>
    </xf>
    <xf numFmtId="4" fontId="791" fillId="792" borderId="791" xfId="0" applyNumberFormat="1" applyFont="1" applyFill="1" applyBorder="1" applyAlignment="1" applyProtection="1">
      <alignment horizontal="right" wrapText="1" readingOrder="1"/>
    </xf>
    <xf numFmtId="4" fontId="792" fillId="793" borderId="792" xfId="0" applyNumberFormat="1" applyFont="1" applyFill="1" applyBorder="1" applyAlignment="1" applyProtection="1">
      <alignment horizontal="right" wrapText="1" readingOrder="1"/>
    </xf>
    <xf numFmtId="4" fontId="793" fillId="794" borderId="793" xfId="0" applyNumberFormat="1" applyFont="1" applyFill="1" applyBorder="1" applyAlignment="1" applyProtection="1">
      <alignment horizontal="right" wrapText="1" readingOrder="1"/>
    </xf>
    <xf numFmtId="4" fontId="794" fillId="795" borderId="794" xfId="0" applyNumberFormat="1" applyFont="1" applyFill="1" applyBorder="1" applyAlignment="1" applyProtection="1">
      <alignment horizontal="right" wrapText="1" readingOrder="1"/>
    </xf>
    <xf numFmtId="4" fontId="795" fillId="796" borderId="795" xfId="0" applyNumberFormat="1" applyFont="1" applyFill="1" applyBorder="1" applyAlignment="1" applyProtection="1">
      <alignment horizontal="right" wrapText="1" readingOrder="1"/>
    </xf>
    <xf numFmtId="4" fontId="796" fillId="797" borderId="796" xfId="0" applyNumberFormat="1" applyFont="1" applyFill="1" applyBorder="1" applyAlignment="1" applyProtection="1">
      <alignment horizontal="right" wrapText="1" readingOrder="1"/>
    </xf>
    <xf numFmtId="4" fontId="797" fillId="798" borderId="797" xfId="0" applyNumberFormat="1" applyFont="1" applyFill="1" applyBorder="1" applyAlignment="1" applyProtection="1">
      <alignment horizontal="right" wrapText="1" readingOrder="1"/>
    </xf>
    <xf numFmtId="4" fontId="798" fillId="799" borderId="798" xfId="0" applyNumberFormat="1" applyFont="1" applyFill="1" applyBorder="1" applyAlignment="1" applyProtection="1">
      <alignment horizontal="right" wrapText="1" readingOrder="1"/>
    </xf>
    <xf numFmtId="4" fontId="799" fillId="800" borderId="799" xfId="0" applyNumberFormat="1" applyFont="1" applyFill="1" applyBorder="1" applyAlignment="1" applyProtection="1">
      <alignment horizontal="right" wrapText="1" readingOrder="1"/>
    </xf>
    <xf numFmtId="4" fontId="800" fillId="801" borderId="800" xfId="0" applyNumberFormat="1" applyFont="1" applyFill="1" applyBorder="1" applyAlignment="1" applyProtection="1">
      <alignment horizontal="right" wrapText="1" readingOrder="1"/>
    </xf>
    <xf numFmtId="4" fontId="801" fillId="802" borderId="801" xfId="0" applyNumberFormat="1" applyFont="1" applyFill="1" applyBorder="1" applyAlignment="1" applyProtection="1">
      <alignment horizontal="right" wrapText="1" readingOrder="1"/>
    </xf>
    <xf numFmtId="4" fontId="802" fillId="803" borderId="802" xfId="0" applyNumberFormat="1" applyFont="1" applyFill="1" applyBorder="1" applyAlignment="1" applyProtection="1">
      <alignment horizontal="right" wrapText="1" readingOrder="1"/>
    </xf>
    <xf numFmtId="4" fontId="803" fillId="804" borderId="803" xfId="0" applyNumberFormat="1" applyFont="1" applyFill="1" applyBorder="1" applyAlignment="1" applyProtection="1">
      <alignment horizontal="right" wrapText="1" readingOrder="1"/>
    </xf>
    <xf numFmtId="4" fontId="804" fillId="805" borderId="804" xfId="0" applyNumberFormat="1" applyFont="1" applyFill="1" applyBorder="1" applyAlignment="1" applyProtection="1">
      <alignment horizontal="right" wrapText="1" readingOrder="1"/>
    </xf>
    <xf numFmtId="0" fontId="805" fillId="806" borderId="805" xfId="0" applyFont="1" applyFill="1" applyBorder="1" applyAlignment="1" applyProtection="1">
      <alignment horizontal="left" vertical="top" wrapText="1" readingOrder="1"/>
    </xf>
    <xf numFmtId="4" fontId="806" fillId="807" borderId="806" xfId="0" applyNumberFormat="1" applyFont="1" applyFill="1" applyBorder="1" applyAlignment="1" applyProtection="1">
      <alignment horizontal="right" wrapText="1" readingOrder="1"/>
    </xf>
    <xf numFmtId="4" fontId="807" fillId="808" borderId="807" xfId="0" applyNumberFormat="1" applyFont="1" applyFill="1" applyBorder="1" applyAlignment="1" applyProtection="1">
      <alignment horizontal="right" wrapText="1" readingOrder="1"/>
    </xf>
    <xf numFmtId="4" fontId="808" fillId="809" borderId="808" xfId="0" applyNumberFormat="1" applyFont="1" applyFill="1" applyBorder="1" applyAlignment="1" applyProtection="1">
      <alignment horizontal="right" wrapText="1" readingOrder="1"/>
    </xf>
    <xf numFmtId="4" fontId="809" fillId="810" borderId="809" xfId="0" applyNumberFormat="1" applyFont="1" applyFill="1" applyBorder="1" applyAlignment="1" applyProtection="1">
      <alignment horizontal="right" wrapText="1" readingOrder="1"/>
    </xf>
    <xf numFmtId="4" fontId="810" fillId="811" borderId="810" xfId="0" applyNumberFormat="1" applyFont="1" applyFill="1" applyBorder="1" applyAlignment="1" applyProtection="1">
      <alignment horizontal="right" wrapText="1" readingOrder="1"/>
    </xf>
    <xf numFmtId="4" fontId="811" fillId="812" borderId="811" xfId="0" applyNumberFormat="1" applyFont="1" applyFill="1" applyBorder="1" applyAlignment="1" applyProtection="1">
      <alignment horizontal="right" wrapText="1" readingOrder="1"/>
    </xf>
    <xf numFmtId="4" fontId="812" fillId="813" borderId="812" xfId="0" applyNumberFormat="1" applyFont="1" applyFill="1" applyBorder="1" applyAlignment="1" applyProtection="1">
      <alignment horizontal="right" wrapText="1" readingOrder="1"/>
    </xf>
    <xf numFmtId="4" fontId="813" fillId="814" borderId="813" xfId="0" applyNumberFormat="1" applyFont="1" applyFill="1" applyBorder="1" applyAlignment="1" applyProtection="1">
      <alignment horizontal="right" wrapText="1" readingOrder="1"/>
    </xf>
    <xf numFmtId="4" fontId="814" fillId="815" borderId="814" xfId="0" applyNumberFormat="1" applyFont="1" applyFill="1" applyBorder="1" applyAlignment="1" applyProtection="1">
      <alignment horizontal="right" wrapText="1" readingOrder="1"/>
    </xf>
    <xf numFmtId="4" fontId="815" fillId="816" borderId="815" xfId="0" applyNumberFormat="1" applyFont="1" applyFill="1" applyBorder="1" applyAlignment="1" applyProtection="1">
      <alignment horizontal="right" wrapText="1" readingOrder="1"/>
    </xf>
    <xf numFmtId="4" fontId="816" fillId="817" borderId="816" xfId="0" applyNumberFormat="1" applyFont="1" applyFill="1" applyBorder="1" applyAlignment="1" applyProtection="1">
      <alignment horizontal="right" wrapText="1" readingOrder="1"/>
    </xf>
    <xf numFmtId="4" fontId="817" fillId="818" borderId="817" xfId="0" applyNumberFormat="1" applyFont="1" applyFill="1" applyBorder="1" applyAlignment="1" applyProtection="1">
      <alignment horizontal="right" wrapText="1" readingOrder="1"/>
    </xf>
    <xf numFmtId="4" fontId="818" fillId="819" borderId="818" xfId="0" applyNumberFormat="1" applyFont="1" applyFill="1" applyBorder="1" applyAlignment="1" applyProtection="1">
      <alignment horizontal="right" wrapText="1" readingOrder="1"/>
    </xf>
    <xf numFmtId="4" fontId="819" fillId="820" borderId="819" xfId="0" applyNumberFormat="1" applyFont="1" applyFill="1" applyBorder="1" applyAlignment="1" applyProtection="1">
      <alignment horizontal="right" wrapText="1" readingOrder="1"/>
    </xf>
    <xf numFmtId="4" fontId="820" fillId="821" borderId="820" xfId="0" applyNumberFormat="1" applyFont="1" applyFill="1" applyBorder="1" applyAlignment="1" applyProtection="1">
      <alignment horizontal="right" wrapText="1" readingOrder="1"/>
    </xf>
    <xf numFmtId="4" fontId="821" fillId="822" borderId="821" xfId="0" applyNumberFormat="1" applyFont="1" applyFill="1" applyBorder="1" applyAlignment="1" applyProtection="1">
      <alignment horizontal="right" wrapText="1" readingOrder="1"/>
    </xf>
    <xf numFmtId="4" fontId="822" fillId="823" borderId="822" xfId="0" applyNumberFormat="1" applyFont="1" applyFill="1" applyBorder="1" applyAlignment="1" applyProtection="1">
      <alignment horizontal="right" wrapText="1" readingOrder="1"/>
    </xf>
    <xf numFmtId="4" fontId="823" fillId="824" borderId="823" xfId="0" applyNumberFormat="1" applyFont="1" applyFill="1" applyBorder="1" applyAlignment="1" applyProtection="1">
      <alignment horizontal="right" wrapText="1" readingOrder="1"/>
    </xf>
    <xf numFmtId="4" fontId="824" fillId="825" borderId="824" xfId="0" applyNumberFormat="1" applyFont="1" applyFill="1" applyBorder="1" applyAlignment="1" applyProtection="1">
      <alignment horizontal="right" wrapText="1" readingOrder="1"/>
    </xf>
    <xf numFmtId="4" fontId="825" fillId="826" borderId="825" xfId="0" applyNumberFormat="1" applyFont="1" applyFill="1" applyBorder="1" applyAlignment="1" applyProtection="1">
      <alignment horizontal="right" wrapText="1" readingOrder="1"/>
    </xf>
    <xf numFmtId="4" fontId="826" fillId="827" borderId="826" xfId="0" applyNumberFormat="1" applyFont="1" applyFill="1" applyBorder="1" applyAlignment="1" applyProtection="1">
      <alignment horizontal="right" wrapText="1" readingOrder="1"/>
    </xf>
    <xf numFmtId="4" fontId="827" fillId="828" borderId="827" xfId="0" applyNumberFormat="1" applyFont="1" applyFill="1" applyBorder="1" applyAlignment="1" applyProtection="1">
      <alignment horizontal="right" wrapText="1" readingOrder="1"/>
    </xf>
    <xf numFmtId="4" fontId="828" fillId="829" borderId="828" xfId="0" applyNumberFormat="1" applyFont="1" applyFill="1" applyBorder="1" applyAlignment="1" applyProtection="1">
      <alignment horizontal="right" wrapText="1" readingOrder="1"/>
    </xf>
    <xf numFmtId="4" fontId="829" fillId="830" borderId="829" xfId="0" applyNumberFormat="1" applyFont="1" applyFill="1" applyBorder="1" applyAlignment="1" applyProtection="1">
      <alignment horizontal="right" wrapText="1" readingOrder="1"/>
    </xf>
    <xf numFmtId="0" fontId="830" fillId="831" borderId="830" xfId="0" applyFont="1" applyFill="1" applyBorder="1" applyAlignment="1" applyProtection="1">
      <alignment horizontal="left" vertical="top" wrapText="1" readingOrder="1"/>
    </xf>
    <xf numFmtId="4" fontId="831" fillId="832" borderId="831" xfId="0" applyNumberFormat="1" applyFont="1" applyFill="1" applyBorder="1" applyAlignment="1" applyProtection="1">
      <alignment horizontal="right" wrapText="1" readingOrder="1"/>
    </xf>
    <xf numFmtId="4" fontId="832" fillId="833" borderId="832" xfId="0" applyNumberFormat="1" applyFont="1" applyFill="1" applyBorder="1" applyAlignment="1" applyProtection="1">
      <alignment horizontal="right" wrapText="1" readingOrder="1"/>
    </xf>
    <xf numFmtId="4" fontId="833" fillId="834" borderId="833" xfId="0" applyNumberFormat="1" applyFont="1" applyFill="1" applyBorder="1" applyAlignment="1" applyProtection="1">
      <alignment horizontal="right" wrapText="1" readingOrder="1"/>
    </xf>
    <xf numFmtId="4" fontId="834" fillId="835" borderId="834" xfId="0" applyNumberFormat="1" applyFont="1" applyFill="1" applyBorder="1" applyAlignment="1" applyProtection="1">
      <alignment horizontal="right" wrapText="1" readingOrder="1"/>
    </xf>
    <xf numFmtId="4" fontId="835" fillId="836" borderId="835" xfId="0" applyNumberFormat="1" applyFont="1" applyFill="1" applyBorder="1" applyAlignment="1" applyProtection="1">
      <alignment horizontal="right" wrapText="1" readingOrder="1"/>
    </xf>
    <xf numFmtId="4" fontId="836" fillId="837" borderId="836" xfId="0" applyNumberFormat="1" applyFont="1" applyFill="1" applyBorder="1" applyAlignment="1" applyProtection="1">
      <alignment horizontal="right" wrapText="1" readingOrder="1"/>
    </xf>
    <xf numFmtId="4" fontId="837" fillId="838" borderId="837" xfId="0" applyNumberFormat="1" applyFont="1" applyFill="1" applyBorder="1" applyAlignment="1" applyProtection="1">
      <alignment horizontal="right" wrapText="1" readingOrder="1"/>
    </xf>
    <xf numFmtId="4" fontId="838" fillId="839" borderId="838" xfId="0" applyNumberFormat="1" applyFont="1" applyFill="1" applyBorder="1" applyAlignment="1" applyProtection="1">
      <alignment horizontal="right" wrapText="1" readingOrder="1"/>
    </xf>
    <xf numFmtId="4" fontId="839" fillId="840" borderId="839" xfId="0" applyNumberFormat="1" applyFont="1" applyFill="1" applyBorder="1" applyAlignment="1" applyProtection="1">
      <alignment horizontal="right" wrapText="1" readingOrder="1"/>
    </xf>
    <xf numFmtId="4" fontId="840" fillId="841" borderId="840" xfId="0" applyNumberFormat="1" applyFont="1" applyFill="1" applyBorder="1" applyAlignment="1" applyProtection="1">
      <alignment horizontal="right" wrapText="1" readingOrder="1"/>
    </xf>
    <xf numFmtId="4" fontId="841" fillId="842" borderId="841" xfId="0" applyNumberFormat="1" applyFont="1" applyFill="1" applyBorder="1" applyAlignment="1" applyProtection="1">
      <alignment horizontal="right" wrapText="1" readingOrder="1"/>
    </xf>
    <xf numFmtId="4" fontId="842" fillId="843" borderId="842" xfId="0" applyNumberFormat="1" applyFont="1" applyFill="1" applyBorder="1" applyAlignment="1" applyProtection="1">
      <alignment horizontal="right" wrapText="1" readingOrder="1"/>
    </xf>
    <xf numFmtId="4" fontId="843" fillId="844" borderId="843" xfId="0" applyNumberFormat="1" applyFont="1" applyFill="1" applyBorder="1" applyAlignment="1" applyProtection="1">
      <alignment horizontal="right" wrapText="1" readingOrder="1"/>
    </xf>
    <xf numFmtId="4" fontId="844" fillId="845" borderId="844" xfId="0" applyNumberFormat="1" applyFont="1" applyFill="1" applyBorder="1" applyAlignment="1" applyProtection="1">
      <alignment horizontal="right" wrapText="1" readingOrder="1"/>
    </xf>
    <xf numFmtId="4" fontId="845" fillId="846" borderId="845" xfId="0" applyNumberFormat="1" applyFont="1" applyFill="1" applyBorder="1" applyAlignment="1" applyProtection="1">
      <alignment horizontal="right" wrapText="1" readingOrder="1"/>
    </xf>
    <xf numFmtId="4" fontId="846" fillId="847" borderId="846" xfId="0" applyNumberFormat="1" applyFont="1" applyFill="1" applyBorder="1" applyAlignment="1" applyProtection="1">
      <alignment horizontal="right" wrapText="1" readingOrder="1"/>
    </xf>
    <xf numFmtId="4" fontId="847" fillId="848" borderId="847" xfId="0" applyNumberFormat="1" applyFont="1" applyFill="1" applyBorder="1" applyAlignment="1" applyProtection="1">
      <alignment horizontal="right" wrapText="1" readingOrder="1"/>
    </xf>
    <xf numFmtId="4" fontId="848" fillId="849" borderId="848" xfId="0" applyNumberFormat="1" applyFont="1" applyFill="1" applyBorder="1" applyAlignment="1" applyProtection="1">
      <alignment horizontal="right" wrapText="1" readingOrder="1"/>
    </xf>
    <xf numFmtId="4" fontId="849" fillId="850" borderId="849" xfId="0" applyNumberFormat="1" applyFont="1" applyFill="1" applyBorder="1" applyAlignment="1" applyProtection="1">
      <alignment horizontal="right" wrapText="1" readingOrder="1"/>
    </xf>
    <xf numFmtId="4" fontId="850" fillId="851" borderId="850" xfId="0" applyNumberFormat="1" applyFont="1" applyFill="1" applyBorder="1" applyAlignment="1" applyProtection="1">
      <alignment horizontal="right" wrapText="1" readingOrder="1"/>
    </xf>
    <xf numFmtId="4" fontId="851" fillId="852" borderId="851" xfId="0" applyNumberFormat="1" applyFont="1" applyFill="1" applyBorder="1" applyAlignment="1" applyProtection="1">
      <alignment horizontal="right" wrapText="1" readingOrder="1"/>
    </xf>
    <xf numFmtId="164" fontId="852" fillId="853" borderId="852" xfId="0" applyNumberFormat="1" applyFont="1" applyFill="1" applyBorder="1" applyAlignment="1" applyProtection="1">
      <alignment horizontal="right" wrapText="1" readingOrder="1"/>
    </xf>
    <xf numFmtId="164" fontId="853" fillId="854" borderId="853" xfId="0" applyNumberFormat="1" applyFont="1" applyFill="1" applyBorder="1" applyAlignment="1" applyProtection="1">
      <alignment horizontal="right" wrapText="1" readingOrder="1"/>
    </xf>
    <xf numFmtId="164" fontId="854" fillId="855" borderId="854" xfId="0" applyNumberFormat="1" applyFont="1" applyFill="1" applyBorder="1" applyAlignment="1" applyProtection="1">
      <alignment horizontal="right" wrapText="1" readingOrder="1"/>
    </xf>
    <xf numFmtId="0" fontId="855" fillId="856" borderId="855" xfId="0" applyFont="1" applyFill="1" applyBorder="1" applyAlignment="1" applyProtection="1">
      <alignment horizontal="left" vertical="top" wrapText="1" readingOrder="1"/>
    </xf>
    <xf numFmtId="4" fontId="856" fillId="857" borderId="856" xfId="0" applyNumberFormat="1" applyFont="1" applyFill="1" applyBorder="1" applyAlignment="1" applyProtection="1">
      <alignment horizontal="right" wrapText="1" readingOrder="1"/>
    </xf>
    <xf numFmtId="4" fontId="857" fillId="858" borderId="857" xfId="0" applyNumberFormat="1" applyFont="1" applyFill="1" applyBorder="1" applyAlignment="1" applyProtection="1">
      <alignment horizontal="right" wrapText="1" readingOrder="1"/>
    </xf>
    <xf numFmtId="4" fontId="858" fillId="859" borderId="858" xfId="0" applyNumberFormat="1" applyFont="1" applyFill="1" applyBorder="1" applyAlignment="1" applyProtection="1">
      <alignment horizontal="right" wrapText="1" readingOrder="1"/>
    </xf>
    <xf numFmtId="4" fontId="859" fillId="860" borderId="859" xfId="0" applyNumberFormat="1" applyFont="1" applyFill="1" applyBorder="1" applyAlignment="1" applyProtection="1">
      <alignment horizontal="right" wrapText="1" readingOrder="1"/>
    </xf>
    <xf numFmtId="4" fontId="860" fillId="861" borderId="860" xfId="0" applyNumberFormat="1" applyFont="1" applyFill="1" applyBorder="1" applyAlignment="1" applyProtection="1">
      <alignment horizontal="right" wrapText="1" readingOrder="1"/>
    </xf>
    <xf numFmtId="4" fontId="861" fillId="862" borderId="861" xfId="0" applyNumberFormat="1" applyFont="1" applyFill="1" applyBorder="1" applyAlignment="1" applyProtection="1">
      <alignment horizontal="right" wrapText="1" readingOrder="1"/>
    </xf>
    <xf numFmtId="4" fontId="862" fillId="863" borderId="862" xfId="0" applyNumberFormat="1" applyFont="1" applyFill="1" applyBorder="1" applyAlignment="1" applyProtection="1">
      <alignment horizontal="right" wrapText="1" readingOrder="1"/>
    </xf>
    <xf numFmtId="4" fontId="863" fillId="864" borderId="863" xfId="0" applyNumberFormat="1" applyFont="1" applyFill="1" applyBorder="1" applyAlignment="1" applyProtection="1">
      <alignment horizontal="right" wrapText="1" readingOrder="1"/>
    </xf>
    <xf numFmtId="4" fontId="864" fillId="865" borderId="864" xfId="0" applyNumberFormat="1" applyFont="1" applyFill="1" applyBorder="1" applyAlignment="1" applyProtection="1">
      <alignment horizontal="right" wrapText="1" readingOrder="1"/>
    </xf>
    <xf numFmtId="4" fontId="865" fillId="866" borderId="865" xfId="0" applyNumberFormat="1" applyFont="1" applyFill="1" applyBorder="1" applyAlignment="1" applyProtection="1">
      <alignment horizontal="right" wrapText="1" readingOrder="1"/>
    </xf>
    <xf numFmtId="4" fontId="866" fillId="867" borderId="866" xfId="0" applyNumberFormat="1" applyFont="1" applyFill="1" applyBorder="1" applyAlignment="1" applyProtection="1">
      <alignment horizontal="right" wrapText="1" readingOrder="1"/>
    </xf>
    <xf numFmtId="4" fontId="867" fillId="868" borderId="867" xfId="0" applyNumberFormat="1" applyFont="1" applyFill="1" applyBorder="1" applyAlignment="1" applyProtection="1">
      <alignment horizontal="right" wrapText="1" readingOrder="1"/>
    </xf>
    <xf numFmtId="4" fontId="868" fillId="869" borderId="868" xfId="0" applyNumberFormat="1" applyFont="1" applyFill="1" applyBorder="1" applyAlignment="1" applyProtection="1">
      <alignment horizontal="right" wrapText="1" readingOrder="1"/>
    </xf>
    <xf numFmtId="4" fontId="869" fillId="870" borderId="869" xfId="0" applyNumberFormat="1" applyFont="1" applyFill="1" applyBorder="1" applyAlignment="1" applyProtection="1">
      <alignment horizontal="right" wrapText="1" readingOrder="1"/>
    </xf>
    <xf numFmtId="4" fontId="870" fillId="871" borderId="870" xfId="0" applyNumberFormat="1" applyFont="1" applyFill="1" applyBorder="1" applyAlignment="1" applyProtection="1">
      <alignment horizontal="right" wrapText="1" readingOrder="1"/>
    </xf>
    <xf numFmtId="4" fontId="871" fillId="872" borderId="871" xfId="0" applyNumberFormat="1" applyFont="1" applyFill="1" applyBorder="1" applyAlignment="1" applyProtection="1">
      <alignment horizontal="right" wrapText="1" readingOrder="1"/>
    </xf>
    <xf numFmtId="4" fontId="872" fillId="873" borderId="872" xfId="0" applyNumberFormat="1" applyFont="1" applyFill="1" applyBorder="1" applyAlignment="1" applyProtection="1">
      <alignment horizontal="right" wrapText="1" readingOrder="1"/>
    </xf>
    <xf numFmtId="4" fontId="873" fillId="874" borderId="873" xfId="0" applyNumberFormat="1" applyFont="1" applyFill="1" applyBorder="1" applyAlignment="1" applyProtection="1">
      <alignment horizontal="right" wrapText="1" readingOrder="1"/>
    </xf>
    <xf numFmtId="4" fontId="874" fillId="875" borderId="874" xfId="0" applyNumberFormat="1" applyFont="1" applyFill="1" applyBorder="1" applyAlignment="1" applyProtection="1">
      <alignment horizontal="right" wrapText="1" readingOrder="1"/>
    </xf>
    <xf numFmtId="4" fontId="875" fillId="876" borderId="875" xfId="0" applyNumberFormat="1" applyFont="1" applyFill="1" applyBorder="1" applyAlignment="1" applyProtection="1">
      <alignment horizontal="right" wrapText="1" readingOrder="1"/>
    </xf>
    <xf numFmtId="4" fontId="876" fillId="877" borderId="876" xfId="0" applyNumberFormat="1" applyFont="1" applyFill="1" applyBorder="1" applyAlignment="1" applyProtection="1">
      <alignment horizontal="right" wrapText="1" readingOrder="1"/>
    </xf>
    <xf numFmtId="4" fontId="877" fillId="878" borderId="877" xfId="0" applyNumberFormat="1" applyFont="1" applyFill="1" applyBorder="1" applyAlignment="1" applyProtection="1">
      <alignment horizontal="right" wrapText="1" readingOrder="1"/>
    </xf>
    <xf numFmtId="4" fontId="878" fillId="879" borderId="878" xfId="0" applyNumberFormat="1" applyFont="1" applyFill="1" applyBorder="1" applyAlignment="1" applyProtection="1">
      <alignment horizontal="right" wrapText="1" readingOrder="1"/>
    </xf>
    <xf numFmtId="4" fontId="879" fillId="880" borderId="879" xfId="0" applyNumberFormat="1" applyFont="1" applyFill="1" applyBorder="1" applyAlignment="1" applyProtection="1">
      <alignment horizontal="right" wrapText="1" readingOrder="1"/>
    </xf>
    <xf numFmtId="0" fontId="880" fillId="881" borderId="880" xfId="0" applyFont="1" applyFill="1" applyBorder="1" applyAlignment="1" applyProtection="1">
      <alignment horizontal="left" vertical="top" wrapText="1" readingOrder="1"/>
    </xf>
    <xf numFmtId="4" fontId="881" fillId="882" borderId="881" xfId="0" applyNumberFormat="1" applyFont="1" applyFill="1" applyBorder="1" applyAlignment="1" applyProtection="1">
      <alignment horizontal="right" wrapText="1" readingOrder="1"/>
    </xf>
    <xf numFmtId="4" fontId="882" fillId="883" borderId="882" xfId="0" applyNumberFormat="1" applyFont="1" applyFill="1" applyBorder="1" applyAlignment="1" applyProtection="1">
      <alignment horizontal="right" wrapText="1" readingOrder="1"/>
    </xf>
    <xf numFmtId="4" fontId="883" fillId="884" borderId="883" xfId="0" applyNumberFormat="1" applyFont="1" applyFill="1" applyBorder="1" applyAlignment="1" applyProtection="1">
      <alignment horizontal="right" wrapText="1" readingOrder="1"/>
    </xf>
    <xf numFmtId="4" fontId="884" fillId="885" borderId="884" xfId="0" applyNumberFormat="1" applyFont="1" applyFill="1" applyBorder="1" applyAlignment="1" applyProtection="1">
      <alignment horizontal="right" wrapText="1" readingOrder="1"/>
    </xf>
    <xf numFmtId="4" fontId="885" fillId="886" borderId="885" xfId="0" applyNumberFormat="1" applyFont="1" applyFill="1" applyBorder="1" applyAlignment="1" applyProtection="1">
      <alignment horizontal="right" wrapText="1" readingOrder="1"/>
    </xf>
    <xf numFmtId="4" fontId="886" fillId="887" borderId="886" xfId="0" applyNumberFormat="1" applyFont="1" applyFill="1" applyBorder="1" applyAlignment="1" applyProtection="1">
      <alignment horizontal="right" wrapText="1" readingOrder="1"/>
    </xf>
    <xf numFmtId="4" fontId="887" fillId="888" borderId="887" xfId="0" applyNumberFormat="1" applyFont="1" applyFill="1" applyBorder="1" applyAlignment="1" applyProtection="1">
      <alignment horizontal="right" wrapText="1" readingOrder="1"/>
    </xf>
    <xf numFmtId="4" fontId="888" fillId="889" borderId="888" xfId="0" applyNumberFormat="1" applyFont="1" applyFill="1" applyBorder="1" applyAlignment="1" applyProtection="1">
      <alignment horizontal="right" wrapText="1" readingOrder="1"/>
    </xf>
    <xf numFmtId="4" fontId="889" fillId="890" borderId="889" xfId="0" applyNumberFormat="1" applyFont="1" applyFill="1" applyBorder="1" applyAlignment="1" applyProtection="1">
      <alignment horizontal="right" wrapText="1" readingOrder="1"/>
    </xf>
    <xf numFmtId="4" fontId="890" fillId="891" borderId="890" xfId="0" applyNumberFormat="1" applyFont="1" applyFill="1" applyBorder="1" applyAlignment="1" applyProtection="1">
      <alignment horizontal="right" wrapText="1" readingOrder="1"/>
    </xf>
    <xf numFmtId="4" fontId="891" fillId="892" borderId="891" xfId="0" applyNumberFormat="1" applyFont="1" applyFill="1" applyBorder="1" applyAlignment="1" applyProtection="1">
      <alignment horizontal="right" wrapText="1" readingOrder="1"/>
    </xf>
    <xf numFmtId="4" fontId="892" fillId="893" borderId="892" xfId="0" applyNumberFormat="1" applyFont="1" applyFill="1" applyBorder="1" applyAlignment="1" applyProtection="1">
      <alignment horizontal="right" wrapText="1" readingOrder="1"/>
    </xf>
    <xf numFmtId="4" fontId="893" fillId="894" borderId="893" xfId="0" applyNumberFormat="1" applyFont="1" applyFill="1" applyBorder="1" applyAlignment="1" applyProtection="1">
      <alignment horizontal="right" wrapText="1" readingOrder="1"/>
    </xf>
    <xf numFmtId="4" fontId="894" fillId="895" borderId="894" xfId="0" applyNumberFormat="1" applyFont="1" applyFill="1" applyBorder="1" applyAlignment="1" applyProtection="1">
      <alignment horizontal="right" wrapText="1" readingOrder="1"/>
    </xf>
    <xf numFmtId="4" fontId="895" fillId="896" borderId="895" xfId="0" applyNumberFormat="1" applyFont="1" applyFill="1" applyBorder="1" applyAlignment="1" applyProtection="1">
      <alignment horizontal="right" wrapText="1" readingOrder="1"/>
    </xf>
    <xf numFmtId="4" fontId="896" fillId="897" borderId="896" xfId="0" applyNumberFormat="1" applyFont="1" applyFill="1" applyBorder="1" applyAlignment="1" applyProtection="1">
      <alignment horizontal="right" wrapText="1" readingOrder="1"/>
    </xf>
    <xf numFmtId="4" fontId="897" fillId="898" borderId="897" xfId="0" applyNumberFormat="1" applyFont="1" applyFill="1" applyBorder="1" applyAlignment="1" applyProtection="1">
      <alignment horizontal="right" wrapText="1" readingOrder="1"/>
    </xf>
    <xf numFmtId="4" fontId="898" fillId="899" borderId="898" xfId="0" applyNumberFormat="1" applyFont="1" applyFill="1" applyBorder="1" applyAlignment="1" applyProtection="1">
      <alignment horizontal="right" wrapText="1" readingOrder="1"/>
    </xf>
    <xf numFmtId="4" fontId="899" fillId="900" borderId="899" xfId="0" applyNumberFormat="1" applyFont="1" applyFill="1" applyBorder="1" applyAlignment="1" applyProtection="1">
      <alignment horizontal="right" wrapText="1" readingOrder="1"/>
    </xf>
    <xf numFmtId="4" fontId="900" fillId="901" borderId="900" xfId="0" applyNumberFormat="1" applyFont="1" applyFill="1" applyBorder="1" applyAlignment="1" applyProtection="1">
      <alignment horizontal="right" wrapText="1" readingOrder="1"/>
    </xf>
    <xf numFmtId="4" fontId="901" fillId="902" borderId="901" xfId="0" applyNumberFormat="1" applyFont="1" applyFill="1" applyBorder="1" applyAlignment="1" applyProtection="1">
      <alignment horizontal="right" wrapText="1" readingOrder="1"/>
    </xf>
    <xf numFmtId="4" fontId="902" fillId="903" borderId="902" xfId="0" applyNumberFormat="1" applyFont="1" applyFill="1" applyBorder="1" applyAlignment="1" applyProtection="1">
      <alignment horizontal="right" wrapText="1" readingOrder="1"/>
    </xf>
    <xf numFmtId="4" fontId="903" fillId="904" borderId="903" xfId="0" applyNumberFormat="1" applyFont="1" applyFill="1" applyBorder="1" applyAlignment="1" applyProtection="1">
      <alignment horizontal="right" wrapText="1" readingOrder="1"/>
    </xf>
    <xf numFmtId="4" fontId="904" fillId="905" borderId="904" xfId="0" applyNumberFormat="1" applyFont="1" applyFill="1" applyBorder="1" applyAlignment="1" applyProtection="1">
      <alignment horizontal="right" wrapText="1" readingOrder="1"/>
    </xf>
    <xf numFmtId="0" fontId="905" fillId="906" borderId="905" xfId="0" applyFont="1" applyFill="1" applyBorder="1" applyAlignment="1" applyProtection="1">
      <alignment horizontal="left" vertical="top" wrapText="1" readingOrder="1"/>
    </xf>
    <xf numFmtId="4" fontId="906" fillId="907" borderId="906" xfId="0" applyNumberFormat="1" applyFont="1" applyFill="1" applyBorder="1" applyAlignment="1" applyProtection="1">
      <alignment horizontal="right" wrapText="1" readingOrder="1"/>
    </xf>
    <xf numFmtId="4" fontId="907" fillId="908" borderId="907" xfId="0" applyNumberFormat="1" applyFont="1" applyFill="1" applyBorder="1" applyAlignment="1" applyProtection="1">
      <alignment horizontal="right" wrapText="1" readingOrder="1"/>
    </xf>
    <xf numFmtId="4" fontId="908" fillId="909" borderId="908" xfId="0" applyNumberFormat="1" applyFont="1" applyFill="1" applyBorder="1" applyAlignment="1" applyProtection="1">
      <alignment horizontal="right" wrapText="1" readingOrder="1"/>
    </xf>
    <xf numFmtId="4" fontId="909" fillId="910" borderId="909" xfId="0" applyNumberFormat="1" applyFont="1" applyFill="1" applyBorder="1" applyAlignment="1" applyProtection="1">
      <alignment horizontal="right" wrapText="1" readingOrder="1"/>
    </xf>
    <xf numFmtId="4" fontId="910" fillId="911" borderId="910" xfId="0" applyNumberFormat="1" applyFont="1" applyFill="1" applyBorder="1" applyAlignment="1" applyProtection="1">
      <alignment horizontal="right" wrapText="1" readingOrder="1"/>
    </xf>
    <xf numFmtId="4" fontId="911" fillId="912" borderId="911" xfId="0" applyNumberFormat="1" applyFont="1" applyFill="1" applyBorder="1" applyAlignment="1" applyProtection="1">
      <alignment horizontal="right" wrapText="1" readingOrder="1"/>
    </xf>
    <xf numFmtId="4" fontId="912" fillId="913" borderId="912" xfId="0" applyNumberFormat="1" applyFont="1" applyFill="1" applyBorder="1" applyAlignment="1" applyProtection="1">
      <alignment horizontal="right" wrapText="1" readingOrder="1"/>
    </xf>
    <xf numFmtId="4" fontId="913" fillId="914" borderId="913" xfId="0" applyNumberFormat="1" applyFont="1" applyFill="1" applyBorder="1" applyAlignment="1" applyProtection="1">
      <alignment horizontal="right" wrapText="1" readingOrder="1"/>
    </xf>
    <xf numFmtId="4" fontId="914" fillId="915" borderId="914" xfId="0" applyNumberFormat="1" applyFont="1" applyFill="1" applyBorder="1" applyAlignment="1" applyProtection="1">
      <alignment horizontal="right" wrapText="1" readingOrder="1"/>
    </xf>
    <xf numFmtId="4" fontId="915" fillId="916" borderId="915" xfId="0" applyNumberFormat="1" applyFont="1" applyFill="1" applyBorder="1" applyAlignment="1" applyProtection="1">
      <alignment horizontal="right" wrapText="1" readingOrder="1"/>
    </xf>
    <xf numFmtId="4" fontId="916" fillId="917" borderId="916" xfId="0" applyNumberFormat="1" applyFont="1" applyFill="1" applyBorder="1" applyAlignment="1" applyProtection="1">
      <alignment horizontal="right" wrapText="1" readingOrder="1"/>
    </xf>
    <xf numFmtId="4" fontId="917" fillId="918" borderId="917" xfId="0" applyNumberFormat="1" applyFont="1" applyFill="1" applyBorder="1" applyAlignment="1" applyProtection="1">
      <alignment horizontal="right" wrapText="1" readingOrder="1"/>
    </xf>
    <xf numFmtId="4" fontId="918" fillId="919" borderId="918" xfId="0" applyNumberFormat="1" applyFont="1" applyFill="1" applyBorder="1" applyAlignment="1" applyProtection="1">
      <alignment horizontal="right" wrapText="1" readingOrder="1"/>
    </xf>
    <xf numFmtId="4" fontId="919" fillId="920" borderId="919" xfId="0" applyNumberFormat="1" applyFont="1" applyFill="1" applyBorder="1" applyAlignment="1" applyProtection="1">
      <alignment horizontal="right" wrapText="1" readingOrder="1"/>
    </xf>
    <xf numFmtId="4" fontId="920" fillId="921" borderId="920" xfId="0" applyNumberFormat="1" applyFont="1" applyFill="1" applyBorder="1" applyAlignment="1" applyProtection="1">
      <alignment horizontal="right" wrapText="1" readingOrder="1"/>
    </xf>
    <xf numFmtId="4" fontId="921" fillId="922" borderId="921" xfId="0" applyNumberFormat="1" applyFont="1" applyFill="1" applyBorder="1" applyAlignment="1" applyProtection="1">
      <alignment horizontal="right" wrapText="1" readingOrder="1"/>
    </xf>
    <xf numFmtId="4" fontId="922" fillId="923" borderId="922" xfId="0" applyNumberFormat="1" applyFont="1" applyFill="1" applyBorder="1" applyAlignment="1" applyProtection="1">
      <alignment horizontal="right" wrapText="1" readingOrder="1"/>
    </xf>
    <xf numFmtId="4" fontId="923" fillId="924" borderId="923" xfId="0" applyNumberFormat="1" applyFont="1" applyFill="1" applyBorder="1" applyAlignment="1" applyProtection="1">
      <alignment horizontal="right" wrapText="1" readingOrder="1"/>
    </xf>
    <xf numFmtId="4" fontId="924" fillId="925" borderId="924" xfId="0" applyNumberFormat="1" applyFont="1" applyFill="1" applyBorder="1" applyAlignment="1" applyProtection="1">
      <alignment horizontal="right" wrapText="1" readingOrder="1"/>
    </xf>
    <xf numFmtId="4" fontId="925" fillId="926" borderId="925" xfId="0" applyNumberFormat="1" applyFont="1" applyFill="1" applyBorder="1" applyAlignment="1" applyProtection="1">
      <alignment horizontal="right" wrapText="1" readingOrder="1"/>
    </xf>
    <xf numFmtId="4" fontId="926" fillId="927" borderId="926" xfId="0" applyNumberFormat="1" applyFont="1" applyFill="1" applyBorder="1" applyAlignment="1" applyProtection="1">
      <alignment horizontal="right" wrapText="1" readingOrder="1"/>
    </xf>
    <xf numFmtId="4" fontId="927" fillId="928" borderId="927" xfId="0" applyNumberFormat="1" applyFont="1" applyFill="1" applyBorder="1" applyAlignment="1" applyProtection="1">
      <alignment horizontal="right" wrapText="1" readingOrder="1"/>
    </xf>
    <xf numFmtId="4" fontId="928" fillId="929" borderId="928" xfId="0" applyNumberFormat="1" applyFont="1" applyFill="1" applyBorder="1" applyAlignment="1" applyProtection="1">
      <alignment horizontal="right" wrapText="1" readingOrder="1"/>
    </xf>
    <xf numFmtId="0" fontId="929" fillId="930" borderId="929" xfId="0" applyFont="1" applyFill="1" applyBorder="1" applyAlignment="1" applyProtection="1">
      <alignment horizontal="right" wrapText="1" readingOrder="1"/>
    </xf>
    <xf numFmtId="0" fontId="930" fillId="931" borderId="930" xfId="0" applyFont="1" applyFill="1" applyBorder="1" applyAlignment="1" applyProtection="1">
      <alignment readingOrder="1"/>
    </xf>
    <xf numFmtId="0" fontId="931" fillId="932" borderId="931" xfId="0" applyFont="1" applyFill="1" applyBorder="1" applyProtection="1"/>
    <xf numFmtId="0" fontId="932" fillId="933" borderId="932" xfId="0" applyFont="1" applyFill="1" applyBorder="1" applyAlignment="1" applyProtection="1">
      <alignment horizontal="left" vertical="top" wrapText="1"/>
    </xf>
    <xf numFmtId="0" fontId="933" fillId="934" borderId="933" xfId="0" applyFont="1" applyFill="1" applyBorder="1" applyAlignment="1" applyProtection="1">
      <alignment horizontal="left" vertical="top" wrapText="1"/>
    </xf>
    <xf numFmtId="0" fontId="934" fillId="935" borderId="934" xfId="0" applyFont="1" applyFill="1" applyBorder="1" applyAlignment="1" applyProtection="1">
      <alignment horizontal="left" vertical="top" wrapText="1"/>
    </xf>
    <xf numFmtId="0" fontId="935" fillId="936" borderId="935" xfId="0" applyFont="1" applyFill="1" applyBorder="1" applyAlignment="1" applyProtection="1">
      <alignment horizontal="left" vertical="top" wrapText="1"/>
    </xf>
    <xf numFmtId="0" fontId="936" fillId="937" borderId="936" xfId="0" applyFont="1" applyFill="1" applyBorder="1" applyAlignment="1" applyProtection="1">
      <alignment horizontal="left" vertical="top" wrapText="1"/>
    </xf>
    <xf numFmtId="0" fontId="937" fillId="938" borderId="937" xfId="0" applyFont="1" applyFill="1" applyBorder="1" applyAlignment="1" applyProtection="1">
      <alignment horizontal="left" vertical="top" wrapText="1"/>
    </xf>
    <xf numFmtId="0" fontId="938" fillId="939" borderId="938" xfId="0" applyFont="1" applyFill="1" applyBorder="1" applyAlignment="1" applyProtection="1">
      <alignment horizontal="left" vertical="top" wrapText="1"/>
    </xf>
    <xf numFmtId="0" fontId="939" fillId="940" borderId="939" xfId="0" applyFont="1" applyFill="1" applyBorder="1" applyAlignment="1" applyProtection="1">
      <alignment horizontal="left" vertical="top" wrapText="1"/>
    </xf>
    <xf numFmtId="0" fontId="940" fillId="941" borderId="940" xfId="0" applyFont="1" applyFill="1" applyBorder="1" applyAlignment="1" applyProtection="1">
      <alignment horizontal="left" vertical="top" wrapText="1"/>
    </xf>
    <xf numFmtId="0" fontId="941" fillId="942" borderId="941" xfId="0" applyFont="1" applyFill="1" applyBorder="1" applyAlignment="1" applyProtection="1">
      <alignment horizontal="left" vertical="top" wrapText="1"/>
    </xf>
    <xf numFmtId="0" fontId="942" fillId="943" borderId="942" xfId="0" applyFont="1" applyFill="1" applyBorder="1" applyAlignment="1" applyProtection="1">
      <alignment horizontal="left" vertical="top" wrapText="1"/>
    </xf>
    <xf numFmtId="0" fontId="943" fillId="944" borderId="943" xfId="0" applyFont="1" applyFill="1" applyBorder="1" applyAlignment="1" applyProtection="1">
      <alignment horizontal="left" vertical="top" wrapText="1"/>
    </xf>
    <xf numFmtId="0" fontId="944" fillId="945" borderId="944" xfId="0" applyFont="1" applyFill="1" applyBorder="1" applyAlignment="1" applyProtection="1">
      <alignment horizontal="left" vertical="top" wrapText="1"/>
    </xf>
    <xf numFmtId="0" fontId="945" fillId="946" borderId="945" xfId="0" applyFont="1" applyFill="1" applyBorder="1" applyAlignment="1" applyProtection="1">
      <alignment horizontal="left" vertical="top" wrapText="1"/>
    </xf>
    <xf numFmtId="0" fontId="1" fillId="946" borderId="945" xfId="0" applyFont="1" applyFill="1" applyBorder="1" applyAlignment="1" applyProtection="1">
      <alignment horizontal="left" readingOrder="1"/>
    </xf>
    <xf numFmtId="0" fontId="2" fillId="946" borderId="945" xfId="0" applyFont="1" applyFill="1" applyBorder="1" applyAlignment="1" applyProtection="1">
      <alignment horizontal="left" readingOrder="1"/>
    </xf>
    <xf numFmtId="0" fontId="5" fillId="30" borderId="929" xfId="0" applyFont="1" applyFill="1" applyBorder="1" applyAlignment="1" applyProtection="1">
      <alignment horizontal="left" vertical="top" wrapText="1" readingOrder="1"/>
    </xf>
    <xf numFmtId="0" fontId="6" fillId="30" borderId="929" xfId="0" applyFont="1" applyFill="1" applyBorder="1" applyAlignment="1" applyProtection="1">
      <alignment horizontal="center" vertical="top" wrapText="1" readingOrder="1"/>
    </xf>
    <xf numFmtId="0" fontId="30" fillId="906" borderId="929" xfId="0" applyFont="1" applyFill="1" applyBorder="1" applyAlignment="1" applyProtection="1">
      <alignment horizontal="left" vertical="top" wrapText="1" readingOrder="1"/>
    </xf>
    <xf numFmtId="0" fontId="2" fillId="55" borderId="929" xfId="0" applyFont="1" applyFill="1" applyBorder="1" applyAlignment="1" applyProtection="1">
      <alignment horizontal="left" vertical="top" wrapText="1" readingOrder="1"/>
    </xf>
    <xf numFmtId="0" fontId="55" fillId="906" borderId="929" xfId="0" applyFont="1" applyFill="1" applyBorder="1" applyAlignment="1" applyProtection="1">
      <alignment horizontal="left" vertical="top" wrapText="1" readingOrder="1"/>
    </xf>
    <xf numFmtId="4" fontId="2" fillId="946" borderId="929" xfId="0" applyNumberFormat="1" applyFont="1" applyFill="1" applyBorder="1" applyAlignment="1" applyProtection="1">
      <alignment horizontal="right" wrapText="1" readingOrder="1"/>
    </xf>
    <xf numFmtId="0" fontId="2" fillId="946" borderId="929" xfId="0" applyFont="1" applyFill="1" applyBorder="1" applyAlignment="1" applyProtection="1">
      <alignment horizontal="right" wrapText="1" readingOrder="1"/>
    </xf>
    <xf numFmtId="164" fontId="2" fillId="946" borderId="929" xfId="0" applyNumberFormat="1" applyFont="1" applyFill="1" applyBorder="1" applyAlignment="1" applyProtection="1">
      <alignment horizontal="right" wrapText="1" readingOrder="1"/>
    </xf>
    <xf numFmtId="165" fontId="2" fillId="946" borderId="929" xfId="0" applyNumberFormat="1" applyFont="1" applyFill="1" applyBorder="1" applyAlignment="1" applyProtection="1">
      <alignment horizontal="right" wrapText="1" readingOrder="1"/>
    </xf>
    <xf numFmtId="0" fontId="930" fillId="946" borderId="945" xfId="0" applyFont="1" applyFill="1" applyBorder="1" applyAlignment="1" applyProtection="1">
      <alignment readingOrder="1"/>
    </xf>
    <xf numFmtId="0" fontId="930" fillId="946" borderId="945" xfId="0" applyFont="1" applyFill="1" applyBorder="1" applyProtection="1"/>
    <xf numFmtId="0" fontId="305" fillId="947" borderId="305" xfId="0" applyFont="1" applyFill="1" applyBorder="1" applyAlignment="1" applyProtection="1">
      <alignment horizontal="left" vertical="top" wrapText="1" readingOrder="1"/>
    </xf>
    <xf numFmtId="0" fontId="55" fillId="947" borderId="929" xfId="0" applyFont="1" applyFill="1" applyBorder="1" applyAlignment="1" applyProtection="1">
      <alignment horizontal="left" vertical="top" wrapText="1" readingOrder="1"/>
    </xf>
    <xf numFmtId="4" fontId="2" fillId="948" borderId="929" xfId="0" applyNumberFormat="1" applyFont="1" applyFill="1" applyBorder="1" applyAlignment="1" applyProtection="1">
      <alignment horizontal="right" wrapText="1" readingOrder="1"/>
    </xf>
    <xf numFmtId="0" fontId="0" fillId="949" borderId="0" xfId="0" applyFill="1"/>
    <xf numFmtId="0" fontId="0" fillId="950" borderId="0" xfId="0" applyFill="1"/>
    <xf numFmtId="0" fontId="930" fillId="951" borderId="945" xfId="0" applyFont="1" applyFill="1" applyBorder="1" applyProtection="1"/>
    <xf numFmtId="0" fontId="947" fillId="950" borderId="946" xfId="0" applyFont="1" applyFill="1" applyBorder="1" applyAlignment="1" applyProtection="1">
      <alignment horizontal="left" vertical="top" wrapText="1" readingOrder="1"/>
    </xf>
    <xf numFmtId="0" fontId="949" fillId="30" borderId="947" xfId="0" applyFont="1" applyFill="1" applyBorder="1" applyAlignment="1" applyProtection="1">
      <alignment horizontal="left" vertical="top" wrapText="1" readingOrder="1"/>
    </xf>
    <xf numFmtId="0" fontId="947" fillId="950" borderId="945" xfId="0" applyFont="1" applyFill="1" applyBorder="1" applyAlignment="1" applyProtection="1">
      <alignment horizontal="left" vertical="top" wrapText="1" readingOrder="1"/>
    </xf>
    <xf numFmtId="0" fontId="947" fillId="950" borderId="947" xfId="0" applyFont="1" applyFill="1" applyBorder="1" applyAlignment="1" applyProtection="1">
      <alignment horizontal="left" vertical="top" wrapText="1" readingOrder="1"/>
    </xf>
    <xf numFmtId="0" fontId="947" fillId="950" borderId="948" xfId="0" applyFont="1" applyFill="1" applyBorder="1" applyAlignment="1" applyProtection="1">
      <alignment horizontal="left" vertical="top" wrapText="1" readingOrder="1"/>
    </xf>
    <xf numFmtId="0" fontId="946" fillId="30" borderId="947" xfId="0" applyFont="1" applyFill="1" applyBorder="1" applyAlignment="1" applyProtection="1">
      <alignment horizontal="center" vertical="top" wrapText="1" readingOrder="1"/>
    </xf>
    <xf numFmtId="4" fontId="947" fillId="946" borderId="945" xfId="0" applyNumberFormat="1" applyFont="1" applyFill="1" applyBorder="1" applyAlignment="1" applyProtection="1">
      <alignment horizontal="right" wrapText="1" readingOrder="1"/>
    </xf>
    <xf numFmtId="0" fontId="950" fillId="946" borderId="945" xfId="0" applyFont="1" applyFill="1" applyBorder="1" applyAlignment="1" applyProtection="1">
      <alignment horizontal="left" readingOrder="1"/>
    </xf>
    <xf numFmtId="0" fontId="948" fillId="949" borderId="946" xfId="0" applyFont="1" applyFill="1" applyBorder="1" applyAlignment="1" applyProtection="1">
      <alignment horizontal="left" vertical="top" wrapText="1" readingOrder="1"/>
    </xf>
    <xf numFmtId="166" fontId="947" fillId="946" borderId="949" xfId="0" applyNumberFormat="1" applyFont="1" applyFill="1" applyBorder="1" applyAlignment="1" applyProtection="1">
      <alignment horizontal="right" wrapText="1" readingOrder="1"/>
    </xf>
    <xf numFmtId="166" fontId="947" fillId="946" borderId="952" xfId="0" applyNumberFormat="1" applyFont="1" applyFill="1" applyBorder="1" applyAlignment="1" applyProtection="1">
      <alignment horizontal="right" wrapText="1" readingOrder="1"/>
    </xf>
    <xf numFmtId="166" fontId="947" fillId="946" borderId="953" xfId="0" applyNumberFormat="1" applyFont="1" applyFill="1" applyBorder="1" applyAlignment="1" applyProtection="1">
      <alignment horizontal="right" wrapText="1" readingOrder="1"/>
    </xf>
    <xf numFmtId="166" fontId="947" fillId="946" borderId="950" xfId="0" applyNumberFormat="1" applyFont="1" applyFill="1" applyBorder="1" applyAlignment="1" applyProtection="1">
      <alignment horizontal="right" wrapText="1" readingOrder="1"/>
    </xf>
    <xf numFmtId="166" fontId="947" fillId="946" borderId="945" xfId="0" applyNumberFormat="1" applyFont="1" applyFill="1" applyBorder="1" applyAlignment="1" applyProtection="1">
      <alignment horizontal="right" wrapText="1" readingOrder="1"/>
    </xf>
    <xf numFmtId="166" fontId="947" fillId="946" borderId="954" xfId="0" applyNumberFormat="1" applyFont="1" applyFill="1" applyBorder="1" applyAlignment="1" applyProtection="1">
      <alignment horizontal="right" wrapText="1" readingOrder="1"/>
    </xf>
    <xf numFmtId="166" fontId="948" fillId="948" borderId="950" xfId="0" applyNumberFormat="1" applyFont="1" applyFill="1" applyBorder="1" applyAlignment="1" applyProtection="1">
      <alignment horizontal="right" wrapText="1" readingOrder="1"/>
    </xf>
    <xf numFmtId="166" fontId="948" fillId="948" borderId="945" xfId="0" applyNumberFormat="1" applyFont="1" applyFill="1" applyBorder="1" applyAlignment="1" applyProtection="1">
      <alignment horizontal="right" wrapText="1" readingOrder="1"/>
    </xf>
    <xf numFmtId="166" fontId="948" fillId="948" borderId="954" xfId="0" applyNumberFormat="1" applyFont="1" applyFill="1" applyBorder="1" applyAlignment="1" applyProtection="1">
      <alignment horizontal="right" wrapText="1" readingOrder="1"/>
    </xf>
    <xf numFmtId="166" fontId="947" fillId="951" borderId="950" xfId="0" applyNumberFormat="1" applyFont="1" applyFill="1" applyBorder="1" applyAlignment="1" applyProtection="1">
      <alignment horizontal="right" wrapText="1" readingOrder="1"/>
    </xf>
    <xf numFmtId="166" fontId="947" fillId="951" borderId="945" xfId="0" applyNumberFormat="1" applyFont="1" applyFill="1" applyBorder="1" applyAlignment="1" applyProtection="1">
      <alignment horizontal="right" wrapText="1" readingOrder="1"/>
    </xf>
    <xf numFmtId="166" fontId="947" fillId="951" borderId="954" xfId="0" applyNumberFormat="1" applyFont="1" applyFill="1" applyBorder="1" applyAlignment="1" applyProtection="1">
      <alignment horizontal="right" wrapText="1" readingOrder="1"/>
    </xf>
    <xf numFmtId="166" fontId="947" fillId="946" borderId="951" xfId="0" applyNumberFormat="1" applyFont="1" applyFill="1" applyBorder="1" applyAlignment="1" applyProtection="1">
      <alignment horizontal="right" wrapText="1" readingOrder="1"/>
    </xf>
    <xf numFmtId="166" fontId="947" fillId="946" borderId="955" xfId="0" applyNumberFormat="1" applyFont="1" applyFill="1" applyBorder="1" applyAlignment="1" applyProtection="1">
      <alignment horizontal="right" wrapText="1" readingOrder="1"/>
    </xf>
    <xf numFmtId="166" fontId="947" fillId="946" borderId="956" xfId="0" applyNumberFormat="1" applyFont="1" applyFill="1" applyBorder="1" applyAlignment="1" applyProtection="1">
      <alignment horizontal="right" wrapText="1" readingOrder="1"/>
    </xf>
    <xf numFmtId="0" fontId="951" fillId="950" borderId="945" xfId="0" applyFont="1" applyFill="1" applyBorder="1" applyAlignment="1" applyProtection="1">
      <alignment horizontal="left" vertical="top" wrapText="1" readingOrder="1"/>
    </xf>
    <xf numFmtId="0" fontId="952" fillId="0" borderId="0" xfId="0" applyFont="1"/>
    <xf numFmtId="0" fontId="953" fillId="0" borderId="0" xfId="0" applyFont="1"/>
    <xf numFmtId="0" fontId="953" fillId="0" borderId="0" xfId="0" applyFont="1" applyAlignment="1">
      <alignment vertical="center" wrapText="1"/>
    </xf>
    <xf numFmtId="166" fontId="953" fillId="0" borderId="0" xfId="0" applyNumberFormat="1" applyFont="1"/>
    <xf numFmtId="0" fontId="952" fillId="0" borderId="0" xfId="0" applyFont="1" applyAlignment="1">
      <alignment vertical="center" wrapText="1"/>
    </xf>
    <xf numFmtId="0" fontId="954" fillId="0" borderId="0" xfId="0" applyFont="1"/>
    <xf numFmtId="0" fontId="948" fillId="952" borderId="946" xfId="0" applyFont="1" applyFill="1" applyBorder="1" applyAlignment="1" applyProtection="1">
      <alignment horizontal="left" vertical="top" wrapText="1" readingOrder="1"/>
    </xf>
    <xf numFmtId="166" fontId="948" fillId="952" borderId="950" xfId="0" applyNumberFormat="1" applyFont="1" applyFill="1" applyBorder="1" applyAlignment="1" applyProtection="1">
      <alignment horizontal="right" wrapText="1" readingOrder="1"/>
    </xf>
    <xf numFmtId="166" fontId="948" fillId="952" borderId="945" xfId="0" applyNumberFormat="1" applyFont="1" applyFill="1" applyBorder="1" applyAlignment="1" applyProtection="1">
      <alignment horizontal="right" wrapText="1" readingOrder="1"/>
    </xf>
    <xf numFmtId="166" fontId="948" fillId="952" borderId="954" xfId="0" applyNumberFormat="1" applyFont="1" applyFill="1" applyBorder="1" applyAlignment="1" applyProtection="1">
      <alignment horizontal="right" wrapText="1" readingOrder="1"/>
    </xf>
    <xf numFmtId="0" fontId="953" fillId="0" borderId="0" xfId="0" applyFont="1" applyAlignment="1">
      <alignment horizontal="right"/>
    </xf>
    <xf numFmtId="0" fontId="955" fillId="949" borderId="0" xfId="0" applyFont="1" applyFill="1"/>
    <xf numFmtId="0" fontId="956" fillId="30" borderId="947" xfId="0" applyFont="1" applyFill="1" applyBorder="1" applyAlignment="1" applyProtection="1">
      <alignment horizontal="left" vertical="top" wrapText="1" readingOrder="1"/>
    </xf>
    <xf numFmtId="0" fontId="948" fillId="949" borderId="950" xfId="0" applyFont="1" applyFill="1" applyBorder="1" applyAlignment="1" applyProtection="1">
      <alignment horizontal="left" vertical="top" wrapText="1" readingOrder="1"/>
    </xf>
    <xf numFmtId="0" fontId="948" fillId="952" borderId="950" xfId="0" applyFont="1" applyFill="1" applyBorder="1" applyAlignment="1" applyProtection="1">
      <alignment horizontal="left" vertical="top" wrapText="1" readingOrder="1"/>
    </xf>
    <xf numFmtId="167" fontId="947" fillId="946" borderId="945" xfId="0" applyNumberFormat="1" applyFont="1" applyFill="1" applyBorder="1" applyAlignment="1" applyProtection="1">
      <alignment horizontal="right" wrapText="1" readingOrder="1"/>
    </xf>
    <xf numFmtId="167" fontId="947" fillId="946" borderId="949" xfId="0" applyNumberFormat="1" applyFont="1" applyFill="1" applyBorder="1" applyAlignment="1" applyProtection="1">
      <alignment horizontal="right" wrapText="1" readingOrder="1"/>
    </xf>
    <xf numFmtId="167" fontId="947" fillId="946" borderId="952" xfId="0" applyNumberFormat="1" applyFont="1" applyFill="1" applyBorder="1" applyAlignment="1" applyProtection="1">
      <alignment horizontal="right" wrapText="1" readingOrder="1"/>
    </xf>
    <xf numFmtId="167" fontId="947" fillId="946" borderId="953" xfId="0" applyNumberFormat="1" applyFont="1" applyFill="1" applyBorder="1" applyAlignment="1" applyProtection="1">
      <alignment horizontal="right" wrapText="1" readingOrder="1"/>
    </xf>
    <xf numFmtId="167" fontId="947" fillId="946" borderId="950" xfId="0" applyNumberFormat="1" applyFont="1" applyFill="1" applyBorder="1" applyAlignment="1" applyProtection="1">
      <alignment horizontal="right" wrapText="1" readingOrder="1"/>
    </xf>
    <xf numFmtId="167" fontId="947" fillId="946" borderId="954" xfId="0" applyNumberFormat="1" applyFont="1" applyFill="1" applyBorder="1" applyAlignment="1" applyProtection="1">
      <alignment horizontal="right" wrapText="1" readingOrder="1"/>
    </xf>
    <xf numFmtId="167" fontId="947" fillId="946" borderId="951" xfId="0" applyNumberFormat="1" applyFont="1" applyFill="1" applyBorder="1" applyAlignment="1" applyProtection="1">
      <alignment horizontal="right" wrapText="1" readingOrder="1"/>
    </xf>
    <xf numFmtId="167" fontId="947" fillId="946" borderId="955" xfId="0" applyNumberFormat="1" applyFont="1" applyFill="1" applyBorder="1" applyAlignment="1" applyProtection="1">
      <alignment horizontal="right" wrapText="1" readingOrder="1"/>
    </xf>
    <xf numFmtId="167" fontId="947" fillId="946" borderId="956" xfId="0" applyNumberFormat="1" applyFont="1" applyFill="1" applyBorder="1" applyAlignment="1" applyProtection="1">
      <alignment horizontal="right" wrapText="1" readingOrder="1"/>
    </xf>
    <xf numFmtId="167" fontId="948" fillId="949" borderId="954" xfId="0" applyNumberFormat="1" applyFont="1" applyFill="1" applyBorder="1" applyAlignment="1" applyProtection="1">
      <alignment horizontal="right" wrapText="1" readingOrder="1"/>
    </xf>
    <xf numFmtId="167" fontId="949" fillId="946" borderId="950" xfId="0" applyNumberFormat="1" applyFont="1" applyFill="1" applyBorder="1" applyAlignment="1" applyProtection="1">
      <alignment horizontal="right" wrapText="1" readingOrder="1"/>
    </xf>
    <xf numFmtId="167" fontId="949" fillId="946" borderId="945" xfId="0" applyNumberFormat="1" applyFont="1" applyFill="1" applyBorder="1" applyAlignment="1" applyProtection="1">
      <alignment horizontal="right" wrapText="1" readingOrder="1"/>
    </xf>
    <xf numFmtId="167" fontId="949" fillId="946" borderId="954" xfId="0" applyNumberFormat="1" applyFont="1" applyFill="1" applyBorder="1" applyAlignment="1" applyProtection="1">
      <alignment horizontal="right" wrapText="1" readingOrder="1"/>
    </xf>
    <xf numFmtId="0" fontId="957" fillId="950" borderId="949" xfId="0" applyFont="1" applyFill="1" applyBorder="1" applyAlignment="1" applyProtection="1">
      <alignment horizontal="left" vertical="top" wrapText="1" readingOrder="1"/>
    </xf>
    <xf numFmtId="0" fontId="957" fillId="950" borderId="950" xfId="0" applyFont="1" applyFill="1" applyBorder="1" applyAlignment="1" applyProtection="1">
      <alignment horizontal="left" vertical="top" wrapText="1" readingOrder="1"/>
    </xf>
    <xf numFmtId="0" fontId="958" fillId="950" borderId="950" xfId="0" applyFont="1" applyFill="1" applyBorder="1" applyAlignment="1" applyProtection="1">
      <alignment horizontal="left" vertical="top" wrapText="1" readingOrder="1"/>
    </xf>
    <xf numFmtId="0" fontId="957" fillId="950" borderId="951" xfId="0" applyFont="1" applyFill="1" applyBorder="1" applyAlignment="1" applyProtection="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7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data-explorer.oecd.org/vis?df%5bds%5d=dsDisseminateFinalDMZ&amp;df%5bid%5d=DSD_NAAG_VI%40DF_NAAG_OTEF&amp;df%5bag%5d=OECD.SDD.NAD&amp;df%5bvs%5d=1.0" TargetMode="External"/><Relationship Id="rId3" Type="http://schemas.openxmlformats.org/officeDocument/2006/relationships/hyperlink" Target="https://data-explorer.oecd.org/vis?df%5bds%5d=dsDisseminateFinalDMZ&amp;df%5bid%5d=DSD_NAAG%40DF_NAAG_III&amp;df%5bag%5d=OECD.SDD.NAD&amp;df%5bvs%5d=1.0" TargetMode="External"/><Relationship Id="rId7" Type="http://schemas.openxmlformats.org/officeDocument/2006/relationships/hyperlink" Target="https://data-explorer.oecd.org/vis?df%5bds%5d=dsDisseminateFinalDMZ&amp;df%5bid%5d=DSD_NAAG_VI%40DF_NAAG_EXP&amp;df%5bag%5d=OECD.SDD.NAD&amp;df%5bvs%5d=1.0" TargetMode="External"/><Relationship Id="rId2" Type="http://schemas.openxmlformats.org/officeDocument/2006/relationships/hyperlink" Target="https://data-explorer.oecd.org/vis?df%5bds%5d=dsDisseminateFinalDMZ&amp;df%5bid%5d=DSD_NAAG%40DF_NAAG_II&amp;df%5bag%5d=OECD.SDD.NAD&amp;df%5bvs%5d=1.0" TargetMode="External"/><Relationship Id="rId1" Type="http://schemas.openxmlformats.org/officeDocument/2006/relationships/hyperlink" Target="https://data-explorer.oecd.org/vis?df%5bds%5d=dsDisseminateFinalDMZ&amp;df%5bid%5d=DSD_NAAG%40DF_NAAG_I&amp;df%5bag%5d=OECD.SDD.NAD&amp;df%5bvs%5d=1.0" TargetMode="External"/><Relationship Id="rId6" Type="http://schemas.openxmlformats.org/officeDocument/2006/relationships/hyperlink" Target="https://data-explorer.oecd.org/vis?df%5bds%5d=dsDisseminateFinalDMZ&amp;df%5bid%5d=DSD_NAAG%40DF_NAAG_V&amp;df%5bag%5d=OECD.SDD.NAD&amp;df%5bvs%5d=1.0" TargetMode="External"/><Relationship Id="rId11" Type="http://schemas.openxmlformats.org/officeDocument/2006/relationships/hyperlink" Target="https://data-explorer.oecd.org/vis?df%5bds%5d=dsDisseminateFinalDMZ&amp;df%5bid%5d=DSD_NAAG%40DF_NAAG_IX&amp;df%5bag%5d=OECD.SDD.NAD&amp;df%5bvs%5d=1.0" TargetMode="External"/><Relationship Id="rId5" Type="http://schemas.openxmlformats.org/officeDocument/2006/relationships/hyperlink" Target="https://data-explorer.oecd.org/vis?df%5bds%5d=dsDisseminateFinalDMZ&amp;df%5bid%5d=DSD_NAAG_IV%40DF_NAAG_IV&amp;df%5bag%5d=OECD.SDD.NAD&amp;df%5bvs%5d=1.0" TargetMode="External"/><Relationship Id="rId10" Type="http://schemas.openxmlformats.org/officeDocument/2006/relationships/hyperlink" Target="https://data-explorer.oecd.org/vis?df%5bds%5d=dsDisseminateFinalDMZ&amp;df%5bid%5d=DSD_NAAG%40DF_NAAG_VIII&amp;df%5bag%5d=OECD.SDD.NAD&amp;df%5bvs%5d=1.0" TargetMode="External"/><Relationship Id="rId4" Type="http://schemas.openxmlformats.org/officeDocument/2006/relationships/hyperlink" Target="https://data-explorer.oecd.org/vis?df%5bds%5d=dsDisseminateFinalDMZ&amp;df%5bid%5d=DSD_NAAG%40DF_NAAG_III_CG&amp;df%5bag%5d=OECD.SDD.NAD&amp;df%5bvs%5d=1.0" TargetMode="External"/><Relationship Id="rId9" Type="http://schemas.openxmlformats.org/officeDocument/2006/relationships/hyperlink" Target="https://data-explorer.oecd.org/vis?df%5bds%5d=dsDisseminateFinalDMZ&amp;df%5bid%5d=DSD_NAAG%40DF_NAAG_VII&amp;df%5bag%5d=OECD.SDD.NAD&amp;df%5bvs%5d=1.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7G..&amp;pd=2000%2C&amp;to%5bTIME_PERIOD%5d=false" TargetMode="External"/><Relationship Id="rId1" Type="http://schemas.openxmlformats.org/officeDocument/2006/relationships/hyperlink" Target="http://www.oecd.org/termsandconditions/"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explorer.oecd.org/vis?lc=en&amp;tm=NAAG&amp;pg=0&amp;snb=12&amp;vw=tb&amp;df%5bds%5d=dsDisseminateFinalDMZ&amp;df%5bid%5d=DSD_NAAG%40DF_NAAG_III_GFCF&amp;df%5bag%5d=OECD.SDD.NAD&amp;df%5bvs%5d=1.0&amp;dq=A.AUS%2BAUT%2BBEL%2BCAN%2BCHL%2BCOL%2BCRI%2BCZE%2BDNK%2BEST%2BFIN%2BFRA%2BDEU%2BGRC%2BHUN%2BISL%2BIRL%2BISR%2BITA%2BJPN%2BKOR%2BLVA%2BLTU%2BLUX%2BMEX%2BNLD%2BNZL%2BNOR%2BPOL%2BPRT%2BSVK%2BSVN%2BESP%2BSWE%2BCHE%2BTUR%2BGBR%2BUSA.P51G_N117G..&amp;pd=2000%2C&amp;to%5bTIME_PERIOD%5d=false" TargetMode="External"/><Relationship Id="rId1" Type="http://schemas.openxmlformats.org/officeDocument/2006/relationships/hyperlink" Target="http://www.oecd.org/termsandcondition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a-explorer.oecd.org/vis?lc=en&amp;tm=NAAG&amp;pg=0&amp;snb=12&amp;vw=tb&amp;df%5bds%5d=dsDisseminateFinalDMZ&amp;df%5bid%5d=DSD_NAAG%40DF_NAAG_III_GFCF&amp;df%5bag%5d=OECD.SDD.NAD&amp;df%5bvs%5d=1.0&amp;dq=A.OECD%2BAUS%2BAUT%2BBEL%2BCAN%2BCHL%2BCOL%2BCRI%2BCZE%2BDNK%2BEST%2BFIN%2BFRA%2BDEU%2BGRC%2BHUN%2BISL%2BIRL%2BISR%2BITA%2BJPN%2BKOR%2BLVA%2BLTU%2BLUX%2BMEX%2BNLD%2BNZL%2BNOR%2BPOL%2BPRT%2BSVK%2BSVN%2BESP%2BSWE%2BCHE%2BTUR%2BGBR%2BUSA.P51G..&amp;pd=2000%2C&amp;to%5bTIME_PERIOD%5d=false&amp;ly%5bcl%5d=TIME_PERIOD&amp;ly%5brw%5d=REF_AREA" TargetMode="External"/><Relationship Id="rId1" Type="http://schemas.openxmlformats.org/officeDocument/2006/relationships/hyperlink" Target="http://www.oecd.org/termsandconditions/"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lc=en&amp;tm=NAAG&amp;pg=0&amp;snb=12&amp;vw=tb&amp;df%5bds%5d=dsDisseminateFinalDMZ&amp;df%5bid%5d=DSD_NAAG%40DF_NAAG_III_GFCF&amp;df%5bag%5d=OECD.SDD.NAD&amp;df%5bvs%5d=1.0&amp;dq=A.OECD%2BAUS%2BAUT%2BBEL%2BCAN%2BCHL%2BCOL%2BCRI%2BCZE%2BDNK%2BEST%2BFIN%2BFRA%2BDEU%2BGRC%2BHUN%2BISL%2BIRL%2BISR%2BITA%2BJPN%2BKOR%2BLVA%2BLTU%2BLUX%2BMEX%2BNLD%2BNZL%2BNOR%2BPOL%2BPRT%2BSVK%2BSVN%2BESP%2BSWE%2BCHE%2BTUR%2BGBR%2BUSA.P51G..&amp;pd=2000%2C&amp;to%5bTIME_PERIOD%5d=false&amp;ly%5bcl%5d=TIME_PERIOD&amp;ly%5brw%5d=REF_AREA" TargetMode="External"/><Relationship Id="rId1" Type="http://schemas.openxmlformats.org/officeDocument/2006/relationships/hyperlink" Target="http://www.oecd.org/termsandconditions/"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hyperlink" Target="https://data-explorer.oecd.org/vis?lc=en&amp;tm=NAAG&amp;pg=0&amp;snb=12&amp;vw=tb&amp;df%5bds%5d=dsDisseminateFinalDMZ&amp;df%5bid%5d=DSD_NAAG%40DF_NAAG_III_GFCF&amp;df%5bag%5d=OECD.SDD.NAD&amp;df%5bvs%5d=1.0&amp;dq=A.OECD%2BAUS%2BAUT%2BBEL%2BCAN%2BCHL%2BCOL%2BCRI%2BCZE%2BDNK%2BEST%2BFIN%2BFRA%2BDEU%2BGRC%2BHUN%2BISL%2BIRL%2BISR%2BITA%2BJPN%2BKOR%2BLVA%2BLTU%2BLUX%2BMEX%2BNLD%2BNZL%2BNOR%2BPOL%2BPRT%2BSVK%2BSVN%2BESP%2BSWE%2BCHE%2BTUR%2BGBR%2BUSA.P51G..&amp;pd=2000%2C&amp;to%5bTIME_PERIOD%5d=false&amp;ly%5bcl%5d=TIME_PERIOD&amp;ly%5brw%5d=REF_AREA" TargetMode="External"/><Relationship Id="rId1" Type="http://schemas.openxmlformats.org/officeDocument/2006/relationships/hyperlink" Target="http://www.oecd.org/termsandconditions/"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hyperlink" Target="https://data-explorer.oecd.org/vis?lc=en&amp;tm=NAAG&amp;pg=0&amp;snb=12&amp;vw=tb&amp;df%5bds%5d=dsDisseminateFinalDMZ&amp;df%5bid%5d=DSD_NAAG%40DF_NAAG_III_GFCF&amp;df%5bag%5d=OECD.SDD.NAD&amp;df%5bvs%5d=1.0&amp;dq=A.OECD%2BAUS%2BAUT%2BBEL%2BCAN%2BCHL%2BCOL%2BCRI%2BCZE%2BDNK%2BEST%2BFIN%2BFRA%2BDEU%2BGRC%2BHUN%2BISL%2BIRL%2BISR%2BITA%2BJPN%2BKOR%2BLVA%2BLTU%2BLUX%2BMEX%2BNLD%2BNZL%2BNOR%2BPOL%2BPRT%2BSVK%2BSVN%2BESP%2BSWE%2BCHE%2BTUR%2BGBR%2BUSA.P51G..&amp;pd=2000%2C&amp;to%5bTIME_PERIOD%5d=false&amp;ly%5bcl%5d=TIME_PERIOD&amp;ly%5brw%5d=REF_AREA" TargetMode="External"/><Relationship Id="rId1" Type="http://schemas.openxmlformats.org/officeDocument/2006/relationships/hyperlink" Target="http://www.oecd.org/termsandconditions/"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a-explorer.oecd.org/vis?lc=en&amp;tm=NAAG&amp;pg=0&amp;snb=12&amp;vw=tb&amp;df%5bds%5d=dsDisseminateFinalDMZ&amp;df%5bid%5d=DSD_NAAG%40DF_NAAG_III_GFCF&amp;df%5bag%5d=OECD.SDD.NAD&amp;df%5bvs%5d=1.0&amp;dq=A.OECD%2BAUS%2BAUT%2BBEL%2BCAN%2BCHL%2BCOL%2BCRI%2BCZE%2BDNK%2BEST%2BFIN%2BFRA%2BDEU%2BGRC%2BHUN%2BISL%2BIRL%2BISR%2BITA%2BJPN%2BKOR%2BLVA%2BLTU%2BLUX%2BMEX%2BNLD%2BNZL%2BNOR%2BPOL%2BPRT%2BSVK%2BSVN%2BESP%2BSWE%2BCHE%2BTUR%2BGBR%2BUSA.P51G..&amp;pd=2000%2C&amp;to%5bTIME_PERIOD%5d=false&amp;ly%5bcl%5d=TIME_PERIOD&amp;ly%5brw%5d=REF_AREA" TargetMode="External"/><Relationship Id="rId1" Type="http://schemas.openxmlformats.org/officeDocument/2006/relationships/hyperlink" Target="http://www.oecd.org/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4"/>
  <sheetViews>
    <sheetView topLeftCell="A5" workbookViewId="0">
      <selection activeCell="B42" sqref="B8:B42"/>
    </sheetView>
  </sheetViews>
  <sheetFormatPr baseColWidth="10" defaultColWidth="9.140625" defaultRowHeight="15"/>
  <cols>
    <col min="2" max="2" width="19" customWidth="1"/>
    <col min="3" max="26" width="18" customWidth="1"/>
  </cols>
  <sheetData>
    <row r="1" spans="2:26">
      <c r="B1" s="1" t="s">
        <v>0</v>
      </c>
    </row>
    <row r="2" spans="2:26">
      <c r="B2" s="2" t="s">
        <v>1</v>
      </c>
    </row>
    <row r="3" spans="2:26">
      <c r="B3" s="3" t="s">
        <v>2</v>
      </c>
    </row>
    <row r="4" spans="2:26">
      <c r="B4" s="4" t="s">
        <v>3</v>
      </c>
    </row>
    <row r="6" spans="2:26" ht="30" customHeight="1">
      <c r="B6" s="5" t="s">
        <v>4</v>
      </c>
      <c r="C6" s="6" t="s">
        <v>5</v>
      </c>
      <c r="D6" s="7" t="s">
        <v>6</v>
      </c>
      <c r="E6" s="8" t="s">
        <v>7</v>
      </c>
      <c r="F6" s="9" t="s">
        <v>8</v>
      </c>
      <c r="G6" s="10" t="s">
        <v>9</v>
      </c>
      <c r="H6" s="11" t="s">
        <v>10</v>
      </c>
      <c r="I6" s="12" t="s">
        <v>11</v>
      </c>
      <c r="J6" s="13" t="s">
        <v>12</v>
      </c>
      <c r="K6" s="14" t="s">
        <v>13</v>
      </c>
      <c r="L6" s="15" t="s">
        <v>14</v>
      </c>
      <c r="M6" s="16" t="s">
        <v>15</v>
      </c>
      <c r="N6" s="17" t="s">
        <v>16</v>
      </c>
      <c r="O6" s="18" t="s">
        <v>17</v>
      </c>
      <c r="P6" s="19" t="s">
        <v>18</v>
      </c>
      <c r="Q6" s="20" t="s">
        <v>19</v>
      </c>
      <c r="R6" s="21" t="s">
        <v>20</v>
      </c>
      <c r="S6" s="22" t="s">
        <v>21</v>
      </c>
      <c r="T6" s="23" t="s">
        <v>22</v>
      </c>
      <c r="U6" s="24" t="s">
        <v>23</v>
      </c>
      <c r="V6" s="25" t="s">
        <v>24</v>
      </c>
      <c r="W6" s="26" t="s">
        <v>25</v>
      </c>
      <c r="X6" s="27" t="s">
        <v>26</v>
      </c>
      <c r="Y6" s="28" t="s">
        <v>27</v>
      </c>
      <c r="Z6" s="29" t="s">
        <v>28</v>
      </c>
    </row>
    <row r="7" spans="2:26">
      <c r="B7" s="30" t="s">
        <v>29</v>
      </c>
      <c r="C7" s="31" t="s">
        <v>30</v>
      </c>
      <c r="D7" s="32" t="s">
        <v>30</v>
      </c>
      <c r="E7" s="33" t="s">
        <v>30</v>
      </c>
      <c r="F7" s="34" t="s">
        <v>30</v>
      </c>
      <c r="G7" s="35" t="s">
        <v>30</v>
      </c>
      <c r="H7" s="36" t="s">
        <v>30</v>
      </c>
      <c r="I7" s="37" t="s">
        <v>30</v>
      </c>
      <c r="J7" s="38" t="s">
        <v>30</v>
      </c>
      <c r="K7" s="39" t="s">
        <v>30</v>
      </c>
      <c r="L7" s="40" t="s">
        <v>30</v>
      </c>
      <c r="M7" s="41" t="s">
        <v>30</v>
      </c>
      <c r="N7" s="42" t="s">
        <v>30</v>
      </c>
      <c r="O7" s="43" t="s">
        <v>30</v>
      </c>
      <c r="P7" s="44" t="s">
        <v>30</v>
      </c>
      <c r="Q7" s="45" t="s">
        <v>30</v>
      </c>
      <c r="R7" s="46" t="s">
        <v>30</v>
      </c>
      <c r="S7" s="47" t="s">
        <v>30</v>
      </c>
      <c r="T7" s="48" t="s">
        <v>30</v>
      </c>
      <c r="U7" s="49" t="s">
        <v>30</v>
      </c>
      <c r="V7" s="50" t="s">
        <v>30</v>
      </c>
      <c r="W7" s="51" t="s">
        <v>30</v>
      </c>
      <c r="X7" s="52" t="s">
        <v>30</v>
      </c>
      <c r="Y7" s="53" t="s">
        <v>30</v>
      </c>
      <c r="Z7" s="54" t="s">
        <v>30</v>
      </c>
    </row>
    <row r="8" spans="2:26">
      <c r="B8" s="55" t="s">
        <v>31</v>
      </c>
      <c r="C8" s="56">
        <v>12.0570011636621</v>
      </c>
      <c r="D8" s="57">
        <v>11.4506475133312</v>
      </c>
      <c r="E8" s="58">
        <v>10.821558992791999</v>
      </c>
      <c r="F8" s="59">
        <v>10.323668474482</v>
      </c>
      <c r="G8" s="60">
        <v>10.0675678378692</v>
      </c>
      <c r="H8" s="61">
        <v>9.9774638557686792</v>
      </c>
      <c r="I8" s="62">
        <v>10.551557949278299</v>
      </c>
      <c r="J8" s="63">
        <v>10.904375993485401</v>
      </c>
      <c r="K8" s="64">
        <v>10.963837774031299</v>
      </c>
      <c r="L8" s="65">
        <v>10.869293911425499</v>
      </c>
      <c r="M8" s="66">
        <v>11.1900388497862</v>
      </c>
      <c r="N8" s="67">
        <v>11.1058702248502</v>
      </c>
      <c r="O8" s="68">
        <v>11.0131870391312</v>
      </c>
      <c r="P8" s="69">
        <v>10.860166513866099</v>
      </c>
      <c r="Q8" s="70">
        <v>10.6615177183018</v>
      </c>
      <c r="R8" s="71">
        <v>10.345344559252601</v>
      </c>
      <c r="S8" s="72">
        <v>10.6330007485526</v>
      </c>
      <c r="T8" s="73">
        <v>10.424454412759401</v>
      </c>
      <c r="U8" s="74">
        <v>10.647125538170201</v>
      </c>
      <c r="V8" s="75">
        <v>11.1652213377709</v>
      </c>
      <c r="W8" s="76">
        <v>11.2599678980924</v>
      </c>
      <c r="X8" s="77">
        <v>11.123212892679501</v>
      </c>
      <c r="Y8" s="78">
        <v>10.6948324081136</v>
      </c>
      <c r="Z8" s="79" t="s">
        <v>30</v>
      </c>
    </row>
    <row r="9" spans="2:26">
      <c r="B9" s="80" t="s">
        <v>32</v>
      </c>
      <c r="C9" s="81">
        <v>12.810764600048101</v>
      </c>
      <c r="D9" s="82">
        <v>14.283511972784099</v>
      </c>
      <c r="E9" s="83">
        <v>15.687501651762799</v>
      </c>
      <c r="F9" s="84">
        <v>15.3140730195015</v>
      </c>
      <c r="G9" s="85">
        <v>15.1816371224416</v>
      </c>
      <c r="H9" s="86">
        <v>15.262063112187599</v>
      </c>
      <c r="I9" s="87">
        <v>16.229577393819799</v>
      </c>
      <c r="J9" s="88">
        <v>16.083498734083101</v>
      </c>
      <c r="K9" s="89">
        <v>16.1561153474855</v>
      </c>
      <c r="L9" s="90">
        <v>17.897211758548298</v>
      </c>
      <c r="M9" s="91">
        <v>18.543305127474099</v>
      </c>
      <c r="N9" s="92">
        <v>19.3214698606984</v>
      </c>
      <c r="O9" s="93">
        <v>19.297501297582802</v>
      </c>
      <c r="P9" s="94">
        <v>20.783000835459902</v>
      </c>
      <c r="Q9" s="95">
        <v>20.868748438591599</v>
      </c>
      <c r="R9" s="96">
        <v>21.2249695345837</v>
      </c>
      <c r="S9" s="97">
        <v>21.366147437058501</v>
      </c>
      <c r="T9" s="98">
        <v>20.938272917664001</v>
      </c>
      <c r="U9" s="99">
        <v>21.301165790480901</v>
      </c>
      <c r="V9" s="100">
        <v>22.454417681580601</v>
      </c>
      <c r="W9" s="101">
        <v>22.424322752249299</v>
      </c>
      <c r="X9" s="102">
        <v>23.272715112515598</v>
      </c>
      <c r="Y9" s="103">
        <v>23.401828502089199</v>
      </c>
      <c r="Z9" s="104">
        <v>24.469567182042901</v>
      </c>
    </row>
    <row r="10" spans="2:26">
      <c r="B10" s="105" t="s">
        <v>33</v>
      </c>
      <c r="C10" s="106">
        <v>12.5257353196032</v>
      </c>
      <c r="D10" s="107">
        <v>13.4171829829366</v>
      </c>
      <c r="E10" s="108">
        <v>14.866093057633201</v>
      </c>
      <c r="F10" s="109">
        <v>15.2237474774292</v>
      </c>
      <c r="G10" s="110">
        <v>14.765709621210901</v>
      </c>
      <c r="H10" s="111">
        <v>14.1305139083415</v>
      </c>
      <c r="I10" s="112">
        <v>13.7356302046383</v>
      </c>
      <c r="J10" s="113">
        <v>13.430793910983599</v>
      </c>
      <c r="K10" s="114">
        <v>13.617551474115899</v>
      </c>
      <c r="L10" s="115">
        <v>16.241523851025001</v>
      </c>
      <c r="M10" s="116">
        <v>16.7523880414948</v>
      </c>
      <c r="N10" s="117">
        <v>17.1011748713467</v>
      </c>
      <c r="O10" s="118">
        <v>17.1008085888602</v>
      </c>
      <c r="P10" s="119">
        <v>17.9559263625646</v>
      </c>
      <c r="Q10" s="120">
        <v>18.824197596952601</v>
      </c>
      <c r="R10" s="121">
        <v>20.667496438980901</v>
      </c>
      <c r="S10" s="122">
        <v>18.159661666377001</v>
      </c>
      <c r="T10" s="123">
        <v>19.104545322921599</v>
      </c>
      <c r="U10" s="124">
        <v>19.0518079838935</v>
      </c>
      <c r="V10" s="125">
        <v>19.523120877570499</v>
      </c>
      <c r="W10" s="126">
        <v>21.158483402596101</v>
      </c>
      <c r="X10" s="127">
        <v>20.861519686451</v>
      </c>
      <c r="Y10" s="128">
        <v>20.874418464141101</v>
      </c>
      <c r="Z10" s="129">
        <v>21.584703633951001</v>
      </c>
    </row>
    <row r="11" spans="2:26">
      <c r="B11" s="130" t="s">
        <v>34</v>
      </c>
      <c r="C11" s="131">
        <v>14.5981428261702</v>
      </c>
      <c r="D11" s="132">
        <v>15.547770590173601</v>
      </c>
      <c r="E11" s="133">
        <v>14.9099556278781</v>
      </c>
      <c r="F11" s="134">
        <v>15.196890531413301</v>
      </c>
      <c r="G11" s="135">
        <v>14.9935264518859</v>
      </c>
      <c r="H11" s="136">
        <v>14.953210817079301</v>
      </c>
      <c r="I11" s="137">
        <v>13.998201428346199</v>
      </c>
      <c r="J11" s="138">
        <v>13.78208087776</v>
      </c>
      <c r="K11" s="139">
        <v>13.689954254533999</v>
      </c>
      <c r="L11" s="140">
        <v>13.578228730703501</v>
      </c>
      <c r="M11" s="141">
        <v>13.2576910777103</v>
      </c>
      <c r="N11" s="142">
        <v>13.119199407323601</v>
      </c>
      <c r="O11" s="143">
        <v>12.561248907965201</v>
      </c>
      <c r="P11" s="144">
        <v>12.3283800730709</v>
      </c>
      <c r="Q11" s="145">
        <v>12.1389314797078</v>
      </c>
      <c r="R11" s="146">
        <v>11.835941120463801</v>
      </c>
      <c r="S11" s="147">
        <v>12.196972653286</v>
      </c>
      <c r="T11" s="148">
        <v>12.525959818625999</v>
      </c>
      <c r="U11" s="149">
        <v>13.153622650962699</v>
      </c>
      <c r="V11" s="150">
        <v>13.4869315201703</v>
      </c>
      <c r="W11" s="151">
        <v>13.6834417224152</v>
      </c>
      <c r="X11" s="152">
        <v>12.8607578297019</v>
      </c>
      <c r="Y11" s="153">
        <v>12.9584549851423</v>
      </c>
      <c r="Z11" s="154">
        <v>13.679392410583199</v>
      </c>
    </row>
    <row r="12" spans="2:26">
      <c r="B12" s="155" t="s">
        <v>35</v>
      </c>
      <c r="C12" s="156">
        <v>5.2398264981875897</v>
      </c>
      <c r="D12" s="157">
        <v>5.2398148274135004</v>
      </c>
      <c r="E12" s="158">
        <v>5.2398181418068903</v>
      </c>
      <c r="F12" s="159">
        <v>5.2398273870165601</v>
      </c>
      <c r="G12" s="160">
        <v>5.2398231455486197</v>
      </c>
      <c r="H12" s="161">
        <v>5.2398232212699298</v>
      </c>
      <c r="I12" s="162">
        <v>4.2352913866546</v>
      </c>
      <c r="J12" s="163">
        <v>4.0650170102643104</v>
      </c>
      <c r="K12" s="164">
        <v>4.9975581963210196</v>
      </c>
      <c r="L12" s="165">
        <v>4.8736684567303499</v>
      </c>
      <c r="M12" s="166">
        <v>4.8979796042592598</v>
      </c>
      <c r="N12" s="167">
        <v>5.4163226795612696</v>
      </c>
      <c r="O12" s="168">
        <v>5.1398782679100297</v>
      </c>
      <c r="P12" s="169">
        <v>5.1563238305244896</v>
      </c>
      <c r="Q12" s="170">
        <v>4.52490257525122</v>
      </c>
      <c r="R12" s="171">
        <v>4.4684866689704696</v>
      </c>
      <c r="S12" s="172">
        <v>4.0716288608018703</v>
      </c>
      <c r="T12" s="173">
        <v>4.2580219252620601</v>
      </c>
      <c r="U12" s="174">
        <v>4.1604868208329604</v>
      </c>
      <c r="V12" s="175">
        <v>4.0693316538562199</v>
      </c>
      <c r="W12" s="176">
        <v>4.8909130577069897</v>
      </c>
      <c r="X12" s="177">
        <v>4.1915771068271503</v>
      </c>
      <c r="Y12" s="178">
        <v>4.4095253755031099</v>
      </c>
      <c r="Z12" s="179" t="s">
        <v>30</v>
      </c>
    </row>
    <row r="13" spans="2:26">
      <c r="B13" s="180" t="s">
        <v>36</v>
      </c>
      <c r="C13" s="181">
        <v>1.75053374462802</v>
      </c>
      <c r="D13" s="182">
        <v>1.8361471194080099</v>
      </c>
      <c r="E13" s="183">
        <v>1.9100112919379499</v>
      </c>
      <c r="F13" s="184">
        <v>2.08037890724093</v>
      </c>
      <c r="G13" s="185">
        <v>2.2515634669192499</v>
      </c>
      <c r="H13" s="186">
        <v>2.3432425547816802</v>
      </c>
      <c r="I13" s="187">
        <v>2.4254257098451801</v>
      </c>
      <c r="J13" s="188">
        <v>2.12554072988745</v>
      </c>
      <c r="K13" s="189">
        <v>2.3275660133857001</v>
      </c>
      <c r="L13" s="190">
        <v>3.15384710946674</v>
      </c>
      <c r="M13" s="191">
        <v>3.8331644311051898</v>
      </c>
      <c r="N13" s="192">
        <v>4.0991239297570701</v>
      </c>
      <c r="O13" s="193">
        <v>1.90412277507695</v>
      </c>
      <c r="P13" s="194">
        <v>1.1713369244796099</v>
      </c>
      <c r="Q13" s="195">
        <v>1.15487623840857</v>
      </c>
      <c r="R13" s="196">
        <v>2.46468989872678</v>
      </c>
      <c r="S13" s="197">
        <v>3.0431003423162002</v>
      </c>
      <c r="T13" s="198">
        <v>4.6896312050074398</v>
      </c>
      <c r="U13" s="199">
        <v>5.68218387719436</v>
      </c>
      <c r="V13" s="200">
        <v>6.2614149313426504</v>
      </c>
      <c r="W13" s="201">
        <v>7.8654993041057804</v>
      </c>
      <c r="X13" s="202">
        <v>9.1130039286637103</v>
      </c>
      <c r="Y13" s="203">
        <v>9.6892656002090902</v>
      </c>
      <c r="Z13" s="204">
        <v>8.3475155842925801</v>
      </c>
    </row>
    <row r="14" spans="2:26">
      <c r="B14" s="205" t="s">
        <v>37</v>
      </c>
      <c r="C14" s="206">
        <v>8.1484686789550995</v>
      </c>
      <c r="D14" s="207">
        <v>8.4152155242161299</v>
      </c>
      <c r="E14" s="208">
        <v>8.5183928210477493</v>
      </c>
      <c r="F14" s="209">
        <v>8.2893014220125405</v>
      </c>
      <c r="G14" s="210">
        <v>9.0794231394638594</v>
      </c>
      <c r="H14" s="211">
        <v>9.2755304156121596</v>
      </c>
      <c r="I14" s="212">
        <v>9.5436323460159205</v>
      </c>
      <c r="J14" s="213">
        <v>9.4462250323171606</v>
      </c>
      <c r="K14" s="214">
        <v>9.8771726138198996</v>
      </c>
      <c r="L14" s="215">
        <v>10.8032990475054</v>
      </c>
      <c r="M14" s="216">
        <v>10.0301229036909</v>
      </c>
      <c r="N14" s="217">
        <v>10.8025673172283</v>
      </c>
      <c r="O14" s="218">
        <v>12.4808022621035</v>
      </c>
      <c r="P14" s="219">
        <v>12.7538513372215</v>
      </c>
      <c r="Q14" s="220">
        <v>12.564545478885201</v>
      </c>
      <c r="R14" s="221">
        <v>12.9760779490649</v>
      </c>
      <c r="S14" s="222">
        <v>14.253267408980999</v>
      </c>
      <c r="T14" s="223">
        <v>15.039091107342699</v>
      </c>
      <c r="U14" s="224">
        <v>15.6246416737474</v>
      </c>
      <c r="V14" s="225">
        <v>18.1145325568861</v>
      </c>
      <c r="W14" s="226">
        <v>17.958357354318601</v>
      </c>
      <c r="X14" s="227">
        <v>17.995447632364002</v>
      </c>
      <c r="Y14" s="228">
        <v>17.854383714353599</v>
      </c>
      <c r="Z14" s="229">
        <v>18.181394215074299</v>
      </c>
    </row>
    <row r="15" spans="2:26">
      <c r="B15" s="230" t="s">
        <v>38</v>
      </c>
      <c r="C15" s="231">
        <v>16.373995002220699</v>
      </c>
      <c r="D15" s="232">
        <v>17.473637801352499</v>
      </c>
      <c r="E15" s="233">
        <v>17.2211792666482</v>
      </c>
      <c r="F15" s="234">
        <v>17.970302074996098</v>
      </c>
      <c r="G15" s="235">
        <v>17.6621283593995</v>
      </c>
      <c r="H15" s="236">
        <v>18.613282757060801</v>
      </c>
      <c r="I15" s="237">
        <v>16.3320036681096</v>
      </c>
      <c r="J15" s="238">
        <v>16.312544368794999</v>
      </c>
      <c r="K15" s="239">
        <v>20.256674969799601</v>
      </c>
      <c r="L15" s="240">
        <v>25.5508271011117</v>
      </c>
      <c r="M15" s="241">
        <v>28.161200821116601</v>
      </c>
      <c r="N15" s="242">
        <v>26.7439856326226</v>
      </c>
      <c r="O15" s="243">
        <v>25.968116559507099</v>
      </c>
      <c r="P15" s="244">
        <v>25.93402965089</v>
      </c>
      <c r="Q15" s="245">
        <v>25.528135953352599</v>
      </c>
      <c r="R15" s="246">
        <v>24.652597481101299</v>
      </c>
      <c r="S15" s="247">
        <v>25.882222585491299</v>
      </c>
      <c r="T15" s="248">
        <v>24.507347743608101</v>
      </c>
      <c r="U15" s="249">
        <v>25.510695185364099</v>
      </c>
      <c r="V15" s="250">
        <v>25.89626321782</v>
      </c>
      <c r="W15" s="251">
        <v>28.0931612139414</v>
      </c>
      <c r="X15" s="252">
        <v>26.590345727016199</v>
      </c>
      <c r="Y15" s="253">
        <v>29.359293396477401</v>
      </c>
      <c r="Z15" s="254">
        <v>28.7173456923753</v>
      </c>
    </row>
    <row r="16" spans="2:26">
      <c r="B16" s="255" t="s">
        <v>39</v>
      </c>
      <c r="C16" s="256">
        <v>3.6998635915808</v>
      </c>
      <c r="D16" s="257">
        <v>4.0014761439855002</v>
      </c>
      <c r="E16" s="258">
        <v>3.6350936469110402</v>
      </c>
      <c r="F16" s="259">
        <v>3.2285992436586302</v>
      </c>
      <c r="G16" s="260">
        <v>4.1028235917789297</v>
      </c>
      <c r="H16" s="261">
        <v>4.1570955496411699</v>
      </c>
      <c r="I16" s="262">
        <v>4.1087450238119096</v>
      </c>
      <c r="J16" s="263">
        <v>4.3812691816964398</v>
      </c>
      <c r="K16" s="264">
        <v>6.1230020148626396</v>
      </c>
      <c r="L16" s="265">
        <v>9.2102770641647105</v>
      </c>
      <c r="M16" s="266">
        <v>9.7861063311786101</v>
      </c>
      <c r="N16" s="267">
        <v>8.8271624691700108</v>
      </c>
      <c r="O16" s="268">
        <v>8.7098972603285691</v>
      </c>
      <c r="P16" s="269">
        <v>9.1779996702910296</v>
      </c>
      <c r="Q16" s="270">
        <v>9.6928899329782006</v>
      </c>
      <c r="R16" s="271">
        <v>11.019703101050901</v>
      </c>
      <c r="S16" s="272">
        <v>10.946465798310101</v>
      </c>
      <c r="T16" s="273">
        <v>11.530745637511099</v>
      </c>
      <c r="U16" s="274">
        <v>11.791571156491701</v>
      </c>
      <c r="V16" s="275">
        <v>12.5454721467942</v>
      </c>
      <c r="W16" s="276">
        <v>26.496582463782801</v>
      </c>
      <c r="X16" s="277">
        <v>22.081149136093199</v>
      </c>
      <c r="Y16" s="278">
        <v>11.832692650544899</v>
      </c>
      <c r="Z16" s="279">
        <v>13.344147703901699</v>
      </c>
    </row>
    <row r="17" spans="2:26">
      <c r="B17" s="280" t="s">
        <v>40</v>
      </c>
      <c r="C17" s="281">
        <v>19.443738080101699</v>
      </c>
      <c r="D17" s="282">
        <v>20.042921049449902</v>
      </c>
      <c r="E17" s="283">
        <v>20.8754208754209</v>
      </c>
      <c r="F17" s="284">
        <v>21.9022265246854</v>
      </c>
      <c r="G17" s="285">
        <v>21.354992076069699</v>
      </c>
      <c r="H17" s="286">
        <v>21.3629017301221</v>
      </c>
      <c r="I17" s="287">
        <v>21.340007114182601</v>
      </c>
      <c r="J17" s="288">
        <v>20.190884386806001</v>
      </c>
      <c r="K17" s="289">
        <v>20.9192358615472</v>
      </c>
      <c r="L17" s="290">
        <v>23.410834132310601</v>
      </c>
      <c r="M17" s="291">
        <v>24.069703687811401</v>
      </c>
      <c r="N17" s="292">
        <v>22.1326485037963</v>
      </c>
      <c r="O17" s="293">
        <v>20.670330854618001</v>
      </c>
      <c r="P17" s="294">
        <v>21.075455333911499</v>
      </c>
      <c r="Q17" s="295">
        <v>21.3843556555993</v>
      </c>
      <c r="R17" s="296">
        <v>19.999108674822299</v>
      </c>
      <c r="S17" s="297">
        <v>18.326797914055899</v>
      </c>
      <c r="T17" s="298">
        <v>17.445447491436301</v>
      </c>
      <c r="U17" s="299">
        <v>17.668932142475899</v>
      </c>
      <c r="V17" s="300">
        <v>18.1980437103011</v>
      </c>
      <c r="W17" s="301">
        <v>17.960545858014001</v>
      </c>
      <c r="X17" s="302">
        <v>18.682005540914901</v>
      </c>
      <c r="Y17" s="303">
        <v>18.092792277108199</v>
      </c>
      <c r="Z17" s="304">
        <v>18.920973873655299</v>
      </c>
    </row>
    <row r="18" spans="2:26">
      <c r="B18" s="305" t="s">
        <v>41</v>
      </c>
      <c r="C18" s="306">
        <v>17.749567749567699</v>
      </c>
      <c r="D18" s="307">
        <v>18.568380553736599</v>
      </c>
      <c r="E18" s="308">
        <v>18.823584391307701</v>
      </c>
      <c r="F18" s="309">
        <v>18.2876920347489</v>
      </c>
      <c r="G18" s="310">
        <v>17.817742478559701</v>
      </c>
      <c r="H18" s="311">
        <v>17.471056903622699</v>
      </c>
      <c r="I18" s="312">
        <v>17.2643343772728</v>
      </c>
      <c r="J18" s="313">
        <v>16.744081904026402</v>
      </c>
      <c r="K18" s="314">
        <v>16.871070870593201</v>
      </c>
      <c r="L18" s="315">
        <v>18.204653335870098</v>
      </c>
      <c r="M18" s="316">
        <v>18.272154850746301</v>
      </c>
      <c r="N18" s="317">
        <v>18.535097324960301</v>
      </c>
      <c r="O18" s="318">
        <v>18.718241280034</v>
      </c>
      <c r="P18" s="319">
        <v>19.188008603295</v>
      </c>
      <c r="Q18" s="320">
        <v>19.624801722686499</v>
      </c>
      <c r="R18" s="321">
        <v>20.2143149103523</v>
      </c>
      <c r="S18" s="322">
        <v>20.5474112544841</v>
      </c>
      <c r="T18" s="323">
        <v>20.1449210410521</v>
      </c>
      <c r="U18" s="324">
        <v>20.646488563693001</v>
      </c>
      <c r="V18" s="325">
        <v>20.625598397669901</v>
      </c>
      <c r="W18" s="326">
        <v>21.8903205712374</v>
      </c>
      <c r="X18" s="327">
        <v>20.6899010667541</v>
      </c>
      <c r="Y18" s="328">
        <v>21.683316826480599</v>
      </c>
      <c r="Z18" s="329">
        <v>22.613349043866801</v>
      </c>
    </row>
    <row r="19" spans="2:26">
      <c r="B19" s="330" t="s">
        <v>42</v>
      </c>
      <c r="C19" s="331">
        <v>13.2241508752785</v>
      </c>
      <c r="D19" s="332">
        <v>14.371010694509</v>
      </c>
      <c r="E19" s="333">
        <v>15.4220768209884</v>
      </c>
      <c r="F19" s="334">
        <v>15.619817866837099</v>
      </c>
      <c r="G19" s="335">
        <v>15.920571933934999</v>
      </c>
      <c r="H19" s="336">
        <v>15.953625605336599</v>
      </c>
      <c r="I19" s="337">
        <v>15.4756888940643</v>
      </c>
      <c r="J19" s="338">
        <v>15.317469974447601</v>
      </c>
      <c r="K19" s="339">
        <v>15.781808194378099</v>
      </c>
      <c r="L19" s="340">
        <v>17.6078874100231</v>
      </c>
      <c r="M19" s="341">
        <v>16.7246003176706</v>
      </c>
      <c r="N19" s="342">
        <v>16.5377865176116</v>
      </c>
      <c r="O19" s="343">
        <v>16.675001837322601</v>
      </c>
      <c r="P19" s="344">
        <v>16.915102770330702</v>
      </c>
      <c r="Q19" s="345">
        <v>16.9991392021</v>
      </c>
      <c r="R19" s="346">
        <v>17.7105685366997</v>
      </c>
      <c r="S19" s="347">
        <v>17.936536125312202</v>
      </c>
      <c r="T19" s="348">
        <v>18.0483328234934</v>
      </c>
      <c r="U19" s="349">
        <v>18.0145259324145</v>
      </c>
      <c r="V19" s="350">
        <v>18.385108264858999</v>
      </c>
      <c r="W19" s="351">
        <v>17.903184449281799</v>
      </c>
      <c r="X19" s="352">
        <v>17.712463513809901</v>
      </c>
      <c r="Y19" s="353">
        <v>16.244332476051</v>
      </c>
      <c r="Z19" s="354">
        <v>15.689094845006901</v>
      </c>
    </row>
    <row r="20" spans="2:26">
      <c r="B20" s="355" t="s">
        <v>43</v>
      </c>
      <c r="C20" s="356">
        <v>6.1303216947671197</v>
      </c>
      <c r="D20" s="357">
        <v>6.2186384995730704</v>
      </c>
      <c r="E20" s="358">
        <v>6.8736287645503502</v>
      </c>
      <c r="F20" s="359">
        <v>5.9687265478318796</v>
      </c>
      <c r="G20" s="360">
        <v>6.0618101925513503</v>
      </c>
      <c r="H20" s="361">
        <v>7.6025053813876804</v>
      </c>
      <c r="I20" s="362">
        <v>7.1857551197904401</v>
      </c>
      <c r="J20" s="363">
        <v>7.2029373667494898</v>
      </c>
      <c r="K20" s="364">
        <v>7.11608474372406</v>
      </c>
      <c r="L20" s="365">
        <v>7.9381631891059703</v>
      </c>
      <c r="M20" s="366">
        <v>9.0180874899343006</v>
      </c>
      <c r="N20" s="367">
        <v>11.131191135243499</v>
      </c>
      <c r="O20" s="368">
        <v>13.7153117953088</v>
      </c>
      <c r="P20" s="369">
        <v>15.417758229627999</v>
      </c>
      <c r="Q20" s="370">
        <v>15.298621300648</v>
      </c>
      <c r="R20" s="371">
        <v>16.8799736434894</v>
      </c>
      <c r="S20" s="372">
        <v>16.904860358106799</v>
      </c>
      <c r="T20" s="373">
        <v>17.132505068405301</v>
      </c>
      <c r="U20" s="374">
        <v>18.284456271561499</v>
      </c>
      <c r="V20" s="375">
        <v>20.946126743491401</v>
      </c>
      <c r="W20" s="376">
        <v>22.4807060974886</v>
      </c>
      <c r="X20" s="377">
        <v>19.684245985959102</v>
      </c>
      <c r="Y20" s="378">
        <v>16.959717185463202</v>
      </c>
      <c r="Z20" s="379">
        <v>17.099172776274099</v>
      </c>
    </row>
    <row r="21" spans="2:26">
      <c r="B21" s="380" t="s">
        <v>44</v>
      </c>
      <c r="C21" s="381">
        <v>8.4882255616173694</v>
      </c>
      <c r="D21" s="382">
        <v>8.7942732388367197</v>
      </c>
      <c r="E21" s="383">
        <v>9.2972179852929298</v>
      </c>
      <c r="F21" s="384">
        <v>8.98232105321385</v>
      </c>
      <c r="G21" s="385">
        <v>7.2818519322027999</v>
      </c>
      <c r="H21" s="386">
        <v>8.8203393368093597</v>
      </c>
      <c r="I21" s="387">
        <v>9.1781657831055696</v>
      </c>
      <c r="J21" s="388">
        <v>10.5041272772825</v>
      </c>
      <c r="K21" s="389">
        <v>11.0113281212542</v>
      </c>
      <c r="L21" s="390">
        <v>12.3667664688112</v>
      </c>
      <c r="M21" s="391">
        <v>12.551435703784</v>
      </c>
      <c r="N21" s="392">
        <v>12.6531653225047</v>
      </c>
      <c r="O21" s="393">
        <v>13.2306649999901</v>
      </c>
      <c r="P21" s="394">
        <v>15.0358917812495</v>
      </c>
      <c r="Q21" s="395">
        <v>12.7541098629092</v>
      </c>
      <c r="R21" s="396">
        <v>14.136878656856601</v>
      </c>
      <c r="S21" s="397">
        <v>13.713625347776199</v>
      </c>
      <c r="T21" s="398">
        <v>12.065792385534399</v>
      </c>
      <c r="U21" s="399">
        <v>11.102812413501301</v>
      </c>
      <c r="V21" s="400">
        <v>10.684236025808699</v>
      </c>
      <c r="W21" s="401">
        <v>9.9793032515054296</v>
      </c>
      <c r="X21" s="402">
        <v>10.5181426339794</v>
      </c>
      <c r="Y21" s="403">
        <v>9.5042659456189895</v>
      </c>
      <c r="Z21" s="404">
        <v>8.8211700631630805</v>
      </c>
    </row>
    <row r="22" spans="2:26">
      <c r="B22" s="405" t="s">
        <v>45</v>
      </c>
      <c r="C22" s="406">
        <v>8.8861121183745606</v>
      </c>
      <c r="D22" s="407">
        <v>9.6319538087089391</v>
      </c>
      <c r="E22" s="408">
        <v>9.0222974205806103</v>
      </c>
      <c r="F22" s="409">
        <v>8.8714615481820491</v>
      </c>
      <c r="G22" s="410">
        <v>6.8039536078401701</v>
      </c>
      <c r="H22" s="411">
        <v>5.6391449732200902</v>
      </c>
      <c r="I22" s="412">
        <v>6.3668035612384797</v>
      </c>
      <c r="J22" s="413">
        <v>7.8570851459468498</v>
      </c>
      <c r="K22" s="414">
        <v>7.1962041887428301</v>
      </c>
      <c r="L22" s="415">
        <v>11.3476428891847</v>
      </c>
      <c r="M22" s="416">
        <v>11.643058614350901</v>
      </c>
      <c r="N22" s="417">
        <v>17.478089649860099</v>
      </c>
      <c r="O22" s="418">
        <v>10.6871083088022</v>
      </c>
      <c r="P22" s="419">
        <v>11.314632774125601</v>
      </c>
      <c r="Q22" s="420">
        <v>10.7186144848606</v>
      </c>
      <c r="R22" s="421">
        <v>10.7993277350353</v>
      </c>
      <c r="S22" s="422">
        <v>10.2047308244269</v>
      </c>
      <c r="T22" s="423">
        <v>9.5313826521028595</v>
      </c>
      <c r="U22" s="424">
        <v>9.5696949271872693</v>
      </c>
      <c r="V22" s="425">
        <v>10.5791846161646</v>
      </c>
      <c r="W22" s="426">
        <v>10.562400005229099</v>
      </c>
      <c r="X22" s="427">
        <v>13.2038333528831</v>
      </c>
      <c r="Y22" s="428">
        <v>11.6424346525608</v>
      </c>
      <c r="Z22" s="429">
        <v>11.2592890275209</v>
      </c>
    </row>
    <row r="23" spans="2:26">
      <c r="B23" s="430" t="s">
        <v>46</v>
      </c>
      <c r="C23" s="431">
        <v>8.1956828379097502</v>
      </c>
      <c r="D23" s="432">
        <v>13.157102142453301</v>
      </c>
      <c r="E23" s="433">
        <v>14.379112039107801</v>
      </c>
      <c r="F23" s="434">
        <v>12.942273345816099</v>
      </c>
      <c r="G23" s="435">
        <v>13.016495489830399</v>
      </c>
      <c r="H23" s="436">
        <v>13.0145779179113</v>
      </c>
      <c r="I23" s="437">
        <v>12.0563619624744</v>
      </c>
      <c r="J23" s="438">
        <v>12.637661423931201</v>
      </c>
      <c r="K23" s="439">
        <v>15.3976626251106</v>
      </c>
      <c r="L23" s="440">
        <v>23.8905993565279</v>
      </c>
      <c r="M23" s="441">
        <v>29.382269339864699</v>
      </c>
      <c r="N23" s="442">
        <v>28.105510377031599</v>
      </c>
      <c r="O23" s="443">
        <v>33.0147556684961</v>
      </c>
      <c r="P23" s="444">
        <v>29.336784627001599</v>
      </c>
      <c r="Q23" s="445">
        <v>30.008810939026201</v>
      </c>
      <c r="R23" s="446">
        <v>54.818068249097102</v>
      </c>
      <c r="S23" s="447">
        <v>61.631529581610202</v>
      </c>
      <c r="T23" s="448">
        <v>58.726772028900399</v>
      </c>
      <c r="U23" s="449">
        <v>47.4991789798854</v>
      </c>
      <c r="V23" s="450">
        <v>73.706443778902795</v>
      </c>
      <c r="W23" s="451">
        <v>74.090469724231298</v>
      </c>
      <c r="X23" s="452">
        <v>52.512765624537401</v>
      </c>
      <c r="Y23" s="453">
        <v>47.485194570013697</v>
      </c>
      <c r="Z23" s="454">
        <v>48.785252019636197</v>
      </c>
    </row>
    <row r="24" spans="2:26">
      <c r="B24" s="455" t="s">
        <v>47</v>
      </c>
      <c r="C24" s="456">
        <v>21.201693036629401</v>
      </c>
      <c r="D24" s="457">
        <v>22.206234514065201</v>
      </c>
      <c r="E24" s="458">
        <v>22.2013812239543</v>
      </c>
      <c r="F24" s="459">
        <v>19.2630859700337</v>
      </c>
      <c r="G24" s="460">
        <v>20.1353692126585</v>
      </c>
      <c r="H24" s="461">
        <v>21.711602814215698</v>
      </c>
      <c r="I24" s="462">
        <v>21.0483141000656</v>
      </c>
      <c r="J24" s="463">
        <v>20.9623604240759</v>
      </c>
      <c r="K24" s="464">
        <v>22.1110570094711</v>
      </c>
      <c r="L24" s="465">
        <v>23.139749760501498</v>
      </c>
      <c r="M24" s="466">
        <v>20.9793710966945</v>
      </c>
      <c r="N24" s="467">
        <v>19.302658999989301</v>
      </c>
      <c r="O24" s="468">
        <v>20.3036973798765</v>
      </c>
      <c r="P24" s="469">
        <v>19.723870877336399</v>
      </c>
      <c r="Q24" s="470">
        <v>20.225514005087099</v>
      </c>
      <c r="R24" s="471">
        <v>19.1175499040129</v>
      </c>
      <c r="S24" s="472">
        <v>18.627779818230099</v>
      </c>
      <c r="T24" s="473">
        <v>19.157171947395899</v>
      </c>
      <c r="U24" s="474">
        <v>20.212279090384602</v>
      </c>
      <c r="V24" s="475">
        <v>20.837686814855399</v>
      </c>
      <c r="W24" s="476">
        <v>23.3420528594826</v>
      </c>
      <c r="X24" s="477">
        <v>24.040346916457001</v>
      </c>
      <c r="Y24" s="478">
        <v>22.849980059623501</v>
      </c>
      <c r="Z24" s="479">
        <v>24.475933411762501</v>
      </c>
    </row>
    <row r="25" spans="2:26">
      <c r="B25" s="480" t="s">
        <v>48</v>
      </c>
      <c r="C25" s="481">
        <v>12.492637219689801</v>
      </c>
      <c r="D25" s="482">
        <v>12.758635108986301</v>
      </c>
      <c r="E25" s="483">
        <v>12.583425431219201</v>
      </c>
      <c r="F25" s="484">
        <v>12.3958857840002</v>
      </c>
      <c r="G25" s="485">
        <v>11.6539777840547</v>
      </c>
      <c r="H25" s="486">
        <v>11.691623910758601</v>
      </c>
      <c r="I25" s="487">
        <v>11.457563606541299</v>
      </c>
      <c r="J25" s="488">
        <v>11.574766433960701</v>
      </c>
      <c r="K25" s="489">
        <v>12.054488837846399</v>
      </c>
      <c r="L25" s="490">
        <v>13.213982722892601</v>
      </c>
      <c r="M25" s="491">
        <v>13.3344821665341</v>
      </c>
      <c r="N25" s="492">
        <v>12.980873362015499</v>
      </c>
      <c r="O25" s="493">
        <v>14.2568983419232</v>
      </c>
      <c r="P25" s="494">
        <v>15.682934775713999</v>
      </c>
      <c r="Q25" s="495">
        <v>16.670763860181001</v>
      </c>
      <c r="R25" s="496">
        <v>17.520058528490701</v>
      </c>
      <c r="S25" s="497">
        <v>17.827109022317501</v>
      </c>
      <c r="T25" s="498">
        <v>17.335019051625299</v>
      </c>
      <c r="U25" s="499">
        <v>17.1777673951024</v>
      </c>
      <c r="V25" s="500">
        <v>17.229026674843102</v>
      </c>
      <c r="W25" s="501">
        <v>18.5874827642117</v>
      </c>
      <c r="X25" s="502">
        <v>15.655605716885701</v>
      </c>
      <c r="Y25" s="503">
        <v>14.1979458283135</v>
      </c>
      <c r="Z25" s="504">
        <v>14.127792986823801</v>
      </c>
    </row>
    <row r="26" spans="2:26">
      <c r="B26" s="505" t="s">
        <v>49</v>
      </c>
      <c r="C26" s="506">
        <v>16.1646075533748</v>
      </c>
      <c r="D26" s="507">
        <v>17.48674650417</v>
      </c>
      <c r="E26" s="508">
        <v>19.093619922413598</v>
      </c>
      <c r="F26" s="509">
        <v>19.605892975501401</v>
      </c>
      <c r="G26" s="510">
        <v>19.925319863260501</v>
      </c>
      <c r="H26" s="511">
        <v>20.0584946685604</v>
      </c>
      <c r="I26" s="512">
        <v>20.400277220960302</v>
      </c>
      <c r="J26" s="513">
        <v>21.260579890398301</v>
      </c>
      <c r="K26" s="514">
        <v>22.0893398201518</v>
      </c>
      <c r="L26" s="515">
        <v>23.287267042232799</v>
      </c>
      <c r="M26" s="516">
        <v>23.360965043074199</v>
      </c>
      <c r="N26" s="517">
        <v>22.7656484455506</v>
      </c>
      <c r="O26" s="518">
        <v>22.611910631184301</v>
      </c>
      <c r="P26" s="519">
        <v>22.1427931014608</v>
      </c>
      <c r="Q26" s="520">
        <v>22.2466486452428</v>
      </c>
      <c r="R26" s="521">
        <v>22.344841445578702</v>
      </c>
      <c r="S26" s="522">
        <v>22.000632101872299</v>
      </c>
      <c r="T26" s="523">
        <v>21.502086995124699</v>
      </c>
      <c r="U26" s="524">
        <v>21.5023320630226</v>
      </c>
      <c r="V26" s="525">
        <v>21.28564182114</v>
      </c>
      <c r="W26" s="526">
        <v>21.5839753869943</v>
      </c>
      <c r="X26" s="527">
        <v>21.629381615519701</v>
      </c>
      <c r="Y26" s="528">
        <v>22.180572979497502</v>
      </c>
      <c r="Z26" s="529" t="s">
        <v>30</v>
      </c>
    </row>
    <row r="27" spans="2:26">
      <c r="B27" s="530" t="s">
        <v>50</v>
      </c>
      <c r="C27" s="531">
        <v>13.2333728541662</v>
      </c>
      <c r="D27" s="532">
        <v>14.7191417417572</v>
      </c>
      <c r="E27" s="533">
        <v>15.0750878982687</v>
      </c>
      <c r="F27" s="534">
        <v>14.809327091844199</v>
      </c>
      <c r="G27" s="535">
        <v>15.3205077724545</v>
      </c>
      <c r="H27" s="536">
        <v>15.7733775782651</v>
      </c>
      <c r="I27" s="537">
        <v>16.091186346050002</v>
      </c>
      <c r="J27" s="538">
        <v>16.6520224669516</v>
      </c>
      <c r="K27" s="539">
        <v>16.825996234900799</v>
      </c>
      <c r="L27" s="540">
        <v>17.420800858365901</v>
      </c>
      <c r="M27" s="541">
        <v>17.861910587642001</v>
      </c>
      <c r="N27" s="542">
        <v>18.383987767677599</v>
      </c>
      <c r="O27" s="543">
        <v>19.7495475945564</v>
      </c>
      <c r="P27" s="544">
        <v>20.645996134008801</v>
      </c>
      <c r="Q27" s="545">
        <v>21.1098519388736</v>
      </c>
      <c r="R27" s="546">
        <v>20.533628051626401</v>
      </c>
      <c r="S27" s="547">
        <v>20.011717408276301</v>
      </c>
      <c r="T27" s="548">
        <v>19.378401398617601</v>
      </c>
      <c r="U27" s="549">
        <v>20.777707170745401</v>
      </c>
      <c r="V27" s="550">
        <v>21.791768976312898</v>
      </c>
      <c r="W27" s="551">
        <v>22.029079365246599</v>
      </c>
      <c r="X27" s="552">
        <v>22.383096838988699</v>
      </c>
      <c r="Y27" s="553">
        <v>23.065149481959601</v>
      </c>
      <c r="Z27" s="554" t="s">
        <v>30</v>
      </c>
    </row>
    <row r="28" spans="2:26">
      <c r="B28" s="555" t="s">
        <v>51</v>
      </c>
      <c r="C28" s="556">
        <v>6.2355200540876101</v>
      </c>
      <c r="D28" s="557">
        <v>5.8125162890245496</v>
      </c>
      <c r="E28" s="558">
        <v>8.31518382313355</v>
      </c>
      <c r="F28" s="559">
        <v>6.3415645784881596</v>
      </c>
      <c r="G28" s="560">
        <v>5.9236773797963203</v>
      </c>
      <c r="H28" s="561">
        <v>5.4281409795923796</v>
      </c>
      <c r="I28" s="562">
        <v>4.6944783560893901</v>
      </c>
      <c r="J28" s="563">
        <v>3.5658330622716599</v>
      </c>
      <c r="K28" s="564">
        <v>4.0206248888331499</v>
      </c>
      <c r="L28" s="565">
        <v>6.2719672782574802</v>
      </c>
      <c r="M28" s="566">
        <v>7.3835476791368198</v>
      </c>
      <c r="N28" s="567">
        <v>6.4846373585034298</v>
      </c>
      <c r="O28" s="568">
        <v>5.4397476340694002</v>
      </c>
      <c r="P28" s="569">
        <v>6.7948424983984204</v>
      </c>
      <c r="Q28" s="570">
        <v>7.29085183997576</v>
      </c>
      <c r="R28" s="571">
        <v>7.2961447688073102</v>
      </c>
      <c r="S28" s="572">
        <v>7.7413819465127398</v>
      </c>
      <c r="T28" s="573">
        <v>7.4301356476360096</v>
      </c>
      <c r="U28" s="574">
        <v>7.6538083022163796</v>
      </c>
      <c r="V28" s="575">
        <v>8.1041560966512591</v>
      </c>
      <c r="W28" s="576">
        <v>9.0190733434970092</v>
      </c>
      <c r="X28" s="577">
        <v>9.8216570087499608</v>
      </c>
      <c r="Y28" s="578">
        <v>10.790174559555</v>
      </c>
      <c r="Z28" s="579">
        <v>10.114123705237301</v>
      </c>
    </row>
    <row r="29" spans="2:26">
      <c r="B29" s="580" t="s">
        <v>52</v>
      </c>
      <c r="C29" s="581">
        <v>7.0484066170958801</v>
      </c>
      <c r="D29" s="582">
        <v>5.6095413644676801</v>
      </c>
      <c r="E29" s="583">
        <v>5.0903569739529502</v>
      </c>
      <c r="F29" s="584">
        <v>5.3683360931794599</v>
      </c>
      <c r="G29" s="585">
        <v>5.6116196120283801</v>
      </c>
      <c r="H29" s="586">
        <v>5.5161338825140502</v>
      </c>
      <c r="I29" s="587">
        <v>5.2167629735749799</v>
      </c>
      <c r="J29" s="588">
        <v>5.2933633855078002</v>
      </c>
      <c r="K29" s="589">
        <v>6.9176705872391802</v>
      </c>
      <c r="L29" s="590">
        <v>10.6056628326003</v>
      </c>
      <c r="M29" s="591">
        <v>11.082167062505199</v>
      </c>
      <c r="N29" s="592">
        <v>9.4147766090304508</v>
      </c>
      <c r="O29" s="593">
        <v>9.5719965173742096</v>
      </c>
      <c r="P29" s="594">
        <v>8.3276764023618703</v>
      </c>
      <c r="Q29" s="595">
        <v>8.8125519864650208</v>
      </c>
      <c r="R29" s="596">
        <v>9.1242565064459509</v>
      </c>
      <c r="S29" s="597">
        <v>9.99373334467648</v>
      </c>
      <c r="T29" s="598">
        <v>11.398703590390401</v>
      </c>
      <c r="U29" s="599">
        <v>12.082193590398999</v>
      </c>
      <c r="V29" s="600">
        <v>12.0244244075068</v>
      </c>
      <c r="W29" s="601">
        <v>12.9595609429033</v>
      </c>
      <c r="X29" s="602">
        <v>12.8793036205607</v>
      </c>
      <c r="Y29" s="603">
        <v>11.9801186409804</v>
      </c>
      <c r="Z29" s="604">
        <v>11.0426773207711</v>
      </c>
    </row>
    <row r="30" spans="2:26">
      <c r="B30" s="605" t="s">
        <v>53</v>
      </c>
      <c r="C30" s="606">
        <v>6.9941837826800999</v>
      </c>
      <c r="D30" s="607">
        <v>7.3934119710552899</v>
      </c>
      <c r="E30" s="608">
        <v>5.3680786136272101</v>
      </c>
      <c r="F30" s="609">
        <v>5.5682182726781804</v>
      </c>
      <c r="G30" s="610">
        <v>6.7829357363988798</v>
      </c>
      <c r="H30" s="611">
        <v>5.2110177305485097</v>
      </c>
      <c r="I30" s="612">
        <v>5.8777642356156301</v>
      </c>
      <c r="J30" s="613">
        <v>5.68000742596608</v>
      </c>
      <c r="K30" s="614">
        <v>5.8656931477268204</v>
      </c>
      <c r="L30" s="615">
        <v>6.9288084528859599</v>
      </c>
      <c r="M30" s="616">
        <v>7.98141822040491</v>
      </c>
      <c r="N30" s="617">
        <v>7.0890373157287803</v>
      </c>
      <c r="O30" s="618">
        <v>7.0788462176427798</v>
      </c>
      <c r="P30" s="619">
        <v>6.4645584546013097</v>
      </c>
      <c r="Q30" s="620">
        <v>6.7440896136350101</v>
      </c>
      <c r="R30" s="621">
        <v>7.7001085604399098</v>
      </c>
      <c r="S30" s="622">
        <v>7.5529613892230101</v>
      </c>
      <c r="T30" s="623">
        <v>7.6569861099180301</v>
      </c>
      <c r="U30" s="624">
        <v>9.7937624721813901</v>
      </c>
      <c r="V30" s="625">
        <v>11.080232872847001</v>
      </c>
      <c r="W30" s="626">
        <v>11.1121055150924</v>
      </c>
      <c r="X30" s="627">
        <v>9.4110691124639807</v>
      </c>
      <c r="Y30" s="628">
        <v>9.6318952126295194</v>
      </c>
      <c r="Z30" s="629">
        <v>10.9234491648955</v>
      </c>
    </row>
    <row r="31" spans="2:26">
      <c r="B31" s="630" t="s">
        <v>54</v>
      </c>
      <c r="C31" s="631">
        <v>1.8035521145477</v>
      </c>
      <c r="D31" s="632">
        <v>1.77787088229415</v>
      </c>
      <c r="E31" s="633">
        <v>3.0081848278876699</v>
      </c>
      <c r="F31" s="634">
        <v>3.0054788510936898</v>
      </c>
      <c r="G31" s="635">
        <v>2.9610250069584301</v>
      </c>
      <c r="H31" s="636">
        <v>3.0034574221391299</v>
      </c>
      <c r="I31" s="637">
        <v>2.7928134687035202</v>
      </c>
      <c r="J31" s="638">
        <v>2.7074006863926101</v>
      </c>
      <c r="K31" s="639">
        <v>2.5437018152657598</v>
      </c>
      <c r="L31" s="640">
        <v>2.9537237582702498</v>
      </c>
      <c r="M31" s="641">
        <v>2.9830312853426202</v>
      </c>
      <c r="N31" s="642">
        <v>2.9455237469402702</v>
      </c>
      <c r="O31" s="643">
        <v>2.9807348711056099</v>
      </c>
      <c r="P31" s="644">
        <v>3.2123259685052901</v>
      </c>
      <c r="Q31" s="645">
        <v>3.2521160875375199</v>
      </c>
      <c r="R31" s="646">
        <v>3.39985492873305</v>
      </c>
      <c r="S31" s="647">
        <v>3.7441570448010499</v>
      </c>
      <c r="T31" s="648">
        <v>3.9197918117570998</v>
      </c>
      <c r="U31" s="649">
        <v>4.1056498401274704</v>
      </c>
      <c r="V31" s="650">
        <v>4.3854048096441902</v>
      </c>
      <c r="W31" s="651">
        <v>5.2067369427453896</v>
      </c>
      <c r="X31" s="652">
        <v>4.8765547394611204</v>
      </c>
      <c r="Y31" s="653">
        <v>4.5825389249343296</v>
      </c>
      <c r="Z31" s="654" t="s">
        <v>30</v>
      </c>
    </row>
    <row r="32" spans="2:26">
      <c r="B32" s="655" t="s">
        <v>55</v>
      </c>
      <c r="C32" s="656">
        <v>16.2473372664893</v>
      </c>
      <c r="D32" s="657">
        <v>16.588872642747301</v>
      </c>
      <c r="E32" s="658">
        <v>16.743627107738298</v>
      </c>
      <c r="F32" s="659">
        <v>16.836744353357702</v>
      </c>
      <c r="G32" s="660">
        <v>17.926463184979401</v>
      </c>
      <c r="H32" s="661">
        <v>18.213293933352301</v>
      </c>
      <c r="I32" s="662">
        <v>18.103588641396399</v>
      </c>
      <c r="J32" s="663">
        <v>23.212982590263099</v>
      </c>
      <c r="K32" s="664">
        <v>17.161519774288202</v>
      </c>
      <c r="L32" s="665">
        <v>18.6623110736436</v>
      </c>
      <c r="M32" s="666">
        <v>21.014527535118901</v>
      </c>
      <c r="N32" s="667">
        <v>20.341407080525901</v>
      </c>
      <c r="O32" s="668">
        <v>22.0662264644351</v>
      </c>
      <c r="P32" s="669">
        <v>25.899874512912</v>
      </c>
      <c r="Q32" s="670">
        <v>23.312883435582801</v>
      </c>
      <c r="R32" s="671">
        <v>33.782826560327401</v>
      </c>
      <c r="S32" s="672">
        <v>22.127785134434902</v>
      </c>
      <c r="T32" s="673">
        <v>21.424671569255199</v>
      </c>
      <c r="U32" s="674">
        <v>20.6578000751262</v>
      </c>
      <c r="V32" s="675">
        <v>20.074473726683699</v>
      </c>
      <c r="W32" s="676">
        <v>20.527479360254201</v>
      </c>
      <c r="X32" s="677">
        <v>20.383895892639298</v>
      </c>
      <c r="Y32" s="678">
        <v>20.0130762651041</v>
      </c>
      <c r="Z32" s="679">
        <v>20.5202662390931</v>
      </c>
    </row>
    <row r="33" spans="2:27">
      <c r="B33" s="680" t="s">
        <v>56</v>
      </c>
      <c r="C33" s="681">
        <v>13.5590507063673</v>
      </c>
      <c r="D33" s="682">
        <v>12.735030373155899</v>
      </c>
      <c r="E33" s="683">
        <v>12.389141797336</v>
      </c>
      <c r="F33" s="684">
        <v>11.6463831939774</v>
      </c>
      <c r="G33" s="685">
        <v>11.2607197242927</v>
      </c>
      <c r="H33" s="686">
        <v>11.0193452380952</v>
      </c>
      <c r="I33" s="687">
        <v>11.275892249343601</v>
      </c>
      <c r="J33" s="688">
        <v>11.7184524742938</v>
      </c>
      <c r="K33" s="689">
        <v>12.743045864731601</v>
      </c>
      <c r="L33" s="690">
        <v>14.2124598193785</v>
      </c>
      <c r="M33" s="691">
        <v>15.2905731786266</v>
      </c>
      <c r="N33" s="692">
        <v>15.301779878206499</v>
      </c>
      <c r="O33" s="693">
        <v>15.0470705504486</v>
      </c>
      <c r="P33" s="694">
        <v>15.0516210831371</v>
      </c>
      <c r="Q33" s="695">
        <v>14.9119911991199</v>
      </c>
      <c r="R33" s="696">
        <v>14.1393898908929</v>
      </c>
      <c r="S33" s="697">
        <v>14.125494555798999</v>
      </c>
      <c r="T33" s="698">
        <v>14.157630733187199</v>
      </c>
      <c r="U33" s="699">
        <v>14.363287015120701</v>
      </c>
      <c r="V33" s="700">
        <v>14.5394754219604</v>
      </c>
      <c r="W33" s="701">
        <v>15.6678127479503</v>
      </c>
      <c r="X33" s="702">
        <v>14.949828240824401</v>
      </c>
      <c r="Y33" s="703">
        <v>14.548825335075801</v>
      </c>
      <c r="Z33" s="704" t="s">
        <v>30</v>
      </c>
    </row>
    <row r="34" spans="2:27">
      <c r="B34" s="705" t="s">
        <v>57</v>
      </c>
      <c r="C34" s="706">
        <v>9.6164658634538096</v>
      </c>
      <c r="D34" s="707">
        <v>10.4342816365678</v>
      </c>
      <c r="E34" s="708">
        <v>10.5700144754066</v>
      </c>
      <c r="F34" s="709">
        <v>11.6962141141485</v>
      </c>
      <c r="G34" s="710">
        <v>11.1022612756895</v>
      </c>
      <c r="H34" s="711">
        <v>9.6032640737278108</v>
      </c>
      <c r="I34" s="712">
        <v>10.218885349563999</v>
      </c>
      <c r="J34" s="713">
        <v>11.7268296906056</v>
      </c>
      <c r="K34" s="714">
        <v>13.7440870829157</v>
      </c>
      <c r="L34" s="715">
        <v>15.384152375692</v>
      </c>
      <c r="M34" s="716">
        <v>16.693881953846802</v>
      </c>
      <c r="N34" s="717">
        <v>15.565804562786999</v>
      </c>
      <c r="O34" s="718">
        <v>14.265919027086699</v>
      </c>
      <c r="P34" s="719">
        <v>15.401813765226899</v>
      </c>
      <c r="Q34" s="720">
        <v>15.376518942339899</v>
      </c>
      <c r="R34" s="721">
        <v>15.080367943446401</v>
      </c>
      <c r="S34" s="722">
        <v>14.715969632392101</v>
      </c>
      <c r="T34" s="723">
        <v>15.3003634854075</v>
      </c>
      <c r="U34" s="724">
        <v>15.7984673716694</v>
      </c>
      <c r="V34" s="725">
        <v>15.7871051944662</v>
      </c>
      <c r="W34" s="726">
        <v>16.376428421763102</v>
      </c>
      <c r="X34" s="727">
        <v>15.9326642900411</v>
      </c>
      <c r="Y34" s="728">
        <v>16.271893452162701</v>
      </c>
      <c r="Z34" s="729">
        <v>15.8909552240802</v>
      </c>
    </row>
    <row r="35" spans="2:27">
      <c r="B35" s="730" t="s">
        <v>58</v>
      </c>
      <c r="C35" s="731">
        <v>5.7906370884976699</v>
      </c>
      <c r="D35" s="732">
        <v>6.3640802223390702</v>
      </c>
      <c r="E35" s="733">
        <v>6.4563379528064599</v>
      </c>
      <c r="F35" s="734">
        <v>6.8995133123389598</v>
      </c>
      <c r="G35" s="735">
        <v>6.47397897739895</v>
      </c>
      <c r="H35" s="736">
        <v>5.9890670670777704</v>
      </c>
      <c r="I35" s="737">
        <v>6.2158310305796496</v>
      </c>
      <c r="J35" s="738">
        <v>6.13810837556602</v>
      </c>
      <c r="K35" s="739">
        <v>6.0011715514977704</v>
      </c>
      <c r="L35" s="740">
        <v>6.5395465823731298</v>
      </c>
      <c r="M35" s="741">
        <v>6.4720354620458496</v>
      </c>
      <c r="N35" s="742">
        <v>5.8196106021250698</v>
      </c>
      <c r="O35" s="743">
        <v>6.6305690130141501</v>
      </c>
      <c r="P35" s="744">
        <v>6.8337903204945798</v>
      </c>
      <c r="Q35" s="745">
        <v>7.0095683295595697</v>
      </c>
      <c r="R35" s="746">
        <v>6.8593119448423101</v>
      </c>
      <c r="S35" s="747">
        <v>7.5824593181220603</v>
      </c>
      <c r="T35" s="748">
        <v>8.4369097579038606</v>
      </c>
      <c r="U35" s="749">
        <v>7.7920317665101297</v>
      </c>
      <c r="V35" s="750">
        <v>7.9070766615232504</v>
      </c>
      <c r="W35" s="751">
        <v>9.0772968301058192</v>
      </c>
      <c r="X35" s="752">
        <v>8.4879983000040706</v>
      </c>
      <c r="Y35" s="753">
        <v>8.8922942293338405</v>
      </c>
      <c r="Z35" s="754">
        <v>8.4321514782269897</v>
      </c>
    </row>
    <row r="36" spans="2:27">
      <c r="B36" s="755" t="s">
        <v>59</v>
      </c>
      <c r="C36" s="756">
        <v>5.8306846931595802</v>
      </c>
      <c r="D36" s="757">
        <v>6.1069243331881902</v>
      </c>
      <c r="E36" s="758">
        <v>6.7536127180371501</v>
      </c>
      <c r="F36" s="759">
        <v>7.2840259583471303</v>
      </c>
      <c r="G36" s="760">
        <v>7.42017900182445</v>
      </c>
      <c r="H36" s="761">
        <v>7.6647416994704196</v>
      </c>
      <c r="I36" s="762">
        <v>8.8114777509295195</v>
      </c>
      <c r="J36" s="763">
        <v>9.6985009183772704</v>
      </c>
      <c r="K36" s="764">
        <v>11.2968314146037</v>
      </c>
      <c r="L36" s="765">
        <v>12.6373679411272</v>
      </c>
      <c r="M36" s="766">
        <v>12.8524059651121</v>
      </c>
      <c r="N36" s="767">
        <v>14.699100050065701</v>
      </c>
      <c r="O36" s="768">
        <v>17.088724497690901</v>
      </c>
      <c r="P36" s="769">
        <v>17.721264668308301</v>
      </c>
      <c r="Q36" s="770">
        <v>17.3919839481675</v>
      </c>
      <c r="R36" s="771">
        <v>16.3221646614839</v>
      </c>
      <c r="S36" s="772">
        <v>16.417625612415801</v>
      </c>
      <c r="T36" s="773">
        <v>15.8044034230027</v>
      </c>
      <c r="U36" s="774">
        <v>15.744024411124601</v>
      </c>
      <c r="V36" s="775">
        <v>15.857570793801001</v>
      </c>
      <c r="W36" s="776">
        <v>16.954867750293801</v>
      </c>
      <c r="X36" s="777">
        <v>16.100193205581601</v>
      </c>
      <c r="Y36" s="778">
        <v>15.412472083947399</v>
      </c>
      <c r="Z36" s="779">
        <v>15.424642176455301</v>
      </c>
    </row>
    <row r="37" spans="2:27">
      <c r="B37" s="780" t="s">
        <v>60</v>
      </c>
      <c r="C37" s="781">
        <v>7.5314618368046604</v>
      </c>
      <c r="D37" s="782">
        <v>7.3071821114294799</v>
      </c>
      <c r="E37" s="783">
        <v>7.4351849175964198</v>
      </c>
      <c r="F37" s="784">
        <v>7.5287963225766301</v>
      </c>
      <c r="G37" s="785">
        <v>7.4845135746174698</v>
      </c>
      <c r="H37" s="786">
        <v>7.2045868772208399</v>
      </c>
      <c r="I37" s="787">
        <v>6.6538886469877996</v>
      </c>
      <c r="J37" s="788">
        <v>9.1511507513931303</v>
      </c>
      <c r="K37" s="789">
        <v>8.0732447373649592</v>
      </c>
      <c r="L37" s="790">
        <v>8.5451250619435104</v>
      </c>
      <c r="M37" s="791">
        <v>13.922483387839399</v>
      </c>
      <c r="N37" s="792">
        <v>7.6426502969865702</v>
      </c>
      <c r="O37" s="793">
        <v>8.0604834567552004</v>
      </c>
      <c r="P37" s="794">
        <v>11.1610634204823</v>
      </c>
      <c r="Q37" s="795">
        <v>9.4324038833719506</v>
      </c>
      <c r="R37" s="796">
        <v>9.2622709683935192</v>
      </c>
      <c r="S37" s="797">
        <v>9.1818251125119392</v>
      </c>
      <c r="T37" s="798">
        <v>11.117370739634801</v>
      </c>
      <c r="U37" s="799">
        <v>9.4591667091598204</v>
      </c>
      <c r="V37" s="800">
        <v>9.9747072858047101</v>
      </c>
      <c r="W37" s="801">
        <v>11.0213899871094</v>
      </c>
      <c r="X37" s="802">
        <v>10.2297045824912</v>
      </c>
      <c r="Y37" s="803">
        <v>9.9470621686297793</v>
      </c>
      <c r="Z37" s="804">
        <v>9.4521133195617892</v>
      </c>
    </row>
    <row r="38" spans="2:27">
      <c r="B38" s="805" t="s">
        <v>61</v>
      </c>
      <c r="C38" s="806">
        <v>9.8579781118218097</v>
      </c>
      <c r="D38" s="807">
        <v>10.7013109505417</v>
      </c>
      <c r="E38" s="808">
        <v>11.4814559611525</v>
      </c>
      <c r="F38" s="809">
        <v>10.093203226333101</v>
      </c>
      <c r="G38" s="810">
        <v>10.3017830926511</v>
      </c>
      <c r="H38" s="811">
        <v>10.0407297723584</v>
      </c>
      <c r="I38" s="812">
        <v>9.7531660035511401</v>
      </c>
      <c r="J38" s="813">
        <v>9.2496814276322805</v>
      </c>
      <c r="K38" s="814">
        <v>9.0148767420929108</v>
      </c>
      <c r="L38" s="815">
        <v>12.1193433082044</v>
      </c>
      <c r="M38" s="816">
        <v>14.843905383693301</v>
      </c>
      <c r="N38" s="817">
        <v>15.266517053926499</v>
      </c>
      <c r="O38" s="818">
        <v>16.227794563445698</v>
      </c>
      <c r="P38" s="819">
        <v>16.006926953410598</v>
      </c>
      <c r="Q38" s="820">
        <v>15.3373462652453</v>
      </c>
      <c r="R38" s="821">
        <v>15.4538728659805</v>
      </c>
      <c r="S38" s="822">
        <v>16.1865389870317</v>
      </c>
      <c r="T38" s="823">
        <v>15.8870364239501</v>
      </c>
      <c r="U38" s="824">
        <v>15.445872232313301</v>
      </c>
      <c r="V38" s="825">
        <v>16.3066048691392</v>
      </c>
      <c r="W38" s="826">
        <v>16.827470317169499</v>
      </c>
      <c r="X38" s="827">
        <v>15.3303772029555</v>
      </c>
      <c r="Y38" s="828">
        <v>13.8279411320318</v>
      </c>
      <c r="Z38" s="829">
        <v>13.3484880529869</v>
      </c>
    </row>
    <row r="39" spans="2:27">
      <c r="B39" s="830" t="s">
        <v>62</v>
      </c>
      <c r="C39" s="831">
        <v>6.6982827357221897</v>
      </c>
      <c r="D39" s="832">
        <v>6.9885004244809803</v>
      </c>
      <c r="E39" s="833">
        <v>7.4327598431020503</v>
      </c>
      <c r="F39" s="834">
        <v>7.9571119073793799</v>
      </c>
      <c r="G39" s="835">
        <v>7.7304813192238999</v>
      </c>
      <c r="H39" s="836">
        <v>7.4564843276675301</v>
      </c>
      <c r="I39" s="837">
        <v>7.6106177074590002</v>
      </c>
      <c r="J39" s="838">
        <v>8.0101500716109406</v>
      </c>
      <c r="K39" s="839">
        <v>9.0028718792191906</v>
      </c>
      <c r="L39" s="840">
        <v>11.148469583864401</v>
      </c>
      <c r="M39" s="841">
        <v>13.0598292060993</v>
      </c>
      <c r="N39" s="842">
        <v>14.7156593922548</v>
      </c>
      <c r="O39" s="843">
        <v>17.036401134852799</v>
      </c>
      <c r="P39" s="844">
        <v>18.4766418415707</v>
      </c>
      <c r="Q39" s="845">
        <v>18.5641500694766</v>
      </c>
      <c r="R39" s="846">
        <v>18.5002215101843</v>
      </c>
      <c r="S39" s="847">
        <v>18.917459809645699</v>
      </c>
      <c r="T39" s="848">
        <v>18.1439345048218</v>
      </c>
      <c r="U39" s="849">
        <v>17.1951657293287</v>
      </c>
      <c r="V39" s="850">
        <v>16.424718038332401</v>
      </c>
      <c r="W39" s="851">
        <v>17.548089545446601</v>
      </c>
      <c r="X39" s="852">
        <v>18.003003552983401</v>
      </c>
      <c r="Y39" s="853">
        <v>17.576486256520301</v>
      </c>
      <c r="Z39" s="854">
        <v>16.7240712692033</v>
      </c>
    </row>
    <row r="40" spans="2:27">
      <c r="B40" s="855" t="s">
        <v>63</v>
      </c>
      <c r="C40" s="856">
        <v>29.9229586917298</v>
      </c>
      <c r="D40" s="857">
        <v>30.408229386035998</v>
      </c>
      <c r="E40" s="858">
        <v>29.5386977309835</v>
      </c>
      <c r="F40" s="859">
        <v>28.045230847508201</v>
      </c>
      <c r="G40" s="860">
        <v>27.845824609911801</v>
      </c>
      <c r="H40" s="861">
        <v>27.161735042327798</v>
      </c>
      <c r="I40" s="862">
        <v>25.157061883377501</v>
      </c>
      <c r="J40" s="863">
        <v>24.155994595899699</v>
      </c>
      <c r="K40" s="864">
        <v>24.189751390243799</v>
      </c>
      <c r="L40" s="865">
        <v>27.251087916762099</v>
      </c>
      <c r="M40" s="866">
        <v>26.5048500290555</v>
      </c>
      <c r="N40" s="867">
        <v>26.534420407701099</v>
      </c>
      <c r="O40" s="868">
        <v>25.803941721010698</v>
      </c>
      <c r="P40" s="869">
        <v>26.1767450764555</v>
      </c>
      <c r="Q40" s="870">
        <v>25.863506590533099</v>
      </c>
      <c r="R40" s="871">
        <v>25.162698848498898</v>
      </c>
      <c r="S40" s="872">
        <v>24.221542259134502</v>
      </c>
      <c r="T40" s="873">
        <v>23.186150416144802</v>
      </c>
      <c r="U40" s="874">
        <v>24.115140565077802</v>
      </c>
      <c r="V40" s="875">
        <v>22.7494273346692</v>
      </c>
      <c r="W40" s="876">
        <v>25.5482088338801</v>
      </c>
      <c r="X40" s="877">
        <v>27.277495133362301</v>
      </c>
      <c r="Y40" s="878">
        <v>27.1305460796404</v>
      </c>
      <c r="Z40" s="879">
        <v>27.6238041462266</v>
      </c>
    </row>
    <row r="41" spans="2:27">
      <c r="B41" s="880" t="s">
        <v>64</v>
      </c>
      <c r="C41" s="881">
        <v>19.598341129480701</v>
      </c>
      <c r="D41" s="882">
        <v>19.196290267854099</v>
      </c>
      <c r="E41" s="883">
        <v>19.206828926301</v>
      </c>
      <c r="F41" s="884">
        <v>19.726427767490801</v>
      </c>
      <c r="G41" s="885">
        <v>19.3730073929237</v>
      </c>
      <c r="H41" s="886">
        <v>19.438743370384699</v>
      </c>
      <c r="I41" s="887">
        <v>18.790271263036399</v>
      </c>
      <c r="J41" s="888">
        <v>18.7648498426719</v>
      </c>
      <c r="K41" s="889">
        <v>20.208567405742901</v>
      </c>
      <c r="L41" s="890">
        <v>23.021738087240301</v>
      </c>
      <c r="M41" s="891">
        <v>23.885167834604498</v>
      </c>
      <c r="N41" s="892">
        <v>24.428451114003501</v>
      </c>
      <c r="O41" s="893">
        <v>24.304956317888699</v>
      </c>
      <c r="P41" s="894">
        <v>24.387225605040001</v>
      </c>
      <c r="Q41" s="895">
        <v>23.111364534669001</v>
      </c>
      <c r="R41" s="896">
        <v>22.188585861316099</v>
      </c>
      <c r="S41" s="897">
        <v>21.8170397249595</v>
      </c>
      <c r="T41" s="898">
        <v>21.4222182457396</v>
      </c>
      <c r="U41" s="899">
        <v>22.076349516167301</v>
      </c>
      <c r="V41" s="900">
        <v>22.576724250350001</v>
      </c>
      <c r="W41" s="901">
        <v>25.264498432601901</v>
      </c>
      <c r="X41" s="902">
        <v>24.046482950226199</v>
      </c>
      <c r="Y41" s="903">
        <v>22.2552826558242</v>
      </c>
      <c r="Z41" s="904">
        <v>21.515960155629301</v>
      </c>
    </row>
    <row r="42" spans="2:27">
      <c r="B42" s="905" t="s">
        <v>65</v>
      </c>
      <c r="C42" s="906">
        <v>22.104981889937001</v>
      </c>
      <c r="D42" s="907">
        <v>22.420083110797499</v>
      </c>
      <c r="E42" s="908">
        <v>22.656118913275002</v>
      </c>
      <c r="F42" s="909">
        <v>22.383287791011</v>
      </c>
      <c r="G42" s="910">
        <v>21.5332680572422</v>
      </c>
      <c r="H42" s="911">
        <v>20.931565464289701</v>
      </c>
      <c r="I42" s="912">
        <v>20.922611062133502</v>
      </c>
      <c r="J42" s="913">
        <v>22.042447673907599</v>
      </c>
      <c r="K42" s="914">
        <v>23.885093019177699</v>
      </c>
      <c r="L42" s="915">
        <v>27.237873731706301</v>
      </c>
      <c r="M42" s="916">
        <v>27.6549232073769</v>
      </c>
      <c r="N42" s="917">
        <v>27.7284454341704</v>
      </c>
      <c r="O42" s="918">
        <v>26.676037411089101</v>
      </c>
      <c r="P42" s="919">
        <v>26.503486689285499</v>
      </c>
      <c r="Q42" s="920">
        <v>25.915618857806098</v>
      </c>
      <c r="R42" s="921">
        <v>25.834522300074902</v>
      </c>
      <c r="S42" s="922">
        <v>26.934290314932699</v>
      </c>
      <c r="T42" s="923">
        <v>27.3050810935821</v>
      </c>
      <c r="U42" s="924">
        <v>27.9052723441701</v>
      </c>
      <c r="V42" s="925">
        <v>28.6222113316405</v>
      </c>
      <c r="W42" s="926">
        <v>30.509669975816902</v>
      </c>
      <c r="X42" s="927">
        <v>30.9179516890546</v>
      </c>
      <c r="Y42" s="928">
        <v>31.526292713115701</v>
      </c>
      <c r="Z42" s="929" t="s">
        <v>30</v>
      </c>
    </row>
    <row r="44" spans="2:27">
      <c r="B44" s="930" t="s">
        <v>66</v>
      </c>
      <c r="AA44" s="931" t="s">
        <v>0</v>
      </c>
    </row>
  </sheetData>
  <hyperlinks>
    <hyperlink ref="B44" r:id="rId1" xr:uid="{00000000-0004-0000-0000-000000000000}"/>
    <hyperlink ref="AA44" r:id="rId2" xr:uid="{00000000-0004-0000-0000-000001000000}"/>
  </hyperlinks>
  <pageMargins left="0.7" right="0.7" top="0.75" bottom="0.75" header="0.3" footer="0.3"/>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C951-FA62-4BFE-8BE9-24A6836DEB68}">
  <dimension ref="A1:Y61"/>
  <sheetViews>
    <sheetView topLeftCell="A42" workbookViewId="0">
      <selection activeCell="P51" sqref="P51"/>
    </sheetView>
  </sheetViews>
  <sheetFormatPr baseColWidth="10" defaultColWidth="8.85546875" defaultRowHeight="15"/>
  <cols>
    <col min="1" max="1" width="20.7109375" bestFit="1" customWidth="1"/>
    <col min="2" max="2" width="50.7109375" customWidth="1"/>
    <col min="3" max="25" width="13" customWidth="1"/>
  </cols>
  <sheetData>
    <row r="1" spans="1:25">
      <c r="A1" s="990" t="s">
        <v>88</v>
      </c>
    </row>
    <row r="2" spans="1:25">
      <c r="A2" s="990" t="s">
        <v>30</v>
      </c>
    </row>
    <row r="3" spans="1:25">
      <c r="A3" s="991" t="s">
        <v>89</v>
      </c>
    </row>
    <row r="5" spans="1:25">
      <c r="C5" s="992" t="s">
        <v>5</v>
      </c>
      <c r="D5" s="992" t="s">
        <v>6</v>
      </c>
      <c r="E5" s="992" t="s">
        <v>7</v>
      </c>
      <c r="F5" s="992" t="s">
        <v>8</v>
      </c>
      <c r="G5" s="992" t="s">
        <v>9</v>
      </c>
      <c r="H5" s="992" t="s">
        <v>10</v>
      </c>
      <c r="I5" s="992" t="s">
        <v>11</v>
      </c>
      <c r="J5" s="992" t="s">
        <v>12</v>
      </c>
      <c r="K5" s="992" t="s">
        <v>13</v>
      </c>
      <c r="L5" s="992" t="s">
        <v>14</v>
      </c>
      <c r="M5" s="992" t="s">
        <v>15</v>
      </c>
      <c r="N5" s="992" t="s">
        <v>16</v>
      </c>
      <c r="O5" s="992" t="s">
        <v>17</v>
      </c>
      <c r="P5" s="992" t="s">
        <v>18</v>
      </c>
      <c r="Q5" s="992" t="s">
        <v>19</v>
      </c>
      <c r="R5" s="992" t="s">
        <v>20</v>
      </c>
      <c r="S5" s="992" t="s">
        <v>21</v>
      </c>
      <c r="T5" s="992" t="s">
        <v>22</v>
      </c>
      <c r="U5" s="992" t="s">
        <v>23</v>
      </c>
      <c r="V5" s="992" t="s">
        <v>24</v>
      </c>
      <c r="W5" s="992" t="s">
        <v>25</v>
      </c>
      <c r="X5" s="992" t="s">
        <v>26</v>
      </c>
      <c r="Y5" s="992" t="s">
        <v>27</v>
      </c>
    </row>
    <row r="6" spans="1:25" ht="0" hidden="1" customHeight="1">
      <c r="B6" t="s">
        <v>30</v>
      </c>
    </row>
    <row r="7" spans="1:25">
      <c r="A7" s="992" t="s">
        <v>90</v>
      </c>
      <c r="B7" s="992" t="s">
        <v>91</v>
      </c>
      <c r="C7" s="993">
        <v>1.2070000000000001</v>
      </c>
      <c r="D7" s="993">
        <v>1.073</v>
      </c>
      <c r="E7" s="993">
        <v>0.746</v>
      </c>
      <c r="F7" s="993">
        <v>0.63100000000000001</v>
      </c>
      <c r="G7" s="993">
        <v>0.77300000000000002</v>
      </c>
      <c r="H7" s="993">
        <v>0.95899999999999996</v>
      </c>
      <c r="I7" s="993">
        <v>0.93100000000000005</v>
      </c>
      <c r="J7" s="993">
        <v>1.0580000000000001</v>
      </c>
      <c r="K7" s="993">
        <v>0.83299999999999996</v>
      </c>
      <c r="L7" s="993">
        <v>0.83</v>
      </c>
      <c r="M7" s="993">
        <v>0.84299999999999997</v>
      </c>
      <c r="N7" s="993">
        <v>0.81899999999999995</v>
      </c>
      <c r="O7" s="993">
        <v>1.0289999999999999</v>
      </c>
      <c r="P7" s="993">
        <v>1.21</v>
      </c>
      <c r="Q7" s="993">
        <v>1.3109999999999999</v>
      </c>
      <c r="R7" s="993">
        <v>1.365</v>
      </c>
      <c r="S7" s="993">
        <v>1.2</v>
      </c>
      <c r="T7" s="993">
        <v>1.1259999999999999</v>
      </c>
      <c r="U7" s="993">
        <v>1.004</v>
      </c>
      <c r="V7" s="993">
        <v>1.0149999999999999</v>
      </c>
      <c r="W7" s="993">
        <v>0.878</v>
      </c>
      <c r="X7" s="993">
        <v>1.044</v>
      </c>
      <c r="Y7" s="993">
        <v>1.141</v>
      </c>
    </row>
    <row r="8" spans="1:25">
      <c r="A8" s="992" t="s">
        <v>92</v>
      </c>
      <c r="B8" s="992" t="s">
        <v>93</v>
      </c>
      <c r="C8" s="993">
        <v>88.619</v>
      </c>
      <c r="D8" s="993">
        <v>88.751000000000005</v>
      </c>
      <c r="E8" s="993">
        <v>85.213999999999999</v>
      </c>
      <c r="F8" s="993">
        <v>85.617000000000004</v>
      </c>
      <c r="G8" s="993">
        <v>88.078000000000003</v>
      </c>
      <c r="H8" s="993">
        <v>90.432000000000002</v>
      </c>
      <c r="I8" s="993">
        <v>93.691999999999993</v>
      </c>
      <c r="J8" s="993">
        <v>102.027</v>
      </c>
      <c r="K8" s="993">
        <v>105.706</v>
      </c>
      <c r="L8" s="993">
        <v>87.864000000000004</v>
      </c>
      <c r="M8" s="993">
        <v>94.727999999999994</v>
      </c>
      <c r="N8" s="993">
        <v>96.962999999999994</v>
      </c>
      <c r="O8" s="993">
        <v>99.742999999999995</v>
      </c>
      <c r="P8" s="993">
        <v>96.471999999999994</v>
      </c>
      <c r="Q8" s="993">
        <v>98.406999999999996</v>
      </c>
      <c r="R8" s="993">
        <v>103.027</v>
      </c>
      <c r="S8" s="993">
        <v>109.544</v>
      </c>
      <c r="T8" s="993">
        <v>114.462</v>
      </c>
      <c r="U8" s="993">
        <v>118.785</v>
      </c>
      <c r="V8" s="993">
        <v>124.69799999999999</v>
      </c>
      <c r="W8" s="993">
        <v>112.869</v>
      </c>
      <c r="X8" s="993">
        <v>126.988</v>
      </c>
      <c r="Y8" s="993">
        <v>138.97300000000001</v>
      </c>
    </row>
    <row r="9" spans="1:25" ht="25.5">
      <c r="A9" s="992" t="s">
        <v>94</v>
      </c>
      <c r="B9" s="992" t="s">
        <v>95</v>
      </c>
    </row>
    <row r="10" spans="1:25">
      <c r="A10" s="992" t="s">
        <v>96</v>
      </c>
      <c r="B10" s="992" t="s">
        <v>97</v>
      </c>
    </row>
    <row r="11" spans="1:25">
      <c r="A11" s="992" t="s">
        <v>98</v>
      </c>
      <c r="B11" s="992" t="s">
        <v>99</v>
      </c>
    </row>
    <row r="12" spans="1:25" ht="25.5">
      <c r="A12" s="992" t="s">
        <v>100</v>
      </c>
      <c r="B12" s="992" t="s">
        <v>101</v>
      </c>
    </row>
    <row r="13" spans="1:25" ht="25.5">
      <c r="A13" s="992" t="s">
        <v>102</v>
      </c>
      <c r="B13" s="992" t="s">
        <v>103</v>
      </c>
    </row>
    <row r="14" spans="1:25">
      <c r="A14" s="992" t="s">
        <v>104</v>
      </c>
      <c r="B14" s="992" t="s">
        <v>105</v>
      </c>
    </row>
    <row r="15" spans="1:25" ht="38.25">
      <c r="A15" s="992" t="s">
        <v>106</v>
      </c>
      <c r="B15" s="992" t="s">
        <v>107</v>
      </c>
      <c r="C15" s="993">
        <v>36.588999999999999</v>
      </c>
      <c r="D15" s="993">
        <v>36.326000000000001</v>
      </c>
      <c r="E15" s="993">
        <v>33.033000000000001</v>
      </c>
      <c r="F15" s="993">
        <v>32.813000000000002</v>
      </c>
      <c r="G15" s="993">
        <v>33.801000000000002</v>
      </c>
      <c r="H15" s="993">
        <v>35.536999999999999</v>
      </c>
      <c r="I15" s="993">
        <v>36.344999999999999</v>
      </c>
      <c r="J15" s="993">
        <v>39.241999999999997</v>
      </c>
      <c r="K15" s="993">
        <v>40.706000000000003</v>
      </c>
      <c r="L15" s="993">
        <v>31.393999999999998</v>
      </c>
      <c r="M15" s="993">
        <v>32.26</v>
      </c>
      <c r="N15" s="993">
        <v>35.222999999999999</v>
      </c>
      <c r="O15" s="993">
        <v>36.377000000000002</v>
      </c>
      <c r="P15" s="993">
        <v>34.491</v>
      </c>
      <c r="Q15" s="993">
        <v>34.991</v>
      </c>
      <c r="R15" s="993">
        <v>36.362000000000002</v>
      </c>
      <c r="S15" s="993">
        <v>36.930999999999997</v>
      </c>
      <c r="T15" s="993">
        <v>39.710999999999999</v>
      </c>
      <c r="U15" s="993">
        <v>41.664999999999999</v>
      </c>
      <c r="V15" s="993">
        <v>44.18</v>
      </c>
      <c r="W15" s="993">
        <v>40.497</v>
      </c>
      <c r="X15" s="993">
        <v>46.817</v>
      </c>
      <c r="Y15" s="993">
        <v>54.356000000000002</v>
      </c>
    </row>
    <row r="16" spans="1:25">
      <c r="A16" s="992" t="s">
        <v>108</v>
      </c>
      <c r="B16" s="992" t="s">
        <v>109</v>
      </c>
      <c r="C16" s="993">
        <v>10.159000000000001</v>
      </c>
      <c r="D16" s="993">
        <v>10.773999999999999</v>
      </c>
      <c r="E16" s="993">
        <v>10.212</v>
      </c>
      <c r="F16" s="993">
        <v>9.6180000000000003</v>
      </c>
      <c r="G16" s="993">
        <v>9.5869999999999997</v>
      </c>
      <c r="H16" s="993">
        <v>9.9939999999999998</v>
      </c>
      <c r="I16" s="993">
        <v>10.365</v>
      </c>
      <c r="J16" s="993">
        <v>10.185</v>
      </c>
      <c r="K16" s="993">
        <v>10.6</v>
      </c>
      <c r="L16" s="993">
        <v>8.9049999999999994</v>
      </c>
      <c r="M16" s="993">
        <v>9.9169999999999998</v>
      </c>
      <c r="N16" s="993">
        <v>9.8849999999999998</v>
      </c>
      <c r="O16" s="993">
        <v>10.337999999999999</v>
      </c>
      <c r="P16" s="993">
        <v>9.4</v>
      </c>
      <c r="Q16" s="993">
        <v>10.041</v>
      </c>
      <c r="R16" s="993">
        <v>11.225</v>
      </c>
      <c r="S16" s="993">
        <v>11.545</v>
      </c>
      <c r="T16" s="993">
        <v>12.819000000000001</v>
      </c>
      <c r="U16" s="993">
        <v>12.654999999999999</v>
      </c>
      <c r="V16" s="993">
        <v>13.785</v>
      </c>
      <c r="W16" s="993">
        <v>13.242000000000001</v>
      </c>
      <c r="X16" s="993">
        <v>15.236000000000001</v>
      </c>
      <c r="Y16" s="993">
        <v>17.324000000000002</v>
      </c>
    </row>
    <row r="17" spans="1:25">
      <c r="A17" s="992" t="s">
        <v>110</v>
      </c>
      <c r="B17" s="992" t="s">
        <v>111</v>
      </c>
      <c r="C17" s="993">
        <v>4.2430000000000003</v>
      </c>
      <c r="D17" s="993">
        <v>3.8879999999999999</v>
      </c>
      <c r="E17" s="993">
        <v>3.4119999999999999</v>
      </c>
      <c r="F17" s="993">
        <v>3.37</v>
      </c>
      <c r="G17" s="993">
        <v>3.5739999999999998</v>
      </c>
      <c r="H17" s="993">
        <v>3.6120000000000001</v>
      </c>
      <c r="I17" s="993">
        <v>3.661</v>
      </c>
      <c r="J17" s="993">
        <v>4.0970000000000004</v>
      </c>
      <c r="K17" s="993">
        <v>4.1870000000000003</v>
      </c>
      <c r="L17" s="993">
        <v>2.7829999999999999</v>
      </c>
      <c r="M17" s="993">
        <v>3.0379999999999998</v>
      </c>
      <c r="N17" s="993">
        <v>3.3250000000000002</v>
      </c>
      <c r="O17" s="993">
        <v>3.306</v>
      </c>
      <c r="P17" s="993">
        <v>3.1419999999999999</v>
      </c>
      <c r="Q17" s="993">
        <v>3.2229999999999999</v>
      </c>
      <c r="R17" s="993">
        <v>3.2519999999999998</v>
      </c>
      <c r="S17" s="993">
        <v>3.3090000000000002</v>
      </c>
      <c r="T17" s="993">
        <v>3.581</v>
      </c>
      <c r="U17" s="993">
        <v>3.7010000000000001</v>
      </c>
      <c r="V17" s="993">
        <v>3.7360000000000002</v>
      </c>
      <c r="W17" s="993">
        <v>3.2370000000000001</v>
      </c>
      <c r="X17" s="993">
        <v>3.93</v>
      </c>
      <c r="Y17" s="993">
        <v>4.4089999999999998</v>
      </c>
    </row>
    <row r="18" spans="1:25">
      <c r="A18" s="992" t="s">
        <v>112</v>
      </c>
      <c r="B18" s="992" t="s">
        <v>113</v>
      </c>
      <c r="C18" s="993">
        <v>22.187000000000001</v>
      </c>
      <c r="D18" s="993">
        <v>21.663</v>
      </c>
      <c r="E18" s="993">
        <v>19.408999999999999</v>
      </c>
      <c r="F18" s="993">
        <v>19.826000000000001</v>
      </c>
      <c r="G18" s="993">
        <v>20.640999999999998</v>
      </c>
      <c r="H18" s="993">
        <v>21.931000000000001</v>
      </c>
      <c r="I18" s="993">
        <v>22.32</v>
      </c>
      <c r="J18" s="993">
        <v>24.96</v>
      </c>
      <c r="K18" s="993">
        <v>25.919</v>
      </c>
      <c r="L18" s="993">
        <v>19.706</v>
      </c>
      <c r="M18" s="993">
        <v>19.305</v>
      </c>
      <c r="N18" s="993">
        <v>22.013000000000002</v>
      </c>
      <c r="O18" s="993">
        <v>22.733000000000001</v>
      </c>
      <c r="P18" s="993">
        <v>21.949000000000002</v>
      </c>
      <c r="Q18" s="993">
        <v>21.727</v>
      </c>
      <c r="R18" s="993">
        <v>21.885000000000002</v>
      </c>
      <c r="S18" s="993">
        <v>22.077000000000002</v>
      </c>
      <c r="T18" s="993">
        <v>23.311</v>
      </c>
      <c r="U18" s="993">
        <v>25.309000000000001</v>
      </c>
      <c r="V18" s="993">
        <v>26.658999999999999</v>
      </c>
      <c r="W18" s="993">
        <v>24.018999999999998</v>
      </c>
      <c r="X18" s="993">
        <v>27.651</v>
      </c>
      <c r="Y18" s="993">
        <v>32.622</v>
      </c>
    </row>
    <row r="19" spans="1:25">
      <c r="A19" s="992" t="s">
        <v>114</v>
      </c>
      <c r="B19" s="992" t="s">
        <v>115</v>
      </c>
      <c r="C19" s="993">
        <v>24.202000000000002</v>
      </c>
      <c r="D19" s="993">
        <v>24.908000000000001</v>
      </c>
      <c r="E19" s="993">
        <v>25.477</v>
      </c>
      <c r="F19" s="993">
        <v>26.381</v>
      </c>
      <c r="G19" s="993">
        <v>27.19</v>
      </c>
      <c r="H19" s="993">
        <v>26.51</v>
      </c>
      <c r="I19" s="993">
        <v>27.87</v>
      </c>
      <c r="J19" s="993">
        <v>29.972999999999999</v>
      </c>
      <c r="K19" s="993">
        <v>31.902000000000001</v>
      </c>
      <c r="L19" s="993">
        <v>24.414999999999999</v>
      </c>
      <c r="M19" s="993">
        <v>30.690999999999999</v>
      </c>
      <c r="N19" s="993">
        <v>28.736000000000001</v>
      </c>
      <c r="O19" s="993">
        <v>29.539000000000001</v>
      </c>
      <c r="P19" s="993">
        <v>28.637</v>
      </c>
      <c r="Q19" s="993">
        <v>29.498000000000001</v>
      </c>
      <c r="R19" s="993">
        <v>32.018999999999998</v>
      </c>
      <c r="S19" s="993">
        <v>37.588000000000001</v>
      </c>
      <c r="T19" s="993">
        <v>38.32</v>
      </c>
      <c r="U19" s="993">
        <v>39.302999999999997</v>
      </c>
      <c r="V19" s="993">
        <v>41.56</v>
      </c>
      <c r="W19" s="993">
        <v>36.722999999999999</v>
      </c>
      <c r="X19" s="993">
        <v>40.508000000000003</v>
      </c>
      <c r="Y19" s="993">
        <v>41.179000000000002</v>
      </c>
    </row>
    <row r="20" spans="1:25">
      <c r="A20" s="992" t="s">
        <v>116</v>
      </c>
      <c r="B20" s="992" t="s">
        <v>117</v>
      </c>
      <c r="C20" s="993">
        <v>27.827999999999999</v>
      </c>
      <c r="D20" s="993">
        <v>27.518000000000001</v>
      </c>
      <c r="E20" s="993">
        <v>26.704000000000001</v>
      </c>
      <c r="F20" s="993">
        <v>26.422999999999998</v>
      </c>
      <c r="G20" s="993">
        <v>27.085999999999999</v>
      </c>
      <c r="H20" s="993">
        <v>28.385000000000002</v>
      </c>
      <c r="I20" s="993">
        <v>29.475999999999999</v>
      </c>
      <c r="J20" s="993">
        <v>32.811999999999998</v>
      </c>
      <c r="K20" s="993">
        <v>33.097999999999999</v>
      </c>
      <c r="L20" s="993">
        <v>32.055</v>
      </c>
      <c r="M20" s="993">
        <v>31.777000000000001</v>
      </c>
      <c r="N20" s="993">
        <v>33.003999999999998</v>
      </c>
      <c r="O20" s="993">
        <v>33.826999999999998</v>
      </c>
      <c r="P20" s="993">
        <v>33.344000000000001</v>
      </c>
      <c r="Q20" s="993">
        <v>33.917999999999999</v>
      </c>
      <c r="R20" s="993">
        <v>34.646000000000001</v>
      </c>
      <c r="S20" s="993">
        <v>35.024999999999999</v>
      </c>
      <c r="T20" s="993">
        <v>36.430999999999997</v>
      </c>
      <c r="U20" s="993">
        <v>37.817</v>
      </c>
      <c r="V20" s="993">
        <v>38.957999999999998</v>
      </c>
      <c r="W20" s="993">
        <v>35.648000000000003</v>
      </c>
      <c r="X20" s="993">
        <v>39.664000000000001</v>
      </c>
      <c r="Y20" s="993">
        <v>43.439</v>
      </c>
    </row>
    <row r="21" spans="1:25">
      <c r="A21" s="992" t="s">
        <v>118</v>
      </c>
      <c r="B21" s="992" t="s">
        <v>119</v>
      </c>
    </row>
    <row r="22" spans="1:25" ht="38.25">
      <c r="A22" s="992" t="s">
        <v>120</v>
      </c>
      <c r="B22" s="992" t="s">
        <v>121</v>
      </c>
    </row>
    <row r="23" spans="1:25">
      <c r="A23" s="992" t="s">
        <v>122</v>
      </c>
      <c r="B23" s="992" t="s">
        <v>123</v>
      </c>
    </row>
    <row r="24" spans="1:25" ht="25.5">
      <c r="A24" s="992" t="s">
        <v>124</v>
      </c>
      <c r="B24" s="992" t="s">
        <v>125</v>
      </c>
    </row>
    <row r="25" spans="1:25" ht="25.5">
      <c r="A25" s="992" t="s">
        <v>126</v>
      </c>
      <c r="B25" s="992" t="s">
        <v>127</v>
      </c>
    </row>
    <row r="26" spans="1:25" ht="25.5">
      <c r="A26" s="992" t="s">
        <v>128</v>
      </c>
      <c r="B26" s="992" t="s">
        <v>129</v>
      </c>
      <c r="C26" s="993">
        <v>4.09</v>
      </c>
      <c r="D26" s="993">
        <v>3.9929999999999999</v>
      </c>
      <c r="E26" s="993">
        <v>4.0209999999999999</v>
      </c>
      <c r="F26" s="993">
        <v>3.9489999999999998</v>
      </c>
      <c r="G26" s="993">
        <v>4.2549999999999999</v>
      </c>
      <c r="H26" s="993">
        <v>4.5519999999999996</v>
      </c>
      <c r="I26" s="993">
        <v>4.91</v>
      </c>
      <c r="J26" s="993">
        <v>5.4649999999999999</v>
      </c>
      <c r="K26" s="993">
        <v>5.8570000000000002</v>
      </c>
      <c r="L26" s="993">
        <v>5.133</v>
      </c>
      <c r="M26" s="993">
        <v>5.2679999999999998</v>
      </c>
      <c r="N26" s="993">
        <v>5.5730000000000004</v>
      </c>
      <c r="O26" s="993">
        <v>5.6680000000000001</v>
      </c>
      <c r="P26" s="993">
        <v>5.63</v>
      </c>
      <c r="Q26" s="993">
        <v>5.4640000000000004</v>
      </c>
      <c r="R26" s="993">
        <v>5.3929999999999998</v>
      </c>
      <c r="S26" s="993">
        <v>5.51</v>
      </c>
      <c r="T26" s="993">
        <v>5.7960000000000003</v>
      </c>
      <c r="U26" s="993">
        <v>5.8380000000000001</v>
      </c>
      <c r="V26" s="993">
        <v>5.8769999999999998</v>
      </c>
      <c r="W26" s="993">
        <v>5.2590000000000003</v>
      </c>
      <c r="X26" s="993">
        <v>6.4930000000000003</v>
      </c>
      <c r="Y26" s="993">
        <v>7.5650000000000004</v>
      </c>
    </row>
    <row r="27" spans="1:25" ht="25.5">
      <c r="A27" s="992" t="s">
        <v>130</v>
      </c>
      <c r="B27" s="992" t="s">
        <v>131</v>
      </c>
      <c r="C27" s="993">
        <v>23.738</v>
      </c>
      <c r="D27" s="993">
        <v>23.524000000000001</v>
      </c>
      <c r="E27" s="993">
        <v>22.683</v>
      </c>
      <c r="F27" s="993">
        <v>22.474</v>
      </c>
      <c r="G27" s="993">
        <v>22.832000000000001</v>
      </c>
      <c r="H27" s="993">
        <v>23.832999999999998</v>
      </c>
      <c r="I27" s="993">
        <v>24.565999999999999</v>
      </c>
      <c r="J27" s="993">
        <v>27.347999999999999</v>
      </c>
      <c r="K27" s="993">
        <v>27.241</v>
      </c>
      <c r="L27" s="993">
        <v>26.922000000000001</v>
      </c>
      <c r="M27" s="993">
        <v>26.509</v>
      </c>
      <c r="N27" s="993">
        <v>27.431000000000001</v>
      </c>
      <c r="O27" s="993">
        <v>28.158999999999999</v>
      </c>
      <c r="P27" s="993">
        <v>27.713999999999999</v>
      </c>
      <c r="Q27" s="993">
        <v>28.454000000000001</v>
      </c>
      <c r="R27" s="993">
        <v>29.253</v>
      </c>
      <c r="S27" s="993">
        <v>29.515000000000001</v>
      </c>
      <c r="T27" s="993">
        <v>30.635000000000002</v>
      </c>
      <c r="U27" s="993">
        <v>31.978999999999999</v>
      </c>
      <c r="V27" s="993">
        <v>33.081000000000003</v>
      </c>
      <c r="W27" s="993">
        <v>30.388999999999999</v>
      </c>
      <c r="X27" s="993">
        <v>33.170999999999999</v>
      </c>
      <c r="Y27" s="993">
        <v>35.874000000000002</v>
      </c>
    </row>
    <row r="28" spans="1:25">
      <c r="A28" s="992" t="s">
        <v>132</v>
      </c>
      <c r="B28" s="992" t="s">
        <v>133</v>
      </c>
      <c r="C28" s="993">
        <v>138.39500000000001</v>
      </c>
      <c r="D28" s="993">
        <v>143.91999999999999</v>
      </c>
      <c r="E28" s="993">
        <v>147.29300000000001</v>
      </c>
      <c r="F28" s="993">
        <v>155.946</v>
      </c>
      <c r="G28" s="993">
        <v>169.28700000000001</v>
      </c>
      <c r="H28" s="993">
        <v>181.40899999999999</v>
      </c>
      <c r="I28" s="993">
        <v>199.154</v>
      </c>
      <c r="J28" s="993">
        <v>216.66300000000001</v>
      </c>
      <c r="K28" s="993">
        <v>226.99</v>
      </c>
      <c r="L28" s="993">
        <v>211.82900000000001</v>
      </c>
      <c r="M28" s="993">
        <v>210.06100000000001</v>
      </c>
      <c r="N28" s="993">
        <v>220.46799999999999</v>
      </c>
      <c r="O28" s="993">
        <v>219.89400000000001</v>
      </c>
      <c r="P28" s="993">
        <v>220.065</v>
      </c>
      <c r="Q28" s="993">
        <v>216.27600000000001</v>
      </c>
      <c r="R28" s="993">
        <v>208.48599999999999</v>
      </c>
      <c r="S28" s="993">
        <v>208.95400000000001</v>
      </c>
      <c r="T28" s="993">
        <v>221.61</v>
      </c>
      <c r="U28" s="993">
        <v>230.273</v>
      </c>
      <c r="V28" s="993">
        <v>243.27799999999999</v>
      </c>
      <c r="W28" s="993">
        <v>221.10499999999999</v>
      </c>
      <c r="X28" s="993">
        <v>259.03899999999999</v>
      </c>
      <c r="Y28" s="993">
        <v>281.09399999999999</v>
      </c>
    </row>
    <row r="29" spans="1:25">
      <c r="A29" s="992" t="s">
        <v>134</v>
      </c>
      <c r="B29" s="992" t="s">
        <v>135</v>
      </c>
      <c r="C29" s="993">
        <v>89.887</v>
      </c>
      <c r="D29" s="993">
        <v>97.174999999999997</v>
      </c>
      <c r="E29" s="993">
        <v>99.450999999999993</v>
      </c>
      <c r="F29" s="993">
        <v>100.81399999999999</v>
      </c>
      <c r="G29" s="993">
        <v>105.919</v>
      </c>
      <c r="H29" s="993">
        <v>112.122</v>
      </c>
      <c r="I29" s="993">
        <v>121.14700000000001</v>
      </c>
      <c r="J29" s="993">
        <v>130.31200000000001</v>
      </c>
      <c r="K29" s="993">
        <v>136.59399999999999</v>
      </c>
      <c r="L29" s="993">
        <v>126.797</v>
      </c>
      <c r="M29" s="993">
        <v>135.435</v>
      </c>
      <c r="N29" s="993">
        <v>143.316</v>
      </c>
      <c r="O29" s="993">
        <v>148.44</v>
      </c>
      <c r="P29" s="993">
        <v>148.92099999999999</v>
      </c>
      <c r="Q29" s="993">
        <v>153.07900000000001</v>
      </c>
      <c r="R29" s="993">
        <v>159.76900000000001</v>
      </c>
      <c r="S29" s="993">
        <v>167.684</v>
      </c>
      <c r="T29" s="993">
        <v>179.58600000000001</v>
      </c>
      <c r="U29" s="993">
        <v>190.96100000000001</v>
      </c>
      <c r="V29" s="993">
        <v>203.30199999999999</v>
      </c>
      <c r="W29" s="993">
        <v>204.60499999999999</v>
      </c>
      <c r="X29" s="993">
        <v>225.12700000000001</v>
      </c>
      <c r="Y29" s="993">
        <v>243.79</v>
      </c>
    </row>
    <row r="30" spans="1:25" ht="25.5">
      <c r="A30" s="992" t="s">
        <v>136</v>
      </c>
      <c r="B30" s="992" t="s">
        <v>137</v>
      </c>
    </row>
    <row r="31" spans="1:25">
      <c r="A31" s="992" t="s">
        <v>138</v>
      </c>
      <c r="B31" s="992" t="s">
        <v>139</v>
      </c>
    </row>
    <row r="32" spans="1:25">
      <c r="A32" s="992" t="s">
        <v>140</v>
      </c>
      <c r="B32" s="992" t="s">
        <v>141</v>
      </c>
    </row>
    <row r="33" spans="1:25">
      <c r="A33" s="992" t="s">
        <v>142</v>
      </c>
      <c r="B33" s="992" t="s">
        <v>143</v>
      </c>
    </row>
    <row r="34" spans="1:25">
      <c r="A34" s="992" t="s">
        <v>144</v>
      </c>
      <c r="B34" s="992" t="s">
        <v>145</v>
      </c>
      <c r="C34" s="993">
        <v>35.042000000000002</v>
      </c>
      <c r="D34" s="993">
        <v>39.121000000000002</v>
      </c>
      <c r="E34" s="993">
        <v>38.433</v>
      </c>
      <c r="F34" s="993">
        <v>38.311</v>
      </c>
      <c r="G34" s="993">
        <v>39.786000000000001</v>
      </c>
      <c r="H34" s="993">
        <v>42.323999999999998</v>
      </c>
      <c r="I34" s="993">
        <v>45.48</v>
      </c>
      <c r="J34" s="993">
        <v>48.561</v>
      </c>
      <c r="K34" s="993">
        <v>52.707000000000001</v>
      </c>
      <c r="L34" s="993">
        <v>49.061999999999998</v>
      </c>
      <c r="M34" s="993">
        <v>51.404000000000003</v>
      </c>
      <c r="N34" s="993">
        <v>53.914000000000001</v>
      </c>
      <c r="O34" s="993">
        <v>56.972999999999999</v>
      </c>
      <c r="P34" s="993">
        <v>58.424999999999997</v>
      </c>
      <c r="Q34" s="993">
        <v>60.808999999999997</v>
      </c>
      <c r="R34" s="993">
        <v>64.221000000000004</v>
      </c>
      <c r="S34" s="993">
        <v>68.796000000000006</v>
      </c>
      <c r="T34" s="993">
        <v>74.388000000000005</v>
      </c>
      <c r="U34" s="993">
        <v>80.980999999999995</v>
      </c>
      <c r="V34" s="993">
        <v>86.022000000000006</v>
      </c>
      <c r="W34" s="993">
        <v>88.545000000000002</v>
      </c>
      <c r="X34" s="993">
        <v>98.155000000000001</v>
      </c>
      <c r="Y34" s="993">
        <v>110.58</v>
      </c>
    </row>
    <row r="35" spans="1:25">
      <c r="A35" s="992" t="s">
        <v>146</v>
      </c>
      <c r="B35" s="992" t="s">
        <v>147</v>
      </c>
      <c r="C35" s="993">
        <v>8.7949999999999999</v>
      </c>
      <c r="D35" s="993">
        <v>9.7620000000000005</v>
      </c>
      <c r="E35" s="993">
        <v>9.6649999999999991</v>
      </c>
      <c r="F35" s="993">
        <v>9.8740000000000006</v>
      </c>
      <c r="G35" s="993">
        <v>10.361000000000001</v>
      </c>
      <c r="H35" s="993">
        <v>11.053000000000001</v>
      </c>
      <c r="I35" s="993">
        <v>11.69</v>
      </c>
      <c r="J35" s="993">
        <v>12.673</v>
      </c>
      <c r="K35" s="993">
        <v>13.766999999999999</v>
      </c>
      <c r="L35" s="993">
        <v>11.685</v>
      </c>
      <c r="M35" s="993">
        <v>11.795999999999999</v>
      </c>
      <c r="N35" s="993">
        <v>12.154999999999999</v>
      </c>
      <c r="O35" s="993">
        <v>13.262</v>
      </c>
      <c r="P35" s="993">
        <v>13.803000000000001</v>
      </c>
      <c r="Q35" s="993">
        <v>14.319000000000001</v>
      </c>
      <c r="R35" s="993">
        <v>14.683</v>
      </c>
      <c r="S35" s="993">
        <v>15.494999999999999</v>
      </c>
      <c r="T35" s="993">
        <v>16.835999999999999</v>
      </c>
      <c r="U35" s="993">
        <v>17.978999999999999</v>
      </c>
      <c r="V35" s="993">
        <v>18.622</v>
      </c>
      <c r="W35" s="993">
        <v>18.855</v>
      </c>
      <c r="X35" s="993">
        <v>20.934999999999999</v>
      </c>
      <c r="Y35" s="993">
        <v>23.337</v>
      </c>
    </row>
    <row r="36" spans="1:25">
      <c r="A36" s="992" t="s">
        <v>148</v>
      </c>
      <c r="B36" s="992" t="s">
        <v>149</v>
      </c>
    </row>
    <row r="37" spans="1:25" ht="25.5">
      <c r="A37" s="992" t="s">
        <v>150</v>
      </c>
      <c r="B37" s="992" t="s">
        <v>151</v>
      </c>
      <c r="C37" s="993">
        <v>26.247</v>
      </c>
      <c r="D37" s="993">
        <v>29.359000000000002</v>
      </c>
      <c r="E37" s="993">
        <v>28.768999999999998</v>
      </c>
      <c r="F37" s="993">
        <v>28.436</v>
      </c>
      <c r="G37" s="993">
        <v>29.425000000000001</v>
      </c>
      <c r="H37" s="993">
        <v>31.27</v>
      </c>
      <c r="I37" s="993">
        <v>33.79</v>
      </c>
      <c r="J37" s="993">
        <v>35.887999999999998</v>
      </c>
      <c r="K37" s="993">
        <v>38.94</v>
      </c>
      <c r="L37" s="993">
        <v>37.377000000000002</v>
      </c>
      <c r="M37" s="993">
        <v>39.607999999999997</v>
      </c>
      <c r="N37" s="993">
        <v>41.759</v>
      </c>
      <c r="O37" s="993">
        <v>43.710999999999999</v>
      </c>
      <c r="P37" s="993">
        <v>44.622</v>
      </c>
      <c r="Q37" s="993">
        <v>46.49</v>
      </c>
      <c r="R37" s="993">
        <v>49.537999999999997</v>
      </c>
      <c r="S37" s="993">
        <v>53.301000000000002</v>
      </c>
      <c r="T37" s="993">
        <v>57.552</v>
      </c>
      <c r="U37" s="993">
        <v>63.002000000000002</v>
      </c>
      <c r="V37" s="993">
        <v>67.400000000000006</v>
      </c>
      <c r="W37" s="993">
        <v>69.69</v>
      </c>
      <c r="X37" s="993">
        <v>77.22</v>
      </c>
      <c r="Y37" s="993">
        <v>87.242000000000004</v>
      </c>
    </row>
    <row r="38" spans="1:25">
      <c r="A38" s="992" t="s">
        <v>152</v>
      </c>
      <c r="B38" s="992" t="s">
        <v>153</v>
      </c>
    </row>
    <row r="39" spans="1:25">
      <c r="A39" s="992" t="s">
        <v>154</v>
      </c>
      <c r="B39" s="992" t="s">
        <v>155</v>
      </c>
      <c r="C39" s="993">
        <v>3.4060000000000001</v>
      </c>
      <c r="D39" s="993">
        <v>3.669</v>
      </c>
      <c r="E39" s="993">
        <v>4.1459999999999999</v>
      </c>
      <c r="F39" s="993">
        <v>4.4960000000000004</v>
      </c>
      <c r="G39" s="993">
        <v>4.8460000000000001</v>
      </c>
      <c r="H39" s="993">
        <v>5.5149999999999997</v>
      </c>
      <c r="I39" s="993">
        <v>6.4080000000000004</v>
      </c>
      <c r="J39" s="993">
        <v>6.8949999999999996</v>
      </c>
      <c r="K39" s="993">
        <v>6.4989999999999997</v>
      </c>
      <c r="L39" s="993">
        <v>4.0990000000000002</v>
      </c>
      <c r="M39" s="993">
        <v>5.0750000000000002</v>
      </c>
      <c r="N39" s="993">
        <v>4.7770000000000001</v>
      </c>
      <c r="O39" s="993">
        <v>4.6239999999999997</v>
      </c>
      <c r="P39" s="993">
        <v>4.5830000000000002</v>
      </c>
      <c r="Q39" s="993">
        <v>4.4240000000000004</v>
      </c>
      <c r="R39" s="993">
        <v>4.2670000000000003</v>
      </c>
      <c r="S39" s="993">
        <v>5.0250000000000004</v>
      </c>
      <c r="T39" s="993">
        <v>5.98</v>
      </c>
      <c r="U39" s="993">
        <v>6.4219999999999997</v>
      </c>
      <c r="V39" s="993">
        <v>7.2089999999999996</v>
      </c>
      <c r="W39" s="993">
        <v>6.9649999999999999</v>
      </c>
      <c r="X39" s="993">
        <v>8.3960000000000008</v>
      </c>
      <c r="Y39" s="993">
        <v>8.5960000000000001</v>
      </c>
    </row>
    <row r="40" spans="1:25" ht="25.5">
      <c r="A40" s="992" t="s">
        <v>156</v>
      </c>
      <c r="B40" s="992" t="s">
        <v>157</v>
      </c>
      <c r="C40" s="993">
        <v>49.19</v>
      </c>
      <c r="D40" s="993">
        <v>51.948</v>
      </c>
      <c r="E40" s="993">
        <v>54.552</v>
      </c>
      <c r="F40" s="993">
        <v>55.831000000000003</v>
      </c>
      <c r="G40" s="993">
        <v>59.024999999999999</v>
      </c>
      <c r="H40" s="993">
        <v>61.877000000000002</v>
      </c>
      <c r="I40" s="993">
        <v>66.72</v>
      </c>
      <c r="J40" s="993">
        <v>72.244</v>
      </c>
      <c r="K40" s="993">
        <v>74.762</v>
      </c>
      <c r="L40" s="993">
        <v>71.322000000000003</v>
      </c>
      <c r="M40" s="993">
        <v>76.826999999999998</v>
      </c>
      <c r="N40" s="993">
        <v>82.415999999999997</v>
      </c>
      <c r="O40" s="993">
        <v>84.423000000000002</v>
      </c>
      <c r="P40" s="993">
        <v>83.769000000000005</v>
      </c>
      <c r="Q40" s="993">
        <v>85.653000000000006</v>
      </c>
      <c r="R40" s="993">
        <v>89.182000000000002</v>
      </c>
      <c r="S40" s="993">
        <v>91.659000000000006</v>
      </c>
      <c r="T40" s="993">
        <v>96.9</v>
      </c>
      <c r="U40" s="993">
        <v>101.155</v>
      </c>
      <c r="V40" s="993">
        <v>107.548</v>
      </c>
      <c r="W40" s="993">
        <v>106.78700000000001</v>
      </c>
      <c r="X40" s="993">
        <v>116.154</v>
      </c>
      <c r="Y40" s="993">
        <v>122.117</v>
      </c>
    </row>
    <row r="41" spans="1:25" ht="38.25">
      <c r="A41" s="992" t="s">
        <v>158</v>
      </c>
      <c r="B41" s="992" t="s">
        <v>159</v>
      </c>
      <c r="C41" s="993">
        <v>18.797000000000001</v>
      </c>
      <c r="D41" s="993">
        <v>19.577000000000002</v>
      </c>
      <c r="E41" s="993">
        <v>20.56</v>
      </c>
      <c r="F41" s="993">
        <v>21.875</v>
      </c>
      <c r="G41" s="993">
        <v>23.905000000000001</v>
      </c>
      <c r="H41" s="993">
        <v>26.353999999999999</v>
      </c>
      <c r="I41" s="993">
        <v>29.425999999999998</v>
      </c>
      <c r="J41" s="993">
        <v>33.588000000000001</v>
      </c>
      <c r="K41" s="993">
        <v>34.396000000000001</v>
      </c>
      <c r="L41" s="993">
        <v>29.524999999999999</v>
      </c>
      <c r="M41" s="993">
        <v>33.302</v>
      </c>
      <c r="N41" s="993">
        <v>36.835999999999999</v>
      </c>
      <c r="O41" s="993">
        <v>38.085000000000001</v>
      </c>
      <c r="P41" s="993">
        <v>36.112000000000002</v>
      </c>
      <c r="Q41" s="993">
        <v>37.770000000000003</v>
      </c>
      <c r="R41" s="993">
        <v>40.335999999999999</v>
      </c>
      <c r="S41" s="993">
        <v>42.356999999999999</v>
      </c>
      <c r="T41" s="993">
        <v>46.317</v>
      </c>
      <c r="U41" s="993">
        <v>49.347000000000001</v>
      </c>
      <c r="V41" s="993">
        <v>54.183</v>
      </c>
      <c r="W41" s="993">
        <v>53.156999999999996</v>
      </c>
      <c r="X41" s="993">
        <v>60.012999999999998</v>
      </c>
      <c r="Y41" s="993">
        <v>63.241999999999997</v>
      </c>
    </row>
    <row r="42" spans="1:25">
      <c r="A42" s="992" t="s">
        <v>160</v>
      </c>
      <c r="B42" s="992" t="s">
        <v>161</v>
      </c>
      <c r="C42" s="993">
        <v>30.393000000000001</v>
      </c>
      <c r="D42" s="993">
        <v>32.369999999999997</v>
      </c>
      <c r="E42" s="993">
        <v>33.991999999999997</v>
      </c>
      <c r="F42" s="993">
        <v>33.957000000000001</v>
      </c>
      <c r="G42" s="993">
        <v>35.121000000000002</v>
      </c>
      <c r="H42" s="993">
        <v>35.521999999999998</v>
      </c>
      <c r="I42" s="993">
        <v>37.293999999999997</v>
      </c>
      <c r="J42" s="993">
        <v>38.655999999999999</v>
      </c>
      <c r="K42" s="993">
        <v>40.366</v>
      </c>
      <c r="L42" s="993">
        <v>41.796999999999997</v>
      </c>
      <c r="M42" s="993">
        <v>43.524999999999999</v>
      </c>
      <c r="N42" s="993">
        <v>45.58</v>
      </c>
      <c r="O42" s="993">
        <v>46.338000000000001</v>
      </c>
      <c r="P42" s="993">
        <v>47.656999999999996</v>
      </c>
      <c r="Q42" s="993">
        <v>47.883000000000003</v>
      </c>
      <c r="R42" s="993">
        <v>48.845999999999997</v>
      </c>
      <c r="S42" s="993">
        <v>49.302</v>
      </c>
      <c r="T42" s="993">
        <v>50.582999999999998</v>
      </c>
      <c r="U42" s="993">
        <v>51.808</v>
      </c>
      <c r="V42" s="993">
        <v>53.365000000000002</v>
      </c>
      <c r="W42" s="993">
        <v>53.63</v>
      </c>
      <c r="X42" s="993">
        <v>56.14</v>
      </c>
      <c r="Y42" s="993">
        <v>58.875</v>
      </c>
    </row>
    <row r="43" spans="1:25" ht="25.5">
      <c r="A43" s="992" t="s">
        <v>162</v>
      </c>
      <c r="B43" s="992" t="s">
        <v>163</v>
      </c>
    </row>
    <row r="44" spans="1:25">
      <c r="A44" s="992" t="s">
        <v>164</v>
      </c>
      <c r="B44" s="992" t="s">
        <v>165</v>
      </c>
    </row>
    <row r="45" spans="1:25" ht="38.25">
      <c r="A45" s="992" t="s">
        <v>166</v>
      </c>
      <c r="B45" s="992" t="s">
        <v>167</v>
      </c>
      <c r="C45" s="993">
        <v>2.25</v>
      </c>
      <c r="D45" s="993">
        <v>2.4369999999999998</v>
      </c>
      <c r="E45" s="993">
        <v>2.319</v>
      </c>
      <c r="F45" s="993">
        <v>2.1760000000000002</v>
      </c>
      <c r="G45" s="993">
        <v>2.262</v>
      </c>
      <c r="H45" s="993">
        <v>2.4079999999999999</v>
      </c>
      <c r="I45" s="993">
        <v>2.5390000000000001</v>
      </c>
      <c r="J45" s="993">
        <v>2.6120000000000001</v>
      </c>
      <c r="K45" s="993">
        <v>2.6259999999999999</v>
      </c>
      <c r="L45" s="993">
        <v>2.3140000000000001</v>
      </c>
      <c r="M45" s="993">
        <v>2.129</v>
      </c>
      <c r="N45" s="993">
        <v>2.2090000000000001</v>
      </c>
      <c r="O45" s="993">
        <v>2.42</v>
      </c>
      <c r="P45" s="993">
        <v>2.1440000000000001</v>
      </c>
      <c r="Q45" s="993">
        <v>2.1930000000000001</v>
      </c>
      <c r="R45" s="993">
        <v>2.0990000000000002</v>
      </c>
      <c r="S45" s="993">
        <v>2.2040000000000002</v>
      </c>
      <c r="T45" s="993">
        <v>2.3180000000000001</v>
      </c>
      <c r="U45" s="993">
        <v>2.403</v>
      </c>
      <c r="V45" s="993">
        <v>2.5230000000000001</v>
      </c>
      <c r="W45" s="993">
        <v>2.3090000000000002</v>
      </c>
      <c r="X45" s="993">
        <v>2.4220000000000002</v>
      </c>
      <c r="Y45" s="993">
        <v>2.4969999999999999</v>
      </c>
    </row>
    <row r="46" spans="1:25" ht="25.5">
      <c r="A46" s="992" t="s">
        <v>168</v>
      </c>
      <c r="B46" s="992" t="s">
        <v>169</v>
      </c>
      <c r="C46" s="993">
        <v>4.9000000000000002E-2</v>
      </c>
      <c r="D46" s="993">
        <v>7.4999999999999997E-2</v>
      </c>
      <c r="E46" s="993">
        <v>7.3999999999999996E-2</v>
      </c>
      <c r="F46" s="993">
        <v>6.6000000000000003E-2</v>
      </c>
      <c r="G46" s="993">
        <v>7.9000000000000001E-2</v>
      </c>
      <c r="H46" s="993">
        <v>0.11700000000000001</v>
      </c>
      <c r="I46" s="993">
        <v>0.10100000000000001</v>
      </c>
      <c r="J46" s="993">
        <v>0.10199999999999999</v>
      </c>
      <c r="K46" s="993">
        <v>0.10100000000000001</v>
      </c>
      <c r="L46" s="993">
        <v>0.107</v>
      </c>
      <c r="M46" s="993">
        <v>0.10199999999999999</v>
      </c>
      <c r="N46" s="993">
        <v>9.2999999999999999E-2</v>
      </c>
      <c r="O46" s="993">
        <v>0.13100000000000001</v>
      </c>
      <c r="P46" s="993">
        <v>0.13600000000000001</v>
      </c>
      <c r="Q46" s="993">
        <v>0.124</v>
      </c>
      <c r="R46" s="993">
        <v>0.114</v>
      </c>
      <c r="S46" s="993">
        <v>0.124</v>
      </c>
      <c r="T46" s="993">
        <v>0.127</v>
      </c>
      <c r="U46" s="993">
        <v>0.13600000000000001</v>
      </c>
      <c r="V46" s="993">
        <v>0.154</v>
      </c>
      <c r="W46" s="993">
        <v>0.13200000000000001</v>
      </c>
      <c r="X46" s="993">
        <v>0.14599999999999999</v>
      </c>
      <c r="Y46" s="993">
        <v>0.156</v>
      </c>
    </row>
    <row r="47" spans="1:25">
      <c r="A47" s="992" t="s">
        <v>170</v>
      </c>
      <c r="B47" s="992" t="s">
        <v>171</v>
      </c>
      <c r="C47" s="993">
        <v>2.2010000000000001</v>
      </c>
      <c r="D47" s="993">
        <v>2.3610000000000002</v>
      </c>
      <c r="E47" s="993">
        <v>2.246</v>
      </c>
      <c r="F47" s="993">
        <v>2.1110000000000002</v>
      </c>
      <c r="G47" s="993">
        <v>2.1829999999999998</v>
      </c>
      <c r="H47" s="993">
        <v>2.29</v>
      </c>
      <c r="I47" s="993">
        <v>2.4380000000000002</v>
      </c>
      <c r="J47" s="993">
        <v>2.5099999999999998</v>
      </c>
      <c r="K47" s="993">
        <v>2.5249999999999999</v>
      </c>
      <c r="L47" s="993">
        <v>2.2069999999999999</v>
      </c>
      <c r="M47" s="993">
        <v>2.0270000000000001</v>
      </c>
      <c r="N47" s="993">
        <v>2.1160000000000001</v>
      </c>
      <c r="O47" s="993">
        <v>2.2890000000000001</v>
      </c>
      <c r="P47" s="993">
        <v>2.008</v>
      </c>
      <c r="Q47" s="993">
        <v>2.069</v>
      </c>
      <c r="R47" s="993">
        <v>1.9850000000000001</v>
      </c>
      <c r="S47" s="993">
        <v>2.08</v>
      </c>
      <c r="T47" s="993">
        <v>2.1909999999999998</v>
      </c>
      <c r="U47" s="993">
        <v>2.2669999999999999</v>
      </c>
      <c r="V47" s="993">
        <v>2.3690000000000002</v>
      </c>
      <c r="W47" s="993">
        <v>2.1779999999999999</v>
      </c>
      <c r="X47" s="993">
        <v>2.2759999999999998</v>
      </c>
      <c r="Y47" s="993">
        <v>2.34</v>
      </c>
    </row>
    <row r="48" spans="1:25" ht="38.25">
      <c r="A48" s="992" t="s">
        <v>172</v>
      </c>
      <c r="B48" s="992" t="s">
        <v>173</v>
      </c>
    </row>
    <row r="49" spans="1:25">
      <c r="A49" s="992" t="s">
        <v>174</v>
      </c>
      <c r="B49" s="992" t="s">
        <v>175</v>
      </c>
    </row>
    <row r="50" spans="1:25" ht="25.5">
      <c r="A50" s="992" t="s">
        <v>176</v>
      </c>
      <c r="B50" s="992" t="s">
        <v>177</v>
      </c>
    </row>
    <row r="51" spans="1:25">
      <c r="A51" s="992" t="s">
        <v>178</v>
      </c>
      <c r="B51" s="992" t="s">
        <v>179</v>
      </c>
    </row>
    <row r="52" spans="1:25">
      <c r="A52" s="992" t="s">
        <v>180</v>
      </c>
      <c r="B52" s="992" t="s">
        <v>181</v>
      </c>
    </row>
    <row r="53" spans="1:25" ht="25.5">
      <c r="A53" s="992" t="s">
        <v>182</v>
      </c>
      <c r="B53" s="992" t="s">
        <v>183</v>
      </c>
    </row>
    <row r="54" spans="1:25">
      <c r="A54" s="992" t="s">
        <v>184</v>
      </c>
      <c r="B54" s="992" t="s">
        <v>185</v>
      </c>
    </row>
    <row r="55" spans="1:25">
      <c r="A55" s="992" t="s">
        <v>186</v>
      </c>
      <c r="B55" s="992" t="s">
        <v>187</v>
      </c>
    </row>
    <row r="56" spans="1:25">
      <c r="A56" s="994" t="s">
        <v>188</v>
      </c>
      <c r="B56" s="994" t="s">
        <v>189</v>
      </c>
      <c r="C56" s="993">
        <v>318.108</v>
      </c>
      <c r="D56" s="993">
        <v>330.91899999999998</v>
      </c>
      <c r="E56" s="993">
        <v>332.70400000000001</v>
      </c>
      <c r="F56" s="993">
        <v>343.00799999999998</v>
      </c>
      <c r="G56" s="993">
        <v>364.05700000000002</v>
      </c>
      <c r="H56" s="993">
        <v>384.92200000000003</v>
      </c>
      <c r="I56" s="993">
        <v>414.923</v>
      </c>
      <c r="J56" s="993">
        <v>450.05900000000003</v>
      </c>
      <c r="K56" s="993">
        <v>470.12299999999999</v>
      </c>
      <c r="L56" s="993">
        <v>427.32</v>
      </c>
      <c r="M56" s="993">
        <v>441.06700000000001</v>
      </c>
      <c r="N56" s="993">
        <v>461.56599999999997</v>
      </c>
      <c r="O56" s="993">
        <v>469.10599999999999</v>
      </c>
      <c r="P56" s="993">
        <v>466.66800000000001</v>
      </c>
      <c r="Q56" s="993">
        <v>469.07299999999998</v>
      </c>
      <c r="R56" s="993">
        <v>472.64699999999999</v>
      </c>
      <c r="S56" s="993">
        <v>487.38200000000001</v>
      </c>
      <c r="T56" s="993">
        <v>516.78399999999999</v>
      </c>
      <c r="U56" s="993">
        <v>541.02300000000002</v>
      </c>
      <c r="V56" s="993">
        <v>572.29300000000001</v>
      </c>
      <c r="W56" s="993">
        <v>539.45699999999999</v>
      </c>
      <c r="X56" s="993">
        <v>612.19799999999998</v>
      </c>
      <c r="Y56" s="993">
        <v>664.99699999999996</v>
      </c>
    </row>
    <row r="57" spans="1:25">
      <c r="A57" s="995" t="s">
        <v>190</v>
      </c>
    </row>
    <row r="58" spans="1:25" s="962" customFormat="1">
      <c r="B58" t="s">
        <v>191</v>
      </c>
      <c r="C58" s="962">
        <f>(C35+C37+C42+C46)/C56</f>
        <v>0.20585461541363312</v>
      </c>
      <c r="D58" s="962">
        <f t="shared" ref="D58:Y58" si="0">(D35+D37+D42+D46)/D56</f>
        <v>0.21626440307144651</v>
      </c>
      <c r="E58" s="962">
        <f t="shared" si="0"/>
        <v>0.21791141675483308</v>
      </c>
      <c r="F58" s="962">
        <f t="shared" si="0"/>
        <v>0.21087846347607053</v>
      </c>
      <c r="G58" s="962">
        <f t="shared" si="0"/>
        <v>0.20597324045410473</v>
      </c>
      <c r="H58" s="962">
        <f t="shared" si="0"/>
        <v>0.20253973532300049</v>
      </c>
      <c r="I58" s="962">
        <f t="shared" si="0"/>
        <v>0.19973585460434828</v>
      </c>
      <c r="J58" s="962">
        <f t="shared" si="0"/>
        <v>0.19401678446603668</v>
      </c>
      <c r="K58" s="962">
        <f t="shared" si="0"/>
        <v>0.1981906862672109</v>
      </c>
      <c r="L58" s="962">
        <f t="shared" si="0"/>
        <v>0.2128755967424881</v>
      </c>
      <c r="M58" s="962">
        <f t="shared" si="0"/>
        <v>0.21545706207900389</v>
      </c>
      <c r="N58" s="962">
        <f t="shared" si="0"/>
        <v>0.21575895971540365</v>
      </c>
      <c r="O58" s="962">
        <f t="shared" si="0"/>
        <v>0.22050879758519398</v>
      </c>
      <c r="P58" s="962">
        <f t="shared" si="0"/>
        <v>0.22760934968757229</v>
      </c>
      <c r="Q58" s="962">
        <f t="shared" si="0"/>
        <v>0.23198094966028743</v>
      </c>
      <c r="R58" s="962">
        <f t="shared" si="0"/>
        <v>0.23946200864492953</v>
      </c>
      <c r="S58" s="962">
        <f t="shared" si="0"/>
        <v>0.24256537992785948</v>
      </c>
      <c r="T58" s="962">
        <f t="shared" si="0"/>
        <v>0.24207018793151491</v>
      </c>
      <c r="U58" s="962">
        <f t="shared" si="0"/>
        <v>0.24569195764320551</v>
      </c>
      <c r="V58" s="962">
        <f t="shared" si="0"/>
        <v>0.24382789934526544</v>
      </c>
      <c r="W58" s="962">
        <f t="shared" si="0"/>
        <v>0.26379674376270956</v>
      </c>
      <c r="X58" s="962">
        <f t="shared" si="0"/>
        <v>0.25227295744187339</v>
      </c>
      <c r="Y58" s="962">
        <f t="shared" si="0"/>
        <v>0.25505378219751373</v>
      </c>
    </row>
    <row r="59" spans="1:25">
      <c r="B59" t="s">
        <v>133</v>
      </c>
      <c r="C59">
        <f>(C28+C41+C39)/C56</f>
        <v>0.50485369748638831</v>
      </c>
      <c r="D59">
        <f t="shared" ref="D59:Y59" si="1">(D28+D41+D39)/D56</f>
        <v>0.50515685107231678</v>
      </c>
      <c r="E59">
        <f t="shared" si="1"/>
        <v>0.51697304510916608</v>
      </c>
      <c r="F59">
        <f t="shared" si="1"/>
        <v>0.5315240460863887</v>
      </c>
      <c r="G59">
        <f t="shared" si="1"/>
        <v>0.5439752566219026</v>
      </c>
      <c r="H59">
        <f t="shared" si="1"/>
        <v>0.55408108655779598</v>
      </c>
      <c r="I59">
        <f t="shared" si="1"/>
        <v>0.56634122475736459</v>
      </c>
      <c r="J59">
        <f t="shared" si="1"/>
        <v>0.57136064382669827</v>
      </c>
      <c r="K59">
        <f t="shared" si="1"/>
        <v>0.5698189622715758</v>
      </c>
      <c r="L59">
        <f t="shared" si="1"/>
        <v>0.57440091734531495</v>
      </c>
      <c r="M59">
        <f t="shared" si="1"/>
        <v>0.56326589837825092</v>
      </c>
      <c r="N59">
        <f t="shared" si="1"/>
        <v>0.56780828743884948</v>
      </c>
      <c r="O59">
        <f t="shared" si="1"/>
        <v>0.5597945880035643</v>
      </c>
      <c r="P59">
        <f t="shared" si="1"/>
        <v>0.55876983208619413</v>
      </c>
      <c r="Q59">
        <f t="shared" si="1"/>
        <v>0.55102297510195652</v>
      </c>
      <c r="R59">
        <f t="shared" si="1"/>
        <v>0.53547150410348532</v>
      </c>
      <c r="S59">
        <f t="shared" si="1"/>
        <v>0.52594474149640325</v>
      </c>
      <c r="T59">
        <f t="shared" si="1"/>
        <v>0.5300222143100406</v>
      </c>
      <c r="U59">
        <f t="shared" si="1"/>
        <v>0.52870580363496567</v>
      </c>
      <c r="V59">
        <f t="shared" si="1"/>
        <v>0.53236716157632546</v>
      </c>
      <c r="W59">
        <f t="shared" si="1"/>
        <v>0.52131495188680466</v>
      </c>
      <c r="X59">
        <f t="shared" si="1"/>
        <v>0.53487270458250435</v>
      </c>
      <c r="Y59">
        <f t="shared" si="1"/>
        <v>0.53072720628814873</v>
      </c>
    </row>
    <row r="60" spans="1:25">
      <c r="B60" t="s">
        <v>192</v>
      </c>
      <c r="C60">
        <f>(C19)/C56</f>
        <v>7.6081079381845163E-2</v>
      </c>
      <c r="D60">
        <f t="shared" ref="D60:Y60" si="2">(D19)/D56</f>
        <v>7.526917463185856E-2</v>
      </c>
      <c r="E60">
        <f t="shared" si="2"/>
        <v>7.6575574685005296E-2</v>
      </c>
      <c r="F60">
        <f t="shared" si="2"/>
        <v>7.6910742606586438E-2</v>
      </c>
      <c r="G60">
        <f t="shared" si="2"/>
        <v>7.4686106845906E-2</v>
      </c>
      <c r="H60">
        <f t="shared" si="2"/>
        <v>6.8871095962298859E-2</v>
      </c>
      <c r="I60">
        <f t="shared" si="2"/>
        <v>6.7169089204503013E-2</v>
      </c>
      <c r="J60">
        <f t="shared" si="2"/>
        <v>6.6597934937419306E-2</v>
      </c>
      <c r="K60">
        <f t="shared" si="2"/>
        <v>6.785883694267246E-2</v>
      </c>
      <c r="L60">
        <f t="shared" si="2"/>
        <v>5.7135168023963304E-2</v>
      </c>
      <c r="M60">
        <f t="shared" si="2"/>
        <v>6.9583532660570838E-2</v>
      </c>
      <c r="N60">
        <f t="shared" si="2"/>
        <v>6.2257618628755153E-2</v>
      </c>
      <c r="O60">
        <f t="shared" si="2"/>
        <v>6.2968710696516356E-2</v>
      </c>
      <c r="P60">
        <f t="shared" si="2"/>
        <v>6.136482467192951E-2</v>
      </c>
      <c r="Q60">
        <f t="shared" si="2"/>
        <v>6.2885734203418239E-2</v>
      </c>
      <c r="R60">
        <f t="shared" si="2"/>
        <v>6.7744003452894025E-2</v>
      </c>
      <c r="S60">
        <f t="shared" si="2"/>
        <v>7.7122257284840234E-2</v>
      </c>
      <c r="T60">
        <f t="shared" si="2"/>
        <v>7.4150902504721505E-2</v>
      </c>
      <c r="U60">
        <f t="shared" si="2"/>
        <v>7.2645710071475703E-2</v>
      </c>
      <c r="V60">
        <f t="shared" si="2"/>
        <v>7.2620143877349538E-2</v>
      </c>
      <c r="W60">
        <f t="shared" si="2"/>
        <v>6.8074007752239749E-2</v>
      </c>
      <c r="X60">
        <f t="shared" si="2"/>
        <v>6.6168135145818846E-2</v>
      </c>
      <c r="Y60">
        <f t="shared" si="2"/>
        <v>6.1923587625207339E-2</v>
      </c>
    </row>
    <row r="61" spans="1:25">
      <c r="B61" t="s">
        <v>193</v>
      </c>
      <c r="C61">
        <f>1-SUM(C58:C60)</f>
        <v>0.21321060771813338</v>
      </c>
      <c r="D61">
        <f t="shared" ref="D61:Y61" si="3">1-SUM(D58:D60)</f>
        <v>0.2033095712243782</v>
      </c>
      <c r="E61">
        <f t="shared" si="3"/>
        <v>0.18853996345099555</v>
      </c>
      <c r="F61">
        <f t="shared" si="3"/>
        <v>0.18068674783095429</v>
      </c>
      <c r="G61">
        <f t="shared" si="3"/>
        <v>0.17536539607808665</v>
      </c>
      <c r="H61">
        <f t="shared" si="3"/>
        <v>0.17450808215690461</v>
      </c>
      <c r="I61">
        <f t="shared" si="3"/>
        <v>0.16675383143378408</v>
      </c>
      <c r="J61">
        <f t="shared" si="3"/>
        <v>0.1680246367698458</v>
      </c>
      <c r="K61">
        <f t="shared" si="3"/>
        <v>0.1641315145185408</v>
      </c>
      <c r="L61">
        <f t="shared" si="3"/>
        <v>0.15558831788823357</v>
      </c>
      <c r="M61">
        <f t="shared" si="3"/>
        <v>0.15169350688217442</v>
      </c>
      <c r="N61">
        <f t="shared" si="3"/>
        <v>0.15417513421699169</v>
      </c>
      <c r="O61">
        <f t="shared" si="3"/>
        <v>0.15672790371472545</v>
      </c>
      <c r="P61">
        <f t="shared" si="3"/>
        <v>0.15225599355430408</v>
      </c>
      <c r="Q61">
        <f t="shared" si="3"/>
        <v>0.15411034103433774</v>
      </c>
      <c r="R61">
        <f t="shared" si="3"/>
        <v>0.15732248379869118</v>
      </c>
      <c r="S61">
        <f t="shared" si="3"/>
        <v>0.15436762129089709</v>
      </c>
      <c r="T61">
        <f t="shared" si="3"/>
        <v>0.15375669525372304</v>
      </c>
      <c r="U61">
        <f t="shared" si="3"/>
        <v>0.15295652865035314</v>
      </c>
      <c r="V61">
        <f t="shared" si="3"/>
        <v>0.15118479520105965</v>
      </c>
      <c r="W61">
        <f t="shared" si="3"/>
        <v>0.14681429659824607</v>
      </c>
      <c r="X61">
        <f t="shared" si="3"/>
        <v>0.14668620282980338</v>
      </c>
      <c r="Y61">
        <f t="shared" si="3"/>
        <v>0.1522954238891302</v>
      </c>
    </row>
  </sheetData>
  <hyperlinks>
    <hyperlink ref="A57" r:id="rId1" xr:uid="{A5B64CE9-4F17-48B8-8F77-F86F394EF6F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91C8-6967-40CB-9BA5-E7FE98FAA075}">
  <dimension ref="A1:Z61"/>
  <sheetViews>
    <sheetView topLeftCell="A38" workbookViewId="0">
      <selection sqref="A1:XFD1048576"/>
    </sheetView>
  </sheetViews>
  <sheetFormatPr baseColWidth="10" defaultColWidth="8.85546875" defaultRowHeight="15"/>
  <cols>
    <col min="1" max="1" width="21.28515625" bestFit="1" customWidth="1"/>
    <col min="2" max="2" width="50.7109375" customWidth="1"/>
    <col min="3" max="26" width="13" customWidth="1"/>
  </cols>
  <sheetData>
    <row r="1" spans="1:26">
      <c r="A1" s="990" t="s">
        <v>88</v>
      </c>
    </row>
    <row r="2" spans="1:26">
      <c r="A2" s="990" t="s">
        <v>30</v>
      </c>
    </row>
    <row r="3" spans="1:26">
      <c r="A3" s="1000" t="s">
        <v>89</v>
      </c>
    </row>
    <row r="5" spans="1:26" ht="12.75" customHeight="1">
      <c r="C5" s="992" t="s">
        <v>5</v>
      </c>
      <c r="D5" s="992" t="s">
        <v>6</v>
      </c>
      <c r="E5" s="992" t="s">
        <v>7</v>
      </c>
      <c r="F5" s="992" t="s">
        <v>8</v>
      </c>
      <c r="G5" s="992" t="s">
        <v>9</v>
      </c>
      <c r="H5" s="992" t="s">
        <v>10</v>
      </c>
      <c r="I5" s="992" t="s">
        <v>11</v>
      </c>
      <c r="J5" s="992" t="s">
        <v>12</v>
      </c>
      <c r="K5" s="992" t="s">
        <v>13</v>
      </c>
      <c r="L5" s="992" t="s">
        <v>14</v>
      </c>
      <c r="M5" s="992" t="s">
        <v>15</v>
      </c>
      <c r="N5" s="992" t="s">
        <v>16</v>
      </c>
      <c r="O5" s="992" t="s">
        <v>17</v>
      </c>
      <c r="P5" s="992" t="s">
        <v>18</v>
      </c>
      <c r="Q5" s="992" t="s">
        <v>19</v>
      </c>
      <c r="R5" s="992" t="s">
        <v>20</v>
      </c>
      <c r="S5" s="992" t="s">
        <v>21</v>
      </c>
      <c r="T5" s="992" t="s">
        <v>22</v>
      </c>
      <c r="U5" s="992" t="s">
        <v>23</v>
      </c>
      <c r="V5" s="992" t="s">
        <v>24</v>
      </c>
      <c r="W5" s="992" t="s">
        <v>25</v>
      </c>
      <c r="X5" s="992" t="s">
        <v>26</v>
      </c>
      <c r="Y5" s="992" t="s">
        <v>27</v>
      </c>
      <c r="Z5" s="992" t="s">
        <v>28</v>
      </c>
    </row>
    <row r="6" spans="1:26">
      <c r="B6" t="s">
        <v>30</v>
      </c>
    </row>
    <row r="7" spans="1:26" ht="25.5">
      <c r="A7" s="992" t="s">
        <v>90</v>
      </c>
      <c r="B7" s="992" t="s">
        <v>196</v>
      </c>
      <c r="C7" s="993">
        <v>0.98699999999999999</v>
      </c>
      <c r="D7" s="993">
        <v>0.879</v>
      </c>
      <c r="E7" s="993">
        <v>0.61099999999999999</v>
      </c>
      <c r="F7" s="993">
        <v>0.51700000000000002</v>
      </c>
      <c r="G7" s="993">
        <v>0.63300000000000001</v>
      </c>
      <c r="H7" s="993">
        <v>0.78600000000000003</v>
      </c>
      <c r="I7" s="993">
        <v>0.76700000000000002</v>
      </c>
      <c r="J7" s="993">
        <v>0.872</v>
      </c>
      <c r="K7" s="993">
        <v>0.68400000000000005</v>
      </c>
      <c r="L7" s="993">
        <v>0.68200000000000005</v>
      </c>
      <c r="M7" s="993">
        <v>0.69299999999999995</v>
      </c>
      <c r="N7" s="993">
        <v>0.67</v>
      </c>
      <c r="O7" s="993">
        <v>0.84399999999999997</v>
      </c>
      <c r="P7" s="993">
        <v>0.995</v>
      </c>
      <c r="Q7" s="993">
        <v>1.077</v>
      </c>
      <c r="R7" s="993">
        <v>1.125</v>
      </c>
      <c r="S7" s="993">
        <v>0.99399999999999999</v>
      </c>
      <c r="T7" s="993">
        <v>0.93100000000000005</v>
      </c>
      <c r="U7" s="993">
        <v>0.83</v>
      </c>
      <c r="V7" s="993">
        <v>0.84099999999999997</v>
      </c>
      <c r="W7" s="993">
        <v>0.92700000000000005</v>
      </c>
      <c r="X7" s="993">
        <v>1.048</v>
      </c>
      <c r="Y7" s="993">
        <v>1.161</v>
      </c>
      <c r="Z7" s="993">
        <v>1.179</v>
      </c>
    </row>
    <row r="8" spans="1:26">
      <c r="A8" s="992" t="s">
        <v>92</v>
      </c>
      <c r="B8" s="992" t="s">
        <v>93</v>
      </c>
      <c r="C8" s="993">
        <v>88.301000000000002</v>
      </c>
      <c r="D8" s="993">
        <v>88.677000000000007</v>
      </c>
      <c r="E8" s="993">
        <v>84.856999999999999</v>
      </c>
      <c r="F8" s="993">
        <v>85.453000000000003</v>
      </c>
      <c r="G8" s="993">
        <v>88.147999999999996</v>
      </c>
      <c r="H8" s="993">
        <v>91.545000000000002</v>
      </c>
      <c r="I8" s="993">
        <v>95.25</v>
      </c>
      <c r="J8" s="993">
        <v>103.02800000000001</v>
      </c>
      <c r="K8" s="993">
        <v>107.127</v>
      </c>
      <c r="L8" s="993">
        <v>89.405000000000001</v>
      </c>
      <c r="M8" s="993">
        <v>97.382000000000005</v>
      </c>
      <c r="N8" s="993">
        <v>97.731999999999999</v>
      </c>
      <c r="O8" s="993">
        <v>99.921000000000006</v>
      </c>
      <c r="P8" s="993">
        <v>97.828999999999994</v>
      </c>
      <c r="Q8" s="993">
        <v>98.611000000000004</v>
      </c>
      <c r="R8" s="993">
        <v>103.181</v>
      </c>
      <c r="S8" s="993">
        <v>110.84</v>
      </c>
      <c r="T8" s="993">
        <v>113.953</v>
      </c>
      <c r="U8" s="993">
        <v>118.663</v>
      </c>
      <c r="V8" s="993">
        <v>123.999</v>
      </c>
      <c r="W8" s="993">
        <v>114.21</v>
      </c>
      <c r="X8" s="993">
        <v>128.392</v>
      </c>
      <c r="Y8" s="993">
        <v>134.08500000000001</v>
      </c>
      <c r="Z8" s="993">
        <v>143.46</v>
      </c>
    </row>
    <row r="9" spans="1:26" ht="25.5">
      <c r="A9" s="992" t="s">
        <v>94</v>
      </c>
      <c r="B9" s="992" t="s">
        <v>95</v>
      </c>
    </row>
    <row r="10" spans="1:26">
      <c r="A10" s="992" t="s">
        <v>96</v>
      </c>
      <c r="B10" s="992" t="s">
        <v>97</v>
      </c>
    </row>
    <row r="11" spans="1:26">
      <c r="A11" s="992" t="s">
        <v>98</v>
      </c>
      <c r="B11" s="992" t="s">
        <v>99</v>
      </c>
    </row>
    <row r="12" spans="1:26" ht="25.5">
      <c r="A12" s="992" t="s">
        <v>100</v>
      </c>
      <c r="B12" s="992" t="s">
        <v>101</v>
      </c>
    </row>
    <row r="13" spans="1:26" ht="25.5">
      <c r="A13" s="992" t="s">
        <v>102</v>
      </c>
      <c r="B13" s="992" t="s">
        <v>103</v>
      </c>
    </row>
    <row r="14" spans="1:26">
      <c r="A14" s="992" t="s">
        <v>104</v>
      </c>
      <c r="B14" s="992" t="s">
        <v>105</v>
      </c>
    </row>
    <row r="15" spans="1:26" ht="38.25">
      <c r="A15" s="992" t="s">
        <v>106</v>
      </c>
      <c r="B15" s="992" t="s">
        <v>107</v>
      </c>
      <c r="C15" s="993">
        <v>34.095999999999997</v>
      </c>
      <c r="D15" s="993">
        <v>33.627000000000002</v>
      </c>
      <c r="E15" s="993">
        <v>30.774000000000001</v>
      </c>
      <c r="F15" s="993">
        <v>30.907</v>
      </c>
      <c r="G15" s="993">
        <v>31.888000000000002</v>
      </c>
      <c r="H15" s="993">
        <v>33.417999999999999</v>
      </c>
      <c r="I15" s="993">
        <v>34.103000000000002</v>
      </c>
      <c r="J15" s="993">
        <v>36.79</v>
      </c>
      <c r="K15" s="993">
        <v>38.362000000000002</v>
      </c>
      <c r="L15" s="993">
        <v>29.402999999999999</v>
      </c>
      <c r="M15" s="993">
        <v>29.919</v>
      </c>
      <c r="N15" s="993">
        <v>33.094000000000001</v>
      </c>
      <c r="O15" s="993">
        <v>34.220999999999997</v>
      </c>
      <c r="P15" s="993">
        <v>32.704000000000001</v>
      </c>
      <c r="Q15" s="993">
        <v>32.69</v>
      </c>
      <c r="R15" s="993">
        <v>34.04</v>
      </c>
      <c r="S15" s="993">
        <v>34.279000000000003</v>
      </c>
      <c r="T15" s="993">
        <v>36.950000000000003</v>
      </c>
      <c r="U15" s="993">
        <v>39.127000000000002</v>
      </c>
      <c r="V15" s="993">
        <v>41.101999999999997</v>
      </c>
      <c r="W15" s="993">
        <v>39.195</v>
      </c>
      <c r="X15" s="993">
        <v>44.573999999999998</v>
      </c>
      <c r="Y15" s="993">
        <v>48.145000000000003</v>
      </c>
      <c r="Z15" s="993">
        <v>50.209000000000003</v>
      </c>
    </row>
    <row r="16" spans="1:26">
      <c r="A16" s="992" t="s">
        <v>108</v>
      </c>
      <c r="B16" s="992" t="s">
        <v>109</v>
      </c>
      <c r="C16" s="993">
        <v>8.2569999999999997</v>
      </c>
      <c r="D16" s="993">
        <v>8.7149999999999999</v>
      </c>
      <c r="E16" s="993">
        <v>8.4990000000000006</v>
      </c>
      <c r="F16" s="993">
        <v>8.31</v>
      </c>
      <c r="G16" s="993">
        <v>8.3190000000000008</v>
      </c>
      <c r="H16" s="993">
        <v>8.5120000000000005</v>
      </c>
      <c r="I16" s="993">
        <v>8.8290000000000006</v>
      </c>
      <c r="J16" s="993">
        <v>8.5299999999999994</v>
      </c>
      <c r="K16" s="993">
        <v>8.984</v>
      </c>
      <c r="L16" s="993">
        <v>7.6239999999999997</v>
      </c>
      <c r="M16" s="993">
        <v>8.4039999999999999</v>
      </c>
      <c r="N16" s="993">
        <v>8.3759999999999994</v>
      </c>
      <c r="O16" s="993">
        <v>8.6630000000000003</v>
      </c>
      <c r="P16" s="993">
        <v>8.1470000000000002</v>
      </c>
      <c r="Q16" s="993">
        <v>8.5370000000000008</v>
      </c>
      <c r="R16" s="993">
        <v>9.73</v>
      </c>
      <c r="S16" s="993">
        <v>9.8010000000000002</v>
      </c>
      <c r="T16" s="993">
        <v>11.02</v>
      </c>
      <c r="U16" s="993">
        <v>11.01</v>
      </c>
      <c r="V16" s="993">
        <v>11.622</v>
      </c>
      <c r="W16" s="993">
        <v>11.516</v>
      </c>
      <c r="X16" s="993">
        <v>13.205</v>
      </c>
      <c r="Y16" s="993">
        <v>13.795</v>
      </c>
      <c r="Z16" s="993">
        <v>14.007999999999999</v>
      </c>
    </row>
    <row r="17" spans="1:26">
      <c r="A17" s="992" t="s">
        <v>110</v>
      </c>
      <c r="B17" s="992" t="s">
        <v>111</v>
      </c>
      <c r="C17" s="993">
        <v>4.3810000000000002</v>
      </c>
      <c r="D17" s="993">
        <v>4.0250000000000004</v>
      </c>
      <c r="E17" s="993">
        <v>3.5350000000000001</v>
      </c>
      <c r="F17" s="993">
        <v>3.4870000000000001</v>
      </c>
      <c r="G17" s="993">
        <v>3.6989999999999998</v>
      </c>
      <c r="H17" s="993">
        <v>3.7450000000000001</v>
      </c>
      <c r="I17" s="993">
        <v>3.7959999999999998</v>
      </c>
      <c r="J17" s="993">
        <v>4.2460000000000004</v>
      </c>
      <c r="K17" s="993">
        <v>4.3369999999999997</v>
      </c>
      <c r="L17" s="993">
        <v>2.8759999999999999</v>
      </c>
      <c r="M17" s="993">
        <v>3.1419999999999999</v>
      </c>
      <c r="N17" s="993">
        <v>3.4350000000000001</v>
      </c>
      <c r="O17" s="993">
        <v>3.4039999999999999</v>
      </c>
      <c r="P17" s="993">
        <v>3.2280000000000002</v>
      </c>
      <c r="Q17" s="993">
        <v>3.3050000000000002</v>
      </c>
      <c r="R17" s="993">
        <v>3.3450000000000002</v>
      </c>
      <c r="S17" s="993">
        <v>3.4119999999999999</v>
      </c>
      <c r="T17" s="993">
        <v>3.698</v>
      </c>
      <c r="U17" s="993">
        <v>3.8260000000000001</v>
      </c>
      <c r="V17" s="993">
        <v>3.8769999999999998</v>
      </c>
      <c r="W17" s="993">
        <v>3.4390000000000001</v>
      </c>
      <c r="X17" s="993">
        <v>4.1580000000000004</v>
      </c>
      <c r="Y17" s="993">
        <v>4.75</v>
      </c>
      <c r="Z17" s="993">
        <v>4.9989999999999997</v>
      </c>
    </row>
    <row r="18" spans="1:26">
      <c r="A18" s="992" t="s">
        <v>112</v>
      </c>
      <c r="B18" s="992" t="s">
        <v>113</v>
      </c>
      <c r="C18" s="993">
        <v>21.457999999999998</v>
      </c>
      <c r="D18" s="993">
        <v>20.887</v>
      </c>
      <c r="E18" s="993">
        <v>18.739999999999998</v>
      </c>
      <c r="F18" s="993">
        <v>19.11</v>
      </c>
      <c r="G18" s="993">
        <v>19.870999999999999</v>
      </c>
      <c r="H18" s="993">
        <v>21.161000000000001</v>
      </c>
      <c r="I18" s="993">
        <v>21.478000000000002</v>
      </c>
      <c r="J18" s="993">
        <v>24.013999999999999</v>
      </c>
      <c r="K18" s="993">
        <v>25.041</v>
      </c>
      <c r="L18" s="993">
        <v>18.902999999999999</v>
      </c>
      <c r="M18" s="993">
        <v>18.373000000000001</v>
      </c>
      <c r="N18" s="993">
        <v>21.283000000000001</v>
      </c>
      <c r="O18" s="993">
        <v>22.154</v>
      </c>
      <c r="P18" s="993">
        <v>21.329000000000001</v>
      </c>
      <c r="Q18" s="993">
        <v>20.849</v>
      </c>
      <c r="R18" s="993">
        <v>20.963999999999999</v>
      </c>
      <c r="S18" s="993">
        <v>21.065999999999999</v>
      </c>
      <c r="T18" s="993">
        <v>22.231999999999999</v>
      </c>
      <c r="U18" s="993">
        <v>24.291</v>
      </c>
      <c r="V18" s="993">
        <v>25.603000000000002</v>
      </c>
      <c r="W18" s="993">
        <v>24.241</v>
      </c>
      <c r="X18" s="993">
        <v>27.210999999999999</v>
      </c>
      <c r="Y18" s="993">
        <v>29.6</v>
      </c>
      <c r="Z18" s="993">
        <v>31.202000000000002</v>
      </c>
    </row>
    <row r="19" spans="1:26">
      <c r="A19" s="992" t="s">
        <v>114</v>
      </c>
      <c r="B19" s="992" t="s">
        <v>115</v>
      </c>
      <c r="C19" s="993">
        <v>24.532</v>
      </c>
      <c r="D19" s="993">
        <v>25.798999999999999</v>
      </c>
      <c r="E19" s="993">
        <v>25.773</v>
      </c>
      <c r="F19" s="993">
        <v>26.591000000000001</v>
      </c>
      <c r="G19" s="993">
        <v>27.645</v>
      </c>
      <c r="H19" s="993">
        <v>28.2</v>
      </c>
      <c r="I19" s="993">
        <v>30.065999999999999</v>
      </c>
      <c r="J19" s="993">
        <v>31.617999999999999</v>
      </c>
      <c r="K19" s="993">
        <v>34.055</v>
      </c>
      <c r="L19" s="993">
        <v>26.367000000000001</v>
      </c>
      <c r="M19" s="993">
        <v>34.156999999999996</v>
      </c>
      <c r="N19" s="993">
        <v>30.030999999999999</v>
      </c>
      <c r="O19" s="993">
        <v>30.303000000000001</v>
      </c>
      <c r="P19" s="993">
        <v>30.085000000000001</v>
      </c>
      <c r="Q19" s="993">
        <v>30.277000000000001</v>
      </c>
      <c r="R19" s="993">
        <v>32.444000000000003</v>
      </c>
      <c r="S19" s="993">
        <v>39.457000000000001</v>
      </c>
      <c r="T19" s="993">
        <v>38.493000000000002</v>
      </c>
      <c r="U19" s="993">
        <v>39.46</v>
      </c>
      <c r="V19" s="993">
        <v>41.689</v>
      </c>
      <c r="W19" s="993">
        <v>36.902999999999999</v>
      </c>
      <c r="X19" s="993">
        <v>42.851999999999997</v>
      </c>
      <c r="Y19" s="993">
        <v>43.543999999999997</v>
      </c>
      <c r="Z19" s="993">
        <v>49.220999999999997</v>
      </c>
    </row>
    <row r="20" spans="1:26">
      <c r="A20" s="992" t="s">
        <v>116</v>
      </c>
      <c r="B20" s="992" t="s">
        <v>117</v>
      </c>
      <c r="C20" s="993">
        <v>29.672999999999998</v>
      </c>
      <c r="D20" s="993">
        <v>29.251000000000001</v>
      </c>
      <c r="E20" s="993">
        <v>28.309000000000001</v>
      </c>
      <c r="F20" s="993">
        <v>27.954999999999998</v>
      </c>
      <c r="G20" s="993">
        <v>28.614999999999998</v>
      </c>
      <c r="H20" s="993">
        <v>29.928000000000001</v>
      </c>
      <c r="I20" s="993">
        <v>31.082000000000001</v>
      </c>
      <c r="J20" s="993">
        <v>34.621000000000002</v>
      </c>
      <c r="K20" s="993">
        <v>34.710999999999999</v>
      </c>
      <c r="L20" s="993">
        <v>33.634999999999998</v>
      </c>
      <c r="M20" s="993">
        <v>33.305</v>
      </c>
      <c r="N20" s="993">
        <v>34.606999999999999</v>
      </c>
      <c r="O20" s="993">
        <v>35.398000000000003</v>
      </c>
      <c r="P20" s="993">
        <v>35.04</v>
      </c>
      <c r="Q20" s="993">
        <v>35.643999999999998</v>
      </c>
      <c r="R20" s="993">
        <v>36.697000000000003</v>
      </c>
      <c r="S20" s="993">
        <v>37.103999999999999</v>
      </c>
      <c r="T20" s="993">
        <v>38.51</v>
      </c>
      <c r="U20" s="993">
        <v>40.076000000000001</v>
      </c>
      <c r="V20" s="993">
        <v>41.207999999999998</v>
      </c>
      <c r="W20" s="993">
        <v>38.110999999999997</v>
      </c>
      <c r="X20" s="993">
        <v>40.966000000000001</v>
      </c>
      <c r="Y20" s="993">
        <v>42.396999999999998</v>
      </c>
      <c r="Z20" s="993">
        <v>44.03</v>
      </c>
    </row>
    <row r="21" spans="1:26">
      <c r="A21" s="992" t="s">
        <v>118</v>
      </c>
      <c r="B21" s="992" t="s">
        <v>119</v>
      </c>
    </row>
    <row r="22" spans="1:26" ht="38.25">
      <c r="A22" s="992" t="s">
        <v>120</v>
      </c>
      <c r="B22" s="992" t="s">
        <v>121</v>
      </c>
    </row>
    <row r="23" spans="1:26">
      <c r="A23" s="992" t="s">
        <v>122</v>
      </c>
      <c r="B23" s="992" t="s">
        <v>123</v>
      </c>
    </row>
    <row r="24" spans="1:26" ht="25.5">
      <c r="A24" s="992" t="s">
        <v>124</v>
      </c>
      <c r="B24" s="992" t="s">
        <v>125</v>
      </c>
    </row>
    <row r="25" spans="1:26" ht="25.5">
      <c r="A25" s="992" t="s">
        <v>126</v>
      </c>
      <c r="B25" s="992" t="s">
        <v>127</v>
      </c>
    </row>
    <row r="26" spans="1:26" ht="25.5">
      <c r="A26" s="992" t="s">
        <v>128</v>
      </c>
      <c r="B26" s="992" t="s">
        <v>129</v>
      </c>
      <c r="C26" s="993">
        <v>4.024</v>
      </c>
      <c r="D26" s="993">
        <v>3.92</v>
      </c>
      <c r="E26" s="993">
        <v>3.92</v>
      </c>
      <c r="F26" s="993">
        <v>3.8279999999999998</v>
      </c>
      <c r="G26" s="993">
        <v>4.0999999999999996</v>
      </c>
      <c r="H26" s="993">
        <v>4.335</v>
      </c>
      <c r="I26" s="993">
        <v>4.6740000000000004</v>
      </c>
      <c r="J26" s="993">
        <v>5.1989999999999998</v>
      </c>
      <c r="K26" s="993">
        <v>5.4219999999999997</v>
      </c>
      <c r="L26" s="993">
        <v>4.5789999999999997</v>
      </c>
      <c r="M26" s="993">
        <v>4.7169999999999996</v>
      </c>
      <c r="N26" s="993">
        <v>5.032</v>
      </c>
      <c r="O26" s="993">
        <v>5.16</v>
      </c>
      <c r="P26" s="993">
        <v>5.1749999999999998</v>
      </c>
      <c r="Q26" s="993">
        <v>5.0129999999999999</v>
      </c>
      <c r="R26" s="993">
        <v>4.9809999999999999</v>
      </c>
      <c r="S26" s="993">
        <v>5.0419999999999998</v>
      </c>
      <c r="T26" s="993">
        <v>5.3079999999999998</v>
      </c>
      <c r="U26" s="993">
        <v>5.3129999999999997</v>
      </c>
      <c r="V26" s="993">
        <v>5.3079999999999998</v>
      </c>
      <c r="W26" s="993">
        <v>4.8810000000000002</v>
      </c>
      <c r="X26" s="993">
        <v>5.6840000000000002</v>
      </c>
      <c r="Y26" s="993">
        <v>6.3259999999999996</v>
      </c>
      <c r="Z26" s="993">
        <v>6.1870000000000003</v>
      </c>
    </row>
    <row r="27" spans="1:26" ht="25.5">
      <c r="A27" s="992" t="s">
        <v>130</v>
      </c>
      <c r="B27" s="992" t="s">
        <v>131</v>
      </c>
      <c r="C27" s="993">
        <v>25.649000000000001</v>
      </c>
      <c r="D27" s="993">
        <v>25.331</v>
      </c>
      <c r="E27" s="993">
        <v>24.388999999999999</v>
      </c>
      <c r="F27" s="993">
        <v>24.128</v>
      </c>
      <c r="G27" s="993">
        <v>24.513999999999999</v>
      </c>
      <c r="H27" s="993">
        <v>25.593</v>
      </c>
      <c r="I27" s="993">
        <v>26.408000000000001</v>
      </c>
      <c r="J27" s="993">
        <v>29.420999999999999</v>
      </c>
      <c r="K27" s="993">
        <v>29.289000000000001</v>
      </c>
      <c r="L27" s="993">
        <v>29.055</v>
      </c>
      <c r="M27" s="993">
        <v>28.588000000000001</v>
      </c>
      <c r="N27" s="993">
        <v>29.574999999999999</v>
      </c>
      <c r="O27" s="993">
        <v>30.236999999999998</v>
      </c>
      <c r="P27" s="993">
        <v>29.864999999999998</v>
      </c>
      <c r="Q27" s="993">
        <v>30.631</v>
      </c>
      <c r="R27" s="993">
        <v>31.716000000000001</v>
      </c>
      <c r="S27" s="993">
        <v>32.061999999999998</v>
      </c>
      <c r="T27" s="993">
        <v>33.201999999999998</v>
      </c>
      <c r="U27" s="993">
        <v>34.762999999999998</v>
      </c>
      <c r="V27" s="993">
        <v>35.9</v>
      </c>
      <c r="W27" s="993">
        <v>33.229999999999997</v>
      </c>
      <c r="X27" s="993">
        <v>35.283000000000001</v>
      </c>
      <c r="Y27" s="993">
        <v>36.070999999999998</v>
      </c>
      <c r="Z27" s="993">
        <v>37.841999999999999</v>
      </c>
    </row>
    <row r="28" spans="1:26">
      <c r="A28" s="992" t="s">
        <v>132</v>
      </c>
      <c r="B28" s="992" t="s">
        <v>133</v>
      </c>
      <c r="C28" s="993">
        <v>141.42400000000001</v>
      </c>
      <c r="D28" s="993">
        <v>146.89699999999999</v>
      </c>
      <c r="E28" s="993">
        <v>150.31800000000001</v>
      </c>
      <c r="F28" s="993">
        <v>159.60400000000001</v>
      </c>
      <c r="G28" s="993">
        <v>173.154</v>
      </c>
      <c r="H28" s="993">
        <v>185.19900000000001</v>
      </c>
      <c r="I28" s="993">
        <v>203.02699999999999</v>
      </c>
      <c r="J28" s="993">
        <v>220.94900000000001</v>
      </c>
      <c r="K28" s="993">
        <v>231.87100000000001</v>
      </c>
      <c r="L28" s="993">
        <v>217.34800000000001</v>
      </c>
      <c r="M28" s="993">
        <v>215.79</v>
      </c>
      <c r="N28" s="993">
        <v>226.62700000000001</v>
      </c>
      <c r="O28" s="993">
        <v>226.33199999999999</v>
      </c>
      <c r="P28" s="993">
        <v>227.255</v>
      </c>
      <c r="Q28" s="993">
        <v>223.42599999999999</v>
      </c>
      <c r="R28" s="993">
        <v>215.13499999999999</v>
      </c>
      <c r="S28" s="993">
        <v>214.792</v>
      </c>
      <c r="T28" s="993">
        <v>227.98400000000001</v>
      </c>
      <c r="U28" s="993">
        <v>236.96799999999999</v>
      </c>
      <c r="V28" s="993">
        <v>250.25899999999999</v>
      </c>
      <c r="W28" s="993">
        <v>234.29400000000001</v>
      </c>
      <c r="X28" s="993">
        <v>271.64100000000002</v>
      </c>
      <c r="Y28" s="993">
        <v>287.85300000000001</v>
      </c>
      <c r="Z28" s="993">
        <v>296.20400000000001</v>
      </c>
    </row>
    <row r="29" spans="1:26">
      <c r="A29" s="992" t="s">
        <v>134</v>
      </c>
      <c r="B29" s="992" t="s">
        <v>135</v>
      </c>
      <c r="C29" s="993">
        <v>76.98</v>
      </c>
      <c r="D29" s="993">
        <v>82.724999999999994</v>
      </c>
      <c r="E29" s="993">
        <v>85.188999999999993</v>
      </c>
      <c r="F29" s="993">
        <v>86.983000000000004</v>
      </c>
      <c r="G29" s="993">
        <v>91.486999999999995</v>
      </c>
      <c r="H29" s="993">
        <v>96.998000000000005</v>
      </c>
      <c r="I29" s="993">
        <v>105.193</v>
      </c>
      <c r="J29" s="993">
        <v>112.834</v>
      </c>
      <c r="K29" s="993">
        <v>116.685</v>
      </c>
      <c r="L29" s="993">
        <v>107.79300000000001</v>
      </c>
      <c r="M29" s="993">
        <v>114.93600000000001</v>
      </c>
      <c r="N29" s="993">
        <v>122.44199999999999</v>
      </c>
      <c r="O29" s="993">
        <v>125.14100000000001</v>
      </c>
      <c r="P29" s="993">
        <v>124.911</v>
      </c>
      <c r="Q29" s="993">
        <v>128.273</v>
      </c>
      <c r="R29" s="993">
        <v>133.16399999999999</v>
      </c>
      <c r="S29" s="993">
        <v>140.29900000000001</v>
      </c>
      <c r="T29" s="993">
        <v>148.02000000000001</v>
      </c>
      <c r="U29" s="993">
        <v>158.78399999999999</v>
      </c>
      <c r="V29" s="993">
        <v>170.108</v>
      </c>
      <c r="W29" s="993">
        <v>170.703</v>
      </c>
      <c r="X29" s="993">
        <v>187.90299999999999</v>
      </c>
      <c r="Y29" s="993">
        <v>204.923</v>
      </c>
      <c r="Z29" s="993">
        <v>210.94900000000001</v>
      </c>
    </row>
    <row r="30" spans="1:26" ht="25.5">
      <c r="A30" s="992" t="s">
        <v>136</v>
      </c>
      <c r="B30" s="992" t="s">
        <v>137</v>
      </c>
    </row>
    <row r="31" spans="1:26">
      <c r="A31" s="992" t="s">
        <v>138</v>
      </c>
      <c r="B31" s="992" t="s">
        <v>139</v>
      </c>
    </row>
    <row r="32" spans="1:26">
      <c r="A32" s="992" t="s">
        <v>140</v>
      </c>
      <c r="B32" s="992" t="s">
        <v>141</v>
      </c>
    </row>
    <row r="33" spans="1:26">
      <c r="A33" s="992" t="s">
        <v>142</v>
      </c>
      <c r="B33" s="992" t="s">
        <v>143</v>
      </c>
    </row>
    <row r="34" spans="1:26">
      <c r="A34" s="992" t="s">
        <v>144</v>
      </c>
      <c r="B34" s="992" t="s">
        <v>145</v>
      </c>
      <c r="C34" s="993">
        <v>26.832999999999998</v>
      </c>
      <c r="D34" s="993">
        <v>29.701000000000001</v>
      </c>
      <c r="E34" s="993">
        <v>29.24</v>
      </c>
      <c r="F34" s="993">
        <v>29.396999999999998</v>
      </c>
      <c r="G34" s="993">
        <v>30.512</v>
      </c>
      <c r="H34" s="993">
        <v>32.503</v>
      </c>
      <c r="I34" s="993">
        <v>34.898000000000003</v>
      </c>
      <c r="J34" s="993">
        <v>37.226999999999997</v>
      </c>
      <c r="K34" s="993">
        <v>40.247</v>
      </c>
      <c r="L34" s="993">
        <v>37.825000000000003</v>
      </c>
      <c r="M34" s="993">
        <v>39.423999999999999</v>
      </c>
      <c r="N34" s="993">
        <v>41.252000000000002</v>
      </c>
      <c r="O34" s="993">
        <v>43.465000000000003</v>
      </c>
      <c r="P34" s="993">
        <v>44.432000000000002</v>
      </c>
      <c r="Q34" s="993">
        <v>46.518000000000001</v>
      </c>
      <c r="R34" s="993">
        <v>48.308</v>
      </c>
      <c r="S34" s="993">
        <v>51.247</v>
      </c>
      <c r="T34" s="993">
        <v>56.250999999999998</v>
      </c>
      <c r="U34" s="993">
        <v>61.472000000000001</v>
      </c>
      <c r="V34" s="993">
        <v>66.956999999999994</v>
      </c>
      <c r="W34" s="993">
        <v>69.063000000000002</v>
      </c>
      <c r="X34" s="993">
        <v>75.697999999999993</v>
      </c>
      <c r="Y34" s="993">
        <v>86.602999999999994</v>
      </c>
      <c r="Z34" s="993">
        <v>95.728999999999999</v>
      </c>
    </row>
    <row r="35" spans="1:26">
      <c r="A35" s="992" t="s">
        <v>146</v>
      </c>
      <c r="B35" s="992" t="s">
        <v>147</v>
      </c>
      <c r="C35" s="993">
        <v>4.9050000000000002</v>
      </c>
      <c r="D35" s="993">
        <v>5.3760000000000003</v>
      </c>
      <c r="E35" s="993">
        <v>5.383</v>
      </c>
      <c r="F35" s="993">
        <v>5.65</v>
      </c>
      <c r="G35" s="993">
        <v>5.9450000000000003</v>
      </c>
      <c r="H35" s="993">
        <v>6.3570000000000002</v>
      </c>
      <c r="I35" s="993">
        <v>6.681</v>
      </c>
      <c r="J35" s="993">
        <v>7.298</v>
      </c>
      <c r="K35" s="993">
        <v>7.7110000000000003</v>
      </c>
      <c r="L35" s="993">
        <v>6.7050000000000001</v>
      </c>
      <c r="M35" s="993">
        <v>6.8419999999999996</v>
      </c>
      <c r="N35" s="993">
        <v>7.0679999999999996</v>
      </c>
      <c r="O35" s="993">
        <v>7.5419999999999998</v>
      </c>
      <c r="P35" s="993">
        <v>7.6970000000000001</v>
      </c>
      <c r="Q35" s="993">
        <v>7.9279999999999999</v>
      </c>
      <c r="R35" s="993">
        <v>7.774</v>
      </c>
      <c r="S35" s="993">
        <v>8.266</v>
      </c>
      <c r="T35" s="993">
        <v>9.0570000000000004</v>
      </c>
      <c r="U35" s="993">
        <v>9.7439999999999998</v>
      </c>
      <c r="V35" s="993">
        <v>10.776</v>
      </c>
      <c r="W35" s="993">
        <v>10.403</v>
      </c>
      <c r="X35" s="993">
        <v>11.875999999999999</v>
      </c>
      <c r="Y35" s="993">
        <v>13.166</v>
      </c>
      <c r="Z35" s="993">
        <v>14.331</v>
      </c>
    </row>
    <row r="36" spans="1:26">
      <c r="A36" s="992" t="s">
        <v>148</v>
      </c>
      <c r="B36" s="992" t="s">
        <v>149</v>
      </c>
    </row>
    <row r="37" spans="1:26" ht="25.5">
      <c r="A37" s="992" t="s">
        <v>150</v>
      </c>
      <c r="B37" s="992" t="s">
        <v>151</v>
      </c>
      <c r="C37" s="993">
        <v>21.928000000000001</v>
      </c>
      <c r="D37" s="993">
        <v>24.324999999999999</v>
      </c>
      <c r="E37" s="993">
        <v>23.856999999999999</v>
      </c>
      <c r="F37" s="993">
        <v>23.747</v>
      </c>
      <c r="G37" s="993">
        <v>24.567</v>
      </c>
      <c r="H37" s="993">
        <v>26.146999999999998</v>
      </c>
      <c r="I37" s="993">
        <v>28.216999999999999</v>
      </c>
      <c r="J37" s="993">
        <v>29.928999999999998</v>
      </c>
      <c r="K37" s="993">
        <v>32.536000000000001</v>
      </c>
      <c r="L37" s="993">
        <v>31.119</v>
      </c>
      <c r="M37" s="993">
        <v>32.582000000000001</v>
      </c>
      <c r="N37" s="993">
        <v>34.183999999999997</v>
      </c>
      <c r="O37" s="993">
        <v>35.923000000000002</v>
      </c>
      <c r="P37" s="993">
        <v>36.734000000000002</v>
      </c>
      <c r="Q37" s="993">
        <v>38.591000000000001</v>
      </c>
      <c r="R37" s="993">
        <v>40.533999999999999</v>
      </c>
      <c r="S37" s="993">
        <v>42.981000000000002</v>
      </c>
      <c r="T37" s="993">
        <v>47.194000000000003</v>
      </c>
      <c r="U37" s="993">
        <v>51.728000000000002</v>
      </c>
      <c r="V37" s="993">
        <v>56.180999999999997</v>
      </c>
      <c r="W37" s="993">
        <v>58.66</v>
      </c>
      <c r="X37" s="993">
        <v>63.823</v>
      </c>
      <c r="Y37" s="993">
        <v>73.436999999999998</v>
      </c>
      <c r="Z37" s="993">
        <v>81.397999999999996</v>
      </c>
    </row>
    <row r="38" spans="1:26">
      <c r="A38" s="992" t="s">
        <v>152</v>
      </c>
      <c r="B38" s="992" t="s">
        <v>153</v>
      </c>
    </row>
    <row r="39" spans="1:26">
      <c r="A39" s="992" t="s">
        <v>154</v>
      </c>
      <c r="B39" s="992" t="s">
        <v>155</v>
      </c>
      <c r="C39" s="993">
        <v>3.8980000000000001</v>
      </c>
      <c r="D39" s="993">
        <v>4.1749999999999998</v>
      </c>
      <c r="E39" s="993">
        <v>4.7370000000000001</v>
      </c>
      <c r="F39" s="993">
        <v>5.0780000000000003</v>
      </c>
      <c r="G39" s="993">
        <v>5.5519999999999996</v>
      </c>
      <c r="H39" s="993">
        <v>6.375</v>
      </c>
      <c r="I39" s="993">
        <v>7.4329999999999998</v>
      </c>
      <c r="J39" s="993">
        <v>7.9710000000000001</v>
      </c>
      <c r="K39" s="993">
        <v>7.4749999999999996</v>
      </c>
      <c r="L39" s="993">
        <v>4.54</v>
      </c>
      <c r="M39" s="993">
        <v>5.5830000000000002</v>
      </c>
      <c r="N39" s="993">
        <v>5.2729999999999997</v>
      </c>
      <c r="O39" s="993">
        <v>5.1070000000000002</v>
      </c>
      <c r="P39" s="993">
        <v>5.0439999999999996</v>
      </c>
      <c r="Q39" s="993">
        <v>4.8849999999999998</v>
      </c>
      <c r="R39" s="993">
        <v>4.6349999999999998</v>
      </c>
      <c r="S39" s="993">
        <v>5.4029999999999996</v>
      </c>
      <c r="T39" s="993">
        <v>6.4370000000000003</v>
      </c>
      <c r="U39" s="993">
        <v>6.9560000000000004</v>
      </c>
      <c r="V39" s="993">
        <v>7.7809999999999997</v>
      </c>
      <c r="W39" s="993">
        <v>7.6349999999999998</v>
      </c>
      <c r="X39" s="993">
        <v>9.5540000000000003</v>
      </c>
      <c r="Y39" s="993">
        <v>10.092000000000001</v>
      </c>
      <c r="Z39" s="993">
        <v>8.6720000000000006</v>
      </c>
    </row>
    <row r="40" spans="1:26" ht="25.5">
      <c r="A40" s="992" t="s">
        <v>156</v>
      </c>
      <c r="B40" s="992" t="s">
        <v>157</v>
      </c>
      <c r="C40" s="993">
        <v>44.109000000000002</v>
      </c>
      <c r="D40" s="993">
        <v>46.551000000000002</v>
      </c>
      <c r="E40" s="993">
        <v>49.017000000000003</v>
      </c>
      <c r="F40" s="993">
        <v>50.442</v>
      </c>
      <c r="G40" s="993">
        <v>53.286000000000001</v>
      </c>
      <c r="H40" s="993">
        <v>55.857999999999997</v>
      </c>
      <c r="I40" s="993">
        <v>60.478999999999999</v>
      </c>
      <c r="J40" s="993">
        <v>65.171999999999997</v>
      </c>
      <c r="K40" s="993">
        <v>66.483999999999995</v>
      </c>
      <c r="L40" s="993">
        <v>63.225000000000001</v>
      </c>
      <c r="M40" s="993">
        <v>67.882999999999996</v>
      </c>
      <c r="N40" s="993">
        <v>73.795000000000002</v>
      </c>
      <c r="O40" s="993">
        <v>74.263000000000005</v>
      </c>
      <c r="P40" s="993">
        <v>73.394999999999996</v>
      </c>
      <c r="Q40" s="993">
        <v>74.786000000000001</v>
      </c>
      <c r="R40" s="993">
        <v>78.201999999999998</v>
      </c>
      <c r="S40" s="993">
        <v>81.540000000000006</v>
      </c>
      <c r="T40" s="993">
        <v>83.129000000000005</v>
      </c>
      <c r="U40" s="993">
        <v>88.061999999999998</v>
      </c>
      <c r="V40" s="993">
        <v>92.968000000000004</v>
      </c>
      <c r="W40" s="993">
        <v>91.679000000000002</v>
      </c>
      <c r="X40" s="993">
        <v>100.21599999999999</v>
      </c>
      <c r="Y40" s="993">
        <v>105.68899999999999</v>
      </c>
      <c r="Z40" s="993">
        <v>103.889</v>
      </c>
    </row>
    <row r="41" spans="1:26" ht="38.25">
      <c r="A41" s="992" t="s">
        <v>158</v>
      </c>
      <c r="B41" s="992" t="s">
        <v>159</v>
      </c>
      <c r="C41" s="993">
        <v>16.373000000000001</v>
      </c>
      <c r="D41" s="993">
        <v>17.056999999999999</v>
      </c>
      <c r="E41" s="993">
        <v>17.905999999999999</v>
      </c>
      <c r="F41" s="993">
        <v>19.085999999999999</v>
      </c>
      <c r="G41" s="993">
        <v>20.902000000000001</v>
      </c>
      <c r="H41" s="993">
        <v>23.041</v>
      </c>
      <c r="I41" s="993">
        <v>25.684000000000001</v>
      </c>
      <c r="J41" s="993">
        <v>29.209</v>
      </c>
      <c r="K41" s="993">
        <v>29.832999999999998</v>
      </c>
      <c r="L41" s="993">
        <v>25.561</v>
      </c>
      <c r="M41" s="993">
        <v>29.052</v>
      </c>
      <c r="N41" s="993">
        <v>32.200000000000003</v>
      </c>
      <c r="O41" s="993">
        <v>33.194000000000003</v>
      </c>
      <c r="P41" s="993">
        <v>31.413</v>
      </c>
      <c r="Q41" s="993">
        <v>32.831000000000003</v>
      </c>
      <c r="R41" s="993">
        <v>35.119999999999997</v>
      </c>
      <c r="S41" s="993">
        <v>36.951999999999998</v>
      </c>
      <c r="T41" s="993">
        <v>40.6</v>
      </c>
      <c r="U41" s="993">
        <v>43.271000000000001</v>
      </c>
      <c r="V41" s="993">
        <v>47.606999999999999</v>
      </c>
      <c r="W41" s="993">
        <v>47.003</v>
      </c>
      <c r="X41" s="993">
        <v>54.189</v>
      </c>
      <c r="Y41" s="993">
        <v>56.271999999999998</v>
      </c>
      <c r="Z41" s="993">
        <v>52.402999999999999</v>
      </c>
    </row>
    <row r="42" spans="1:26">
      <c r="A42" s="992" t="s">
        <v>160</v>
      </c>
      <c r="B42" s="992" t="s">
        <v>161</v>
      </c>
      <c r="C42" s="993">
        <v>27.736999999999998</v>
      </c>
      <c r="D42" s="993">
        <v>29.494</v>
      </c>
      <c r="E42" s="993">
        <v>31.111999999999998</v>
      </c>
      <c r="F42" s="993">
        <v>31.356000000000002</v>
      </c>
      <c r="G42" s="993">
        <v>32.384999999999998</v>
      </c>
      <c r="H42" s="993">
        <v>32.817</v>
      </c>
      <c r="I42" s="993">
        <v>34.795000000000002</v>
      </c>
      <c r="J42" s="993">
        <v>35.963000000000001</v>
      </c>
      <c r="K42" s="993">
        <v>36.651000000000003</v>
      </c>
      <c r="L42" s="993">
        <v>37.664000000000001</v>
      </c>
      <c r="M42" s="993">
        <v>38.831000000000003</v>
      </c>
      <c r="N42" s="993">
        <v>41.594999999999999</v>
      </c>
      <c r="O42" s="993">
        <v>41.069000000000003</v>
      </c>
      <c r="P42" s="993">
        <v>41.981999999999999</v>
      </c>
      <c r="Q42" s="993">
        <v>41.956000000000003</v>
      </c>
      <c r="R42" s="993">
        <v>43.082000000000001</v>
      </c>
      <c r="S42" s="993">
        <v>44.588000000000001</v>
      </c>
      <c r="T42" s="993">
        <v>42.529000000000003</v>
      </c>
      <c r="U42" s="993">
        <v>44.790999999999997</v>
      </c>
      <c r="V42" s="993">
        <v>45.360999999999997</v>
      </c>
      <c r="W42" s="993">
        <v>44.676000000000002</v>
      </c>
      <c r="X42" s="993">
        <v>46.027000000000001</v>
      </c>
      <c r="Y42" s="993">
        <v>49.417999999999999</v>
      </c>
      <c r="Z42" s="993">
        <v>51.487000000000002</v>
      </c>
    </row>
    <row r="43" spans="1:26" ht="25.5">
      <c r="A43" s="992" t="s">
        <v>162</v>
      </c>
      <c r="B43" s="992" t="s">
        <v>163</v>
      </c>
    </row>
    <row r="44" spans="1:26">
      <c r="A44" s="992" t="s">
        <v>164</v>
      </c>
      <c r="B44" s="992" t="s">
        <v>165</v>
      </c>
    </row>
    <row r="45" spans="1:26" ht="38.25">
      <c r="A45" s="992" t="s">
        <v>166</v>
      </c>
      <c r="B45" s="992" t="s">
        <v>167</v>
      </c>
      <c r="C45" s="993">
        <v>2.14</v>
      </c>
      <c r="D45" s="993">
        <v>2.298</v>
      </c>
      <c r="E45" s="993">
        <v>2.1949999999999998</v>
      </c>
      <c r="F45" s="993">
        <v>2.0659999999999998</v>
      </c>
      <c r="G45" s="993">
        <v>2.1379999999999999</v>
      </c>
      <c r="H45" s="993">
        <v>2.262</v>
      </c>
      <c r="I45" s="993">
        <v>2.383</v>
      </c>
      <c r="J45" s="993">
        <v>2.4649999999999999</v>
      </c>
      <c r="K45" s="993">
        <v>2.4780000000000002</v>
      </c>
      <c r="L45" s="993">
        <v>2.2050000000000001</v>
      </c>
      <c r="M45" s="993">
        <v>2.0459999999999998</v>
      </c>
      <c r="N45" s="993">
        <v>2.1219999999999999</v>
      </c>
      <c r="O45" s="993">
        <v>2.306</v>
      </c>
      <c r="P45" s="993">
        <v>2.04</v>
      </c>
      <c r="Q45" s="993">
        <v>2.0840000000000001</v>
      </c>
      <c r="R45" s="993">
        <v>2.0190000000000001</v>
      </c>
      <c r="S45" s="993">
        <v>2.109</v>
      </c>
      <c r="T45" s="993">
        <v>2.2029999999999998</v>
      </c>
      <c r="U45" s="993">
        <v>2.2949999999999999</v>
      </c>
      <c r="V45" s="993">
        <v>2.4020000000000001</v>
      </c>
      <c r="W45" s="993">
        <v>2.327</v>
      </c>
      <c r="X45" s="993">
        <v>2.4340000000000002</v>
      </c>
      <c r="Y45" s="993">
        <v>2.5390000000000001</v>
      </c>
      <c r="Z45" s="993">
        <v>2.6589999999999998</v>
      </c>
    </row>
    <row r="46" spans="1:26" ht="25.5">
      <c r="A46" s="992" t="s">
        <v>168</v>
      </c>
      <c r="B46" s="992" t="s">
        <v>169</v>
      </c>
      <c r="C46" s="993">
        <v>4.3999999999999997E-2</v>
      </c>
      <c r="D46" s="993">
        <v>7.0999999999999994E-2</v>
      </c>
      <c r="E46" s="993">
        <v>6.8000000000000005E-2</v>
      </c>
      <c r="F46" s="993">
        <v>6.3E-2</v>
      </c>
      <c r="G46" s="993">
        <v>7.5999999999999998E-2</v>
      </c>
      <c r="H46" s="993">
        <v>0.113</v>
      </c>
      <c r="I46" s="993">
        <v>9.6000000000000002E-2</v>
      </c>
      <c r="J46" s="993">
        <v>9.7000000000000003E-2</v>
      </c>
      <c r="K46" s="993">
        <v>9.6000000000000002E-2</v>
      </c>
      <c r="L46" s="993">
        <v>0.10199999999999999</v>
      </c>
      <c r="M46" s="993">
        <v>9.6000000000000002E-2</v>
      </c>
      <c r="N46" s="993">
        <v>9.1999999999999998E-2</v>
      </c>
      <c r="O46" s="993">
        <v>0.11700000000000001</v>
      </c>
      <c r="P46" s="993">
        <v>0.122</v>
      </c>
      <c r="Q46" s="993">
        <v>0.11</v>
      </c>
      <c r="R46" s="993">
        <v>0.1</v>
      </c>
      <c r="S46" s="993">
        <v>0.105</v>
      </c>
      <c r="T46" s="993">
        <v>0.109</v>
      </c>
      <c r="U46" s="993">
        <v>0.11799999999999999</v>
      </c>
      <c r="V46" s="993">
        <v>0.13500000000000001</v>
      </c>
      <c r="W46" s="993">
        <v>0.12</v>
      </c>
      <c r="X46" s="993">
        <v>0.13400000000000001</v>
      </c>
      <c r="Y46" s="993">
        <v>0.156</v>
      </c>
      <c r="Z46" s="993">
        <v>0.17699999999999999</v>
      </c>
    </row>
    <row r="47" spans="1:26">
      <c r="A47" s="992" t="s">
        <v>170</v>
      </c>
      <c r="B47" s="992" t="s">
        <v>171</v>
      </c>
      <c r="C47" s="993">
        <v>2.0960000000000001</v>
      </c>
      <c r="D47" s="993">
        <v>2.226</v>
      </c>
      <c r="E47" s="993">
        <v>2.1269999999999998</v>
      </c>
      <c r="F47" s="993">
        <v>2.0030000000000001</v>
      </c>
      <c r="G47" s="993">
        <v>2.0619999999999998</v>
      </c>
      <c r="H47" s="993">
        <v>2.149</v>
      </c>
      <c r="I47" s="993">
        <v>2.2869999999999999</v>
      </c>
      <c r="J47" s="993">
        <v>2.3679999999999999</v>
      </c>
      <c r="K47" s="993">
        <v>2.3820000000000001</v>
      </c>
      <c r="L47" s="993">
        <v>2.1030000000000002</v>
      </c>
      <c r="M47" s="993">
        <v>1.95</v>
      </c>
      <c r="N47" s="993">
        <v>2.0299999999999998</v>
      </c>
      <c r="O47" s="993">
        <v>2.1890000000000001</v>
      </c>
      <c r="P47" s="993">
        <v>1.9179999999999999</v>
      </c>
      <c r="Q47" s="993">
        <v>1.974</v>
      </c>
      <c r="R47" s="993">
        <v>1.919</v>
      </c>
      <c r="S47" s="993">
        <v>2.004</v>
      </c>
      <c r="T47" s="993">
        <v>2.0950000000000002</v>
      </c>
      <c r="U47" s="993">
        <v>2.1779999999999999</v>
      </c>
      <c r="V47" s="993">
        <v>2.2669999999999999</v>
      </c>
      <c r="W47" s="993">
        <v>2.206</v>
      </c>
      <c r="X47" s="993">
        <v>2.2999999999999998</v>
      </c>
      <c r="Y47" s="993">
        <v>2.383</v>
      </c>
      <c r="Z47" s="993">
        <v>2.4820000000000002</v>
      </c>
    </row>
    <row r="48" spans="1:26" ht="38.25">
      <c r="A48" s="992" t="s">
        <v>172</v>
      </c>
      <c r="B48" s="992" t="s">
        <v>173</v>
      </c>
    </row>
    <row r="49" spans="1:26">
      <c r="A49" s="992" t="s">
        <v>174</v>
      </c>
      <c r="B49" s="992" t="s">
        <v>175</v>
      </c>
    </row>
    <row r="50" spans="1:26" ht="25.5">
      <c r="A50" s="992" t="s">
        <v>176</v>
      </c>
      <c r="B50" s="992" t="s">
        <v>177</v>
      </c>
    </row>
    <row r="51" spans="1:26">
      <c r="A51" s="992" t="s">
        <v>178</v>
      </c>
      <c r="B51" s="992" t="s">
        <v>179</v>
      </c>
    </row>
    <row r="52" spans="1:26">
      <c r="A52" s="992" t="s">
        <v>180</v>
      </c>
      <c r="B52" s="992" t="s">
        <v>181</v>
      </c>
    </row>
    <row r="53" spans="1:26" ht="25.5">
      <c r="A53" s="992" t="s">
        <v>182</v>
      </c>
      <c r="B53" s="992" t="s">
        <v>183</v>
      </c>
    </row>
    <row r="54" spans="1:26">
      <c r="A54" s="992" t="s">
        <v>184</v>
      </c>
      <c r="B54" s="992" t="s">
        <v>185</v>
      </c>
    </row>
    <row r="55" spans="1:26">
      <c r="A55" s="992" t="s">
        <v>186</v>
      </c>
      <c r="B55" s="992" t="s">
        <v>187</v>
      </c>
    </row>
    <row r="56" spans="1:26">
      <c r="A56" s="994" t="s">
        <v>188</v>
      </c>
      <c r="B56" s="994" t="s">
        <v>189</v>
      </c>
      <c r="C56" s="993">
        <v>307.69200000000001</v>
      </c>
      <c r="D56" s="993">
        <v>319.17700000000002</v>
      </c>
      <c r="E56" s="993">
        <v>320.97500000000002</v>
      </c>
      <c r="F56" s="993">
        <v>332.55700000000002</v>
      </c>
      <c r="G56" s="993">
        <v>353.423</v>
      </c>
      <c r="H56" s="993">
        <v>374.52800000000002</v>
      </c>
      <c r="I56" s="993">
        <v>404.238</v>
      </c>
      <c r="J56" s="993">
        <v>437.68299999999999</v>
      </c>
      <c r="K56" s="993">
        <v>456.36700000000002</v>
      </c>
      <c r="L56" s="993">
        <v>415.22899999999998</v>
      </c>
      <c r="M56" s="993">
        <v>428.8</v>
      </c>
      <c r="N56" s="993">
        <v>447.47</v>
      </c>
      <c r="O56" s="993">
        <v>452.238</v>
      </c>
      <c r="P56" s="993">
        <v>450.99</v>
      </c>
      <c r="Q56" s="993">
        <v>451.38799999999998</v>
      </c>
      <c r="R56" s="993">
        <v>452.60500000000002</v>
      </c>
      <c r="S56" s="993">
        <v>466.92500000000001</v>
      </c>
      <c r="T56" s="993">
        <v>490.88799999999998</v>
      </c>
      <c r="U56" s="993">
        <v>515.245</v>
      </c>
      <c r="V56" s="993">
        <v>545.20600000000002</v>
      </c>
      <c r="W56" s="993">
        <v>520.13400000000001</v>
      </c>
      <c r="X56" s="993">
        <v>588.98299999999995</v>
      </c>
      <c r="Y56" s="993">
        <v>628.02200000000005</v>
      </c>
      <c r="Z56" s="993">
        <v>651.79200000000003</v>
      </c>
    </row>
    <row r="57" spans="1:26">
      <c r="A57" s="1001" t="s">
        <v>197</v>
      </c>
    </row>
    <row r="58" spans="1:26" s="962" customFormat="1">
      <c r="B58" t="s">
        <v>191</v>
      </c>
      <c r="C58" s="962">
        <f>(C35+C37+C42+C46)/C56</f>
        <v>0.17749567749567749</v>
      </c>
      <c r="D58" s="962">
        <f t="shared" ref="D58:Z58" si="0">(D35+D37+D42+D46)/D56</f>
        <v>0.18568380553736641</v>
      </c>
      <c r="E58" s="962">
        <f t="shared" si="0"/>
        <v>0.18823895942051558</v>
      </c>
      <c r="F58" s="962">
        <f t="shared" si="0"/>
        <v>0.1828739133441786</v>
      </c>
      <c r="G58" s="962">
        <f t="shared" si="0"/>
        <v>0.17818025425623119</v>
      </c>
      <c r="H58" s="962">
        <f t="shared" si="0"/>
        <v>0.17471056903622692</v>
      </c>
      <c r="I58" s="962">
        <f t="shared" si="0"/>
        <v>0.17264334377272794</v>
      </c>
      <c r="J58" s="962">
        <f t="shared" si="0"/>
        <v>0.16744310379886812</v>
      </c>
      <c r="K58" s="962">
        <f t="shared" si="0"/>
        <v>0.16871070870593183</v>
      </c>
      <c r="L58" s="962">
        <f t="shared" si="0"/>
        <v>0.18204412504906933</v>
      </c>
      <c r="M58" s="962">
        <f t="shared" si="0"/>
        <v>0.18272154850746267</v>
      </c>
      <c r="N58" s="962">
        <f t="shared" si="0"/>
        <v>0.18535097324960328</v>
      </c>
      <c r="O58" s="962">
        <f t="shared" si="0"/>
        <v>0.18718241280033968</v>
      </c>
      <c r="P58" s="962">
        <f t="shared" si="0"/>
        <v>0.19187786868888448</v>
      </c>
      <c r="Q58" s="962">
        <f t="shared" si="0"/>
        <v>0.19625023261584268</v>
      </c>
      <c r="R58" s="962">
        <f t="shared" si="0"/>
        <v>0.20214093967145744</v>
      </c>
      <c r="S58" s="962">
        <f t="shared" si="0"/>
        <v>0.2054719708732666</v>
      </c>
      <c r="T58" s="962">
        <f t="shared" si="0"/>
        <v>0.20144921041052133</v>
      </c>
      <c r="U58" s="962">
        <f t="shared" si="0"/>
        <v>0.20646682646119807</v>
      </c>
      <c r="V58" s="962">
        <f t="shared" si="0"/>
        <v>0.20625781814580174</v>
      </c>
      <c r="W58" s="962">
        <f t="shared" si="0"/>
        <v>0.21890320571237412</v>
      </c>
      <c r="X58" s="962">
        <f t="shared" si="0"/>
        <v>0.20689901066754052</v>
      </c>
      <c r="Y58" s="962">
        <f t="shared" si="0"/>
        <v>0.21683476056571263</v>
      </c>
      <c r="Z58" s="962">
        <f t="shared" si="0"/>
        <v>0.22613502467044699</v>
      </c>
    </row>
    <row r="59" spans="1:26">
      <c r="B59" t="s">
        <v>133</v>
      </c>
      <c r="C59">
        <f>(C28+C41+C39)/C56</f>
        <v>0.52550927550927551</v>
      </c>
      <c r="D59">
        <f t="shared" ref="D59:Z59" si="1">(D28+D41+D39)/D56</f>
        <v>0.52675788042371463</v>
      </c>
      <c r="E59">
        <f t="shared" si="1"/>
        <v>0.5388612820313109</v>
      </c>
      <c r="F59">
        <f t="shared" si="1"/>
        <v>0.55259098440267385</v>
      </c>
      <c r="G59">
        <f t="shared" si="1"/>
        <v>0.56478497437914332</v>
      </c>
      <c r="H59">
        <f t="shared" si="1"/>
        <v>0.57302791780587836</v>
      </c>
      <c r="I59">
        <f t="shared" si="1"/>
        <v>0.58417071131363196</v>
      </c>
      <c r="J59">
        <f t="shared" si="1"/>
        <v>0.58976245364795987</v>
      </c>
      <c r="K59">
        <f t="shared" si="1"/>
        <v>0.58983011479795866</v>
      </c>
      <c r="L59">
        <f t="shared" si="1"/>
        <v>0.59593381001808643</v>
      </c>
      <c r="M59">
        <f t="shared" si="1"/>
        <v>0.58401352611940294</v>
      </c>
      <c r="N59">
        <f t="shared" si="1"/>
        <v>0.59020716472612689</v>
      </c>
      <c r="O59">
        <f t="shared" si="1"/>
        <v>0.5851631220728909</v>
      </c>
      <c r="P59">
        <f t="shared" si="1"/>
        <v>0.58474023814275256</v>
      </c>
      <c r="Q59">
        <f t="shared" si="1"/>
        <v>0.57853110849202904</v>
      </c>
      <c r="R59">
        <f t="shared" si="1"/>
        <v>0.56316213917212576</v>
      </c>
      <c r="S59">
        <f t="shared" si="1"/>
        <v>0.55072442041013003</v>
      </c>
      <c r="T59">
        <f t="shared" si="1"/>
        <v>0.56025203305030891</v>
      </c>
      <c r="U59">
        <f t="shared" si="1"/>
        <v>0.55739502566740096</v>
      </c>
      <c r="V59">
        <f t="shared" si="1"/>
        <v>0.56060828384133699</v>
      </c>
      <c r="W59">
        <f t="shared" si="1"/>
        <v>0.55549531466891222</v>
      </c>
      <c r="X59">
        <f t="shared" si="1"/>
        <v>0.56942899879962583</v>
      </c>
      <c r="Y59">
        <f t="shared" si="1"/>
        <v>0.56402005025301649</v>
      </c>
      <c r="Z59">
        <f t="shared" si="1"/>
        <v>0.54814879593489951</v>
      </c>
    </row>
    <row r="60" spans="1:26">
      <c r="B60" t="s">
        <v>192</v>
      </c>
      <c r="C60">
        <f>(C19)/C56</f>
        <v>7.9729079729079722E-2</v>
      </c>
      <c r="D60">
        <f t="shared" ref="D60:Z60" si="2">(D19)/D56</f>
        <v>8.082975903652205E-2</v>
      </c>
      <c r="E60">
        <f t="shared" si="2"/>
        <v>8.029597320663602E-2</v>
      </c>
      <c r="F60">
        <f t="shared" si="2"/>
        <v>7.995922503510676E-2</v>
      </c>
      <c r="G60">
        <f t="shared" si="2"/>
        <v>7.8220715686302247E-2</v>
      </c>
      <c r="H60">
        <f t="shared" si="2"/>
        <v>7.529477101845522E-2</v>
      </c>
      <c r="I60">
        <f t="shared" si="2"/>
        <v>7.4376975939916587E-2</v>
      </c>
      <c r="J60">
        <f t="shared" si="2"/>
        <v>7.2239497535887848E-2</v>
      </c>
      <c r="K60">
        <f t="shared" si="2"/>
        <v>7.4621959957665643E-2</v>
      </c>
      <c r="L60">
        <f t="shared" si="2"/>
        <v>6.3499900055150299E-2</v>
      </c>
      <c r="M60">
        <f t="shared" si="2"/>
        <v>7.9657182835820892E-2</v>
      </c>
      <c r="N60">
        <f t="shared" si="2"/>
        <v>6.7112879075692217E-2</v>
      </c>
      <c r="O60">
        <f t="shared" si="2"/>
        <v>6.700675308134213E-2</v>
      </c>
      <c r="P60">
        <f t="shared" si="2"/>
        <v>6.6708796203906962E-2</v>
      </c>
      <c r="Q60">
        <f t="shared" si="2"/>
        <v>6.7075332086807812E-2</v>
      </c>
      <c r="R60">
        <f t="shared" si="2"/>
        <v>7.1682813932678613E-2</v>
      </c>
      <c r="S60">
        <f t="shared" si="2"/>
        <v>8.4503935321518439E-2</v>
      </c>
      <c r="T60">
        <f t="shared" si="2"/>
        <v>7.8415035608937284E-2</v>
      </c>
      <c r="U60">
        <f t="shared" si="2"/>
        <v>7.658492561790993E-2</v>
      </c>
      <c r="V60">
        <f t="shared" si="2"/>
        <v>7.6464675737244275E-2</v>
      </c>
      <c r="W60">
        <f t="shared" si="2"/>
        <v>7.0949024674410818E-2</v>
      </c>
      <c r="X60">
        <f t="shared" si="2"/>
        <v>7.2755919950151363E-2</v>
      </c>
      <c r="Y60">
        <f t="shared" si="2"/>
        <v>6.9335150679434784E-2</v>
      </c>
      <c r="Z60">
        <f t="shared" si="2"/>
        <v>7.5516422416967363E-2</v>
      </c>
    </row>
    <row r="61" spans="1:26">
      <c r="B61" t="s">
        <v>193</v>
      </c>
      <c r="C61">
        <f>1-SUM(C58:C60)</f>
        <v>0.21726596726596725</v>
      </c>
      <c r="D61">
        <f t="shared" ref="D61:Z61" si="3">1-SUM(D58:D60)</f>
        <v>0.20672855500239695</v>
      </c>
      <c r="E61">
        <f t="shared" si="3"/>
        <v>0.19260378534153744</v>
      </c>
      <c r="F61">
        <f t="shared" si="3"/>
        <v>0.18457587721804081</v>
      </c>
      <c r="G61">
        <f t="shared" si="3"/>
        <v>0.1788140556783232</v>
      </c>
      <c r="H61">
        <f t="shared" si="3"/>
        <v>0.17696674213943941</v>
      </c>
      <c r="I61">
        <f t="shared" si="3"/>
        <v>0.16880896897372355</v>
      </c>
      <c r="J61">
        <f t="shared" si="3"/>
        <v>0.17055494501728419</v>
      </c>
      <c r="K61">
        <f t="shared" si="3"/>
        <v>0.16683721653844386</v>
      </c>
      <c r="L61">
        <f t="shared" si="3"/>
        <v>0.15852216487769399</v>
      </c>
      <c r="M61">
        <f t="shared" si="3"/>
        <v>0.15360774253731346</v>
      </c>
      <c r="N61">
        <f t="shared" si="3"/>
        <v>0.15732898294857767</v>
      </c>
      <c r="O61">
        <f t="shared" si="3"/>
        <v>0.16064771204542727</v>
      </c>
      <c r="P61">
        <f t="shared" si="3"/>
        <v>0.15667309696445608</v>
      </c>
      <c r="Q61">
        <f t="shared" si="3"/>
        <v>0.15814332680532051</v>
      </c>
      <c r="R61">
        <f t="shared" si="3"/>
        <v>0.16301410722373821</v>
      </c>
      <c r="S61">
        <f t="shared" si="3"/>
        <v>0.15929967339508488</v>
      </c>
      <c r="T61">
        <f t="shared" si="3"/>
        <v>0.15988372093023251</v>
      </c>
      <c r="U61">
        <f t="shared" si="3"/>
        <v>0.159553222253491</v>
      </c>
      <c r="V61">
        <f t="shared" si="3"/>
        <v>0.15666922227561697</v>
      </c>
      <c r="W61">
        <f t="shared" si="3"/>
        <v>0.15465245494430291</v>
      </c>
      <c r="X61">
        <f t="shared" si="3"/>
        <v>0.1509160705826823</v>
      </c>
      <c r="Y61">
        <f t="shared" si="3"/>
        <v>0.14981003850183616</v>
      </c>
      <c r="Z61">
        <f t="shared" si="3"/>
        <v>0.15019975697768617</v>
      </c>
    </row>
  </sheetData>
  <hyperlinks>
    <hyperlink ref="A57" r:id="rId1" xr:uid="{BD9E03A0-BD8F-4C2C-B836-BA670DAE53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4F59-BEB1-4A53-84AF-FA101D3252C1}">
  <dimension ref="A1:Y33"/>
  <sheetViews>
    <sheetView topLeftCell="K1" workbookViewId="0">
      <selection activeCell="C33" sqref="C33:Y33"/>
    </sheetView>
  </sheetViews>
  <sheetFormatPr baseColWidth="10" defaultColWidth="9.140625" defaultRowHeight="15"/>
  <cols>
    <col min="1" max="1" width="19.7109375" bestFit="1" customWidth="1"/>
    <col min="2" max="2" width="47.5703125" bestFit="1" customWidth="1"/>
    <col min="3" max="25" width="13" customWidth="1"/>
  </cols>
  <sheetData>
    <row r="1" spans="1:25">
      <c r="A1" s="990" t="s">
        <v>198</v>
      </c>
    </row>
    <row r="2" spans="1:25">
      <c r="A2" s="990" t="s">
        <v>30</v>
      </c>
    </row>
    <row r="3" spans="1:25">
      <c r="A3" s="991" t="s">
        <v>199</v>
      </c>
    </row>
    <row r="5" spans="1:25">
      <c r="C5" s="992" t="s">
        <v>5</v>
      </c>
      <c r="D5" s="992" t="s">
        <v>6</v>
      </c>
      <c r="E5" s="992" t="s">
        <v>7</v>
      </c>
      <c r="F5" s="992" t="s">
        <v>8</v>
      </c>
      <c r="G5" s="992" t="s">
        <v>9</v>
      </c>
      <c r="H5" s="992" t="s">
        <v>10</v>
      </c>
      <c r="I5" s="992" t="s">
        <v>11</v>
      </c>
      <c r="J5" s="992" t="s">
        <v>12</v>
      </c>
      <c r="K5" s="992" t="s">
        <v>13</v>
      </c>
      <c r="L5" s="992" t="s">
        <v>14</v>
      </c>
      <c r="M5" s="992" t="s">
        <v>15</v>
      </c>
      <c r="N5" s="992" t="s">
        <v>16</v>
      </c>
      <c r="O5" s="992" t="s">
        <v>17</v>
      </c>
      <c r="P5" s="992" t="s">
        <v>18</v>
      </c>
      <c r="Q5" s="992" t="s">
        <v>19</v>
      </c>
      <c r="R5" s="992" t="s">
        <v>20</v>
      </c>
      <c r="S5" s="992" t="s">
        <v>21</v>
      </c>
      <c r="T5" s="992" t="s">
        <v>22</v>
      </c>
      <c r="U5" s="992" t="s">
        <v>23</v>
      </c>
      <c r="V5" s="992" t="s">
        <v>24</v>
      </c>
      <c r="W5" s="992" t="s">
        <v>25</v>
      </c>
      <c r="X5" s="992" t="s">
        <v>26</v>
      </c>
      <c r="Y5" s="992" t="s">
        <v>27</v>
      </c>
    </row>
    <row r="6" spans="1:25" ht="0" hidden="1" customHeight="1">
      <c r="B6" t="s">
        <v>30</v>
      </c>
    </row>
    <row r="7" spans="1:25">
      <c r="B7" t="s">
        <v>200</v>
      </c>
    </row>
    <row r="8" spans="1:25">
      <c r="A8" s="992" t="s">
        <v>201</v>
      </c>
      <c r="B8" s="992" t="s">
        <v>202</v>
      </c>
      <c r="C8" s="993">
        <v>1478.585</v>
      </c>
      <c r="D8" s="993">
        <v>1538.2</v>
      </c>
      <c r="E8" s="993">
        <v>1587.829</v>
      </c>
      <c r="F8" s="993">
        <v>1630.6659999999999</v>
      </c>
      <c r="G8" s="993">
        <v>1704.019</v>
      </c>
      <c r="H8" s="993">
        <v>1765.905</v>
      </c>
      <c r="I8" s="993">
        <v>1848.1510000000001</v>
      </c>
      <c r="J8" s="993">
        <v>1941.36</v>
      </c>
      <c r="K8" s="993">
        <v>1992.38</v>
      </c>
      <c r="L8" s="993">
        <v>1936.422</v>
      </c>
      <c r="M8" s="993">
        <v>1995.289</v>
      </c>
      <c r="N8" s="993">
        <v>2058.3690000000001</v>
      </c>
      <c r="O8" s="993">
        <v>2088.8040000000001</v>
      </c>
      <c r="P8" s="993">
        <v>2117.19</v>
      </c>
      <c r="Q8" s="993">
        <v>2149.7649999999999</v>
      </c>
      <c r="R8" s="993">
        <v>2198.4319999999998</v>
      </c>
      <c r="S8" s="993">
        <v>2234.1289999999999</v>
      </c>
      <c r="T8" s="993">
        <v>2297.2420000000002</v>
      </c>
      <c r="U8" s="993">
        <v>2363.306</v>
      </c>
      <c r="V8" s="993">
        <v>2437.6350000000002</v>
      </c>
      <c r="W8" s="993">
        <v>2317.8319999999999</v>
      </c>
      <c r="X8" s="993">
        <v>2502.1179999999999</v>
      </c>
      <c r="Y8" s="993">
        <v>2639.0920000000001</v>
      </c>
    </row>
    <row r="9" spans="1:25">
      <c r="A9" s="992" t="s">
        <v>203</v>
      </c>
      <c r="B9" s="992" t="s">
        <v>204</v>
      </c>
      <c r="C9" s="993">
        <v>403.15499999999997</v>
      </c>
      <c r="D9" s="993">
        <v>410.59899999999999</v>
      </c>
      <c r="E9" s="993">
        <v>405.54700000000003</v>
      </c>
      <c r="F9" s="993">
        <v>402.54399999999998</v>
      </c>
      <c r="G9" s="993">
        <v>433.77800000000002</v>
      </c>
      <c r="H9" s="993">
        <v>475.87</v>
      </c>
      <c r="I9" s="993">
        <v>520.59400000000005</v>
      </c>
      <c r="J9" s="993">
        <v>554.59799999999996</v>
      </c>
      <c r="K9" s="993">
        <v>583.32299999999998</v>
      </c>
      <c r="L9" s="993">
        <v>496.245</v>
      </c>
      <c r="M9" s="993">
        <v>560.26700000000005</v>
      </c>
      <c r="N9" s="993">
        <v>625.11099999999999</v>
      </c>
      <c r="O9" s="993">
        <v>637.06500000000005</v>
      </c>
      <c r="P9" s="993">
        <v>643.61099999999999</v>
      </c>
      <c r="Q9" s="993">
        <v>662.38800000000003</v>
      </c>
      <c r="R9" s="993">
        <v>685.01099999999997</v>
      </c>
      <c r="S9" s="993">
        <v>689.28700000000003</v>
      </c>
      <c r="T9" s="993">
        <v>735.42100000000005</v>
      </c>
      <c r="U9" s="993">
        <v>773.375</v>
      </c>
      <c r="V9" s="993">
        <v>793.43600000000004</v>
      </c>
      <c r="W9" s="993">
        <v>682.70399999999995</v>
      </c>
      <c r="X9" s="993">
        <v>798.60900000000004</v>
      </c>
      <c r="Y9" s="993">
        <v>1017.725</v>
      </c>
    </row>
    <row r="10" spans="1:25">
      <c r="A10" s="992" t="s">
        <v>205</v>
      </c>
      <c r="B10" s="992" t="s">
        <v>206</v>
      </c>
      <c r="C10" s="993">
        <v>1881.74</v>
      </c>
      <c r="D10" s="993">
        <v>1948.799</v>
      </c>
      <c r="E10" s="993">
        <v>1993.376</v>
      </c>
      <c r="F10" s="993">
        <v>2033.21</v>
      </c>
      <c r="G10" s="993">
        <v>2137.7959999999998</v>
      </c>
      <c r="H10" s="993">
        <v>2241.7750000000001</v>
      </c>
      <c r="I10" s="993">
        <v>2368.7449999999999</v>
      </c>
      <c r="J10" s="993">
        <v>2495.9580000000001</v>
      </c>
      <c r="K10" s="993">
        <v>2575.703</v>
      </c>
      <c r="L10" s="993">
        <v>2432.6680000000001</v>
      </c>
      <c r="M10" s="993">
        <v>2555.556</v>
      </c>
      <c r="N10" s="993">
        <v>2683.48</v>
      </c>
      <c r="O10" s="993">
        <v>2725.8690000000001</v>
      </c>
      <c r="P10" s="993">
        <v>2760.8</v>
      </c>
      <c r="Q10" s="993">
        <v>2812.1529999999998</v>
      </c>
      <c r="R10" s="993">
        <v>2883.4430000000002</v>
      </c>
      <c r="S10" s="993">
        <v>2923.4160000000002</v>
      </c>
      <c r="T10" s="993">
        <v>3032.663</v>
      </c>
      <c r="U10" s="993">
        <v>3136.681</v>
      </c>
      <c r="V10" s="993">
        <v>3231.0709999999999</v>
      </c>
      <c r="W10" s="993">
        <v>3000.5360000000001</v>
      </c>
      <c r="X10" s="993">
        <v>3300.7269999999999</v>
      </c>
      <c r="Y10" s="993">
        <v>3656.817</v>
      </c>
    </row>
    <row r="11" spans="1:25">
      <c r="B11" t="s">
        <v>207</v>
      </c>
    </row>
    <row r="12" spans="1:25">
      <c r="A12" s="992" t="s">
        <v>208</v>
      </c>
      <c r="B12" s="992" t="s">
        <v>209</v>
      </c>
      <c r="C12" s="993">
        <v>1126.434</v>
      </c>
      <c r="D12" s="993">
        <v>1173.0730000000001</v>
      </c>
      <c r="E12" s="993">
        <v>1217.7750000000001</v>
      </c>
      <c r="F12" s="993">
        <v>1261.9359999999999</v>
      </c>
      <c r="G12" s="993">
        <v>1313.759</v>
      </c>
      <c r="H12" s="993">
        <v>1367.904</v>
      </c>
      <c r="I12" s="993">
        <v>1422.9939999999999</v>
      </c>
      <c r="J12" s="993">
        <v>1486.1</v>
      </c>
      <c r="K12" s="993">
        <v>1534.7</v>
      </c>
      <c r="L12" s="993">
        <v>1538.6469999999999</v>
      </c>
      <c r="M12" s="993">
        <v>1583.1610000000001</v>
      </c>
      <c r="N12" s="993">
        <v>1620.4929999999999</v>
      </c>
      <c r="O12" s="993">
        <v>1643.249</v>
      </c>
      <c r="P12" s="993">
        <v>1667.231</v>
      </c>
      <c r="Q12" s="993">
        <v>1686.181</v>
      </c>
      <c r="R12" s="993">
        <v>1711.57</v>
      </c>
      <c r="S12" s="993">
        <v>1742.5239999999999</v>
      </c>
      <c r="T12" s="993">
        <v>1783.3119999999999</v>
      </c>
      <c r="U12" s="993">
        <v>1823.37</v>
      </c>
      <c r="V12" s="993">
        <v>1867.0509999999999</v>
      </c>
      <c r="W12" s="993">
        <v>1808.8610000000001</v>
      </c>
      <c r="X12" s="993">
        <v>1926.2529999999999</v>
      </c>
      <c r="Y12" s="993">
        <v>2042.694</v>
      </c>
    </row>
    <row r="13" spans="1:25">
      <c r="A13" s="992" t="s">
        <v>210</v>
      </c>
      <c r="B13" s="992" t="s">
        <v>211</v>
      </c>
      <c r="C13" s="993">
        <v>769.39400000000001</v>
      </c>
      <c r="D13" s="993">
        <v>803.56299999999999</v>
      </c>
      <c r="E13" s="993">
        <v>826.73400000000004</v>
      </c>
      <c r="F13" s="993">
        <v>854.28099999999995</v>
      </c>
      <c r="G13" s="993">
        <v>890.13099999999997</v>
      </c>
      <c r="H13" s="993">
        <v>928.81100000000004</v>
      </c>
      <c r="I13" s="993">
        <v>968.745</v>
      </c>
      <c r="J13" s="993">
        <v>1014.914</v>
      </c>
      <c r="K13" s="993">
        <v>1048.9760000000001</v>
      </c>
      <c r="L13" s="993">
        <v>1034.1980000000001</v>
      </c>
      <c r="M13" s="993">
        <v>1064.883</v>
      </c>
      <c r="N13" s="993">
        <v>1090.6949999999999</v>
      </c>
      <c r="O13" s="993">
        <v>1100.8869999999999</v>
      </c>
      <c r="P13" s="993">
        <v>1113.3789999999999</v>
      </c>
      <c r="Q13" s="993">
        <v>1122.9159999999999</v>
      </c>
      <c r="R13" s="993">
        <v>1142.3109999999999</v>
      </c>
      <c r="S13" s="993">
        <v>1165.3720000000001</v>
      </c>
      <c r="T13" s="993">
        <v>1192.085</v>
      </c>
      <c r="U13" s="993">
        <v>1224.539</v>
      </c>
      <c r="V13" s="993">
        <v>1256.7239999999999</v>
      </c>
      <c r="W13" s="993">
        <v>1184.056</v>
      </c>
      <c r="X13" s="993">
        <v>1263.0419999999999</v>
      </c>
      <c r="Y13" s="993">
        <v>1352.386</v>
      </c>
    </row>
    <row r="14" spans="1:25">
      <c r="A14" s="992" t="s">
        <v>212</v>
      </c>
      <c r="B14" s="992" t="s">
        <v>213</v>
      </c>
      <c r="C14" s="993">
        <v>330.10700000000003</v>
      </c>
      <c r="D14" s="993">
        <v>340.58699999999999</v>
      </c>
      <c r="E14" s="993">
        <v>360.77300000000002</v>
      </c>
      <c r="F14" s="993">
        <v>377.392</v>
      </c>
      <c r="G14" s="993">
        <v>392.68599999999998</v>
      </c>
      <c r="H14" s="993">
        <v>407.34199999999998</v>
      </c>
      <c r="I14" s="993">
        <v>420.62400000000002</v>
      </c>
      <c r="J14" s="993">
        <v>435.50799999999998</v>
      </c>
      <c r="K14" s="993">
        <v>449.53199999999998</v>
      </c>
      <c r="L14" s="993">
        <v>466.30599999999998</v>
      </c>
      <c r="M14" s="993">
        <v>478.65499999999997</v>
      </c>
      <c r="N14" s="993">
        <v>488.75</v>
      </c>
      <c r="O14" s="993">
        <v>500.279</v>
      </c>
      <c r="P14" s="993">
        <v>510.49</v>
      </c>
      <c r="Q14" s="993">
        <v>518.65</v>
      </c>
      <c r="R14" s="993">
        <v>523.4</v>
      </c>
      <c r="S14" s="993">
        <v>530.21199999999999</v>
      </c>
      <c r="T14" s="993">
        <v>543.16</v>
      </c>
      <c r="U14" s="993">
        <v>549.97900000000004</v>
      </c>
      <c r="V14" s="993">
        <v>560.255</v>
      </c>
      <c r="W14" s="993">
        <v>575.85599999999999</v>
      </c>
      <c r="X14" s="993">
        <v>610.76300000000003</v>
      </c>
      <c r="Y14" s="993">
        <v>633.62300000000005</v>
      </c>
    </row>
    <row r="15" spans="1:25">
      <c r="A15" s="992" t="s">
        <v>214</v>
      </c>
      <c r="B15" s="992" t="s">
        <v>215</v>
      </c>
      <c r="C15" s="993">
        <v>203.732</v>
      </c>
      <c r="D15" s="993">
        <v>212.52799999999999</v>
      </c>
      <c r="E15" s="993">
        <v>228.346</v>
      </c>
      <c r="F15" s="993">
        <v>241.476</v>
      </c>
      <c r="G15" s="993">
        <v>250.72499999999999</v>
      </c>
      <c r="H15" s="993">
        <v>261.24</v>
      </c>
      <c r="I15" s="993">
        <v>270.35899999999998</v>
      </c>
      <c r="J15" s="993">
        <v>281.404</v>
      </c>
      <c r="K15" s="993">
        <v>291.13299999999998</v>
      </c>
      <c r="L15" s="993">
        <v>300.97199999999998</v>
      </c>
      <c r="M15" s="993">
        <v>310.29599999999999</v>
      </c>
      <c r="N15" s="993">
        <v>316.42399999999998</v>
      </c>
      <c r="O15" s="993">
        <v>323.185</v>
      </c>
      <c r="P15" s="993">
        <v>329.654</v>
      </c>
      <c r="Q15" s="993">
        <v>337.33300000000003</v>
      </c>
      <c r="R15" s="993">
        <v>342.09100000000001</v>
      </c>
      <c r="S15" s="993">
        <v>347.346</v>
      </c>
      <c r="T15" s="993">
        <v>355.36099999999999</v>
      </c>
      <c r="U15" s="993">
        <v>359.012</v>
      </c>
      <c r="V15" s="993">
        <v>364.85</v>
      </c>
      <c r="W15" s="993">
        <v>376.24599999999998</v>
      </c>
      <c r="X15" s="993">
        <v>405.51400000000001</v>
      </c>
      <c r="Y15" s="993">
        <v>416.00299999999999</v>
      </c>
    </row>
    <row r="16" spans="1:25">
      <c r="A16" s="992" t="s">
        <v>216</v>
      </c>
      <c r="B16" s="992" t="s">
        <v>217</v>
      </c>
      <c r="C16" s="993">
        <v>126.375</v>
      </c>
      <c r="D16" s="993">
        <v>128.059</v>
      </c>
      <c r="E16" s="993">
        <v>132.428</v>
      </c>
      <c r="F16" s="993">
        <v>135.916</v>
      </c>
      <c r="G16" s="993">
        <v>141.96100000000001</v>
      </c>
      <c r="H16" s="993">
        <v>146.101</v>
      </c>
      <c r="I16" s="993">
        <v>150.26499999999999</v>
      </c>
      <c r="J16" s="993">
        <v>154.10400000000001</v>
      </c>
      <c r="K16" s="993">
        <v>158.399</v>
      </c>
      <c r="L16" s="993">
        <v>165.334</v>
      </c>
      <c r="M16" s="993">
        <v>168.35900000000001</v>
      </c>
      <c r="N16" s="993">
        <v>172.32599999999999</v>
      </c>
      <c r="O16" s="993">
        <v>177.09399999999999</v>
      </c>
      <c r="P16" s="993">
        <v>180.83600000000001</v>
      </c>
      <c r="Q16" s="993">
        <v>181.31700000000001</v>
      </c>
      <c r="R16" s="993">
        <v>181.309</v>
      </c>
      <c r="S16" s="993">
        <v>182.86600000000001</v>
      </c>
      <c r="T16" s="993">
        <v>187.79900000000001</v>
      </c>
      <c r="U16" s="993">
        <v>190.96700000000001</v>
      </c>
      <c r="V16" s="993">
        <v>195.405</v>
      </c>
      <c r="W16" s="993">
        <v>199.61</v>
      </c>
      <c r="X16" s="993">
        <v>205.249</v>
      </c>
      <c r="Y16" s="993">
        <v>217.62100000000001</v>
      </c>
    </row>
    <row r="17" spans="1:25" ht="25.5">
      <c r="A17" s="992" t="s">
        <v>218</v>
      </c>
      <c r="B17" s="992" t="s">
        <v>219</v>
      </c>
      <c r="C17" s="993">
        <v>26.933</v>
      </c>
      <c r="D17" s="993">
        <v>28.922999999999998</v>
      </c>
      <c r="E17" s="993">
        <v>30.266999999999999</v>
      </c>
      <c r="F17" s="993">
        <v>30.263999999999999</v>
      </c>
      <c r="G17" s="993">
        <v>30.942</v>
      </c>
      <c r="H17" s="993">
        <v>31.751000000000001</v>
      </c>
      <c r="I17" s="993">
        <v>33.625999999999998</v>
      </c>
      <c r="J17" s="993">
        <v>35.677999999999997</v>
      </c>
      <c r="K17" s="993">
        <v>36.192</v>
      </c>
      <c r="L17" s="993">
        <v>38.143000000000001</v>
      </c>
      <c r="M17" s="993">
        <v>39.622999999999998</v>
      </c>
      <c r="N17" s="993">
        <v>41.048000000000002</v>
      </c>
      <c r="O17" s="993">
        <v>42.082999999999998</v>
      </c>
      <c r="P17" s="993">
        <v>43.362000000000002</v>
      </c>
      <c r="Q17" s="993">
        <v>44.615000000000002</v>
      </c>
      <c r="R17" s="993">
        <v>45.859000000000002</v>
      </c>
      <c r="S17" s="993">
        <v>46.94</v>
      </c>
      <c r="T17" s="993">
        <v>48.067</v>
      </c>
      <c r="U17" s="993">
        <v>48.851999999999997</v>
      </c>
      <c r="V17" s="993">
        <v>50.072000000000003</v>
      </c>
      <c r="W17" s="993">
        <v>48.948999999999998</v>
      </c>
      <c r="X17" s="993">
        <v>52.448</v>
      </c>
      <c r="Y17" s="993">
        <v>56.685000000000002</v>
      </c>
    </row>
    <row r="18" spans="1:25">
      <c r="A18" s="992" t="s">
        <v>220</v>
      </c>
      <c r="B18" s="992" t="s">
        <v>221</v>
      </c>
      <c r="C18" s="993">
        <v>318.108</v>
      </c>
      <c r="D18" s="993">
        <v>330.91899999999998</v>
      </c>
      <c r="E18" s="993">
        <v>332.70400000000001</v>
      </c>
      <c r="F18" s="993">
        <v>343.00799999999998</v>
      </c>
      <c r="G18" s="993">
        <v>364.05700000000002</v>
      </c>
      <c r="H18" s="993">
        <v>384.92200000000003</v>
      </c>
      <c r="I18" s="993">
        <v>414.923</v>
      </c>
      <c r="J18" s="993">
        <v>450.05900000000003</v>
      </c>
      <c r="K18" s="993">
        <v>470.12299999999999</v>
      </c>
      <c r="L18" s="993">
        <v>427.32</v>
      </c>
      <c r="M18" s="993">
        <v>441.06700000000001</v>
      </c>
      <c r="N18" s="993">
        <v>461.56599999999997</v>
      </c>
      <c r="O18" s="993">
        <v>469.10599999999999</v>
      </c>
      <c r="P18" s="993">
        <v>466.66800000000001</v>
      </c>
      <c r="Q18" s="993">
        <v>469.07299999999998</v>
      </c>
      <c r="R18" s="993">
        <v>472.64699999999999</v>
      </c>
      <c r="S18" s="993">
        <v>487.38200000000001</v>
      </c>
      <c r="T18" s="993">
        <v>516.78399999999999</v>
      </c>
      <c r="U18" s="993">
        <v>541.02300000000002</v>
      </c>
      <c r="V18" s="993">
        <v>572.29300000000001</v>
      </c>
      <c r="W18" s="993">
        <v>539.45699999999999</v>
      </c>
      <c r="X18" s="993">
        <v>612.19799999999998</v>
      </c>
      <c r="Y18" s="993">
        <v>664.99699999999996</v>
      </c>
    </row>
    <row r="19" spans="1:25">
      <c r="A19" s="992" t="s">
        <v>222</v>
      </c>
      <c r="B19" s="992" t="s">
        <v>223</v>
      </c>
      <c r="C19" s="993">
        <v>174.81899999999999</v>
      </c>
      <c r="D19" s="993">
        <v>183.71100000000001</v>
      </c>
      <c r="E19" s="993">
        <v>181.191</v>
      </c>
      <c r="F19" s="993">
        <v>181.74100000000001</v>
      </c>
      <c r="G19" s="993">
        <v>190.03800000000001</v>
      </c>
      <c r="H19" s="993">
        <v>200.054</v>
      </c>
      <c r="I19" s="993">
        <v>214.37299999999999</v>
      </c>
      <c r="J19" s="993">
        <v>238.465</v>
      </c>
      <c r="K19" s="993">
        <v>252.28399999999999</v>
      </c>
      <c r="L19" s="993">
        <v>223.346</v>
      </c>
      <c r="M19" s="993">
        <v>233.995</v>
      </c>
      <c r="N19" s="993">
        <v>248.32300000000001</v>
      </c>
      <c r="O19" s="993">
        <v>251.119</v>
      </c>
      <c r="P19" s="993">
        <v>252.65600000000001</v>
      </c>
      <c r="Q19" s="993">
        <v>257.43599999999998</v>
      </c>
      <c r="R19" s="993">
        <v>265.36599999999999</v>
      </c>
      <c r="S19" s="993">
        <v>274.78899999999999</v>
      </c>
      <c r="T19" s="993">
        <v>291.02699999999999</v>
      </c>
      <c r="U19" s="993">
        <v>306.47899999999998</v>
      </c>
      <c r="V19" s="993">
        <v>318.983</v>
      </c>
      <c r="W19" s="993">
        <v>303.88400000000001</v>
      </c>
      <c r="X19" s="993">
        <v>340.95699999999999</v>
      </c>
      <c r="Y19" s="993">
        <v>371.93</v>
      </c>
    </row>
    <row r="20" spans="1:25">
      <c r="A20" s="992" t="s">
        <v>224</v>
      </c>
      <c r="B20" s="992" t="s">
        <v>225</v>
      </c>
      <c r="C20" s="993">
        <v>11.744</v>
      </c>
      <c r="D20" s="993">
        <v>11.576000000000001</v>
      </c>
      <c r="E20" s="993">
        <v>10.831</v>
      </c>
      <c r="F20" s="993">
        <v>12.042</v>
      </c>
      <c r="G20" s="993">
        <v>12.683</v>
      </c>
      <c r="H20" s="993">
        <v>12.384</v>
      </c>
      <c r="I20" s="993">
        <v>15.013</v>
      </c>
      <c r="J20" s="993">
        <v>14.417</v>
      </c>
      <c r="K20" s="993">
        <v>16.085000000000001</v>
      </c>
      <c r="L20" s="993">
        <v>14.231</v>
      </c>
      <c r="M20" s="993">
        <v>13.06</v>
      </c>
      <c r="N20" s="993">
        <v>15.645</v>
      </c>
      <c r="O20" s="993">
        <v>18.172999999999998</v>
      </c>
      <c r="P20" s="993">
        <v>14.872999999999999</v>
      </c>
      <c r="Q20" s="993">
        <v>17.850999999999999</v>
      </c>
      <c r="R20" s="993">
        <v>19.37</v>
      </c>
      <c r="S20" s="993">
        <v>21.010999999999999</v>
      </c>
      <c r="T20" s="993">
        <v>23.722999999999999</v>
      </c>
      <c r="U20" s="993">
        <v>23.882999999999999</v>
      </c>
      <c r="V20" s="993">
        <v>27.504000000000001</v>
      </c>
      <c r="W20" s="993">
        <v>22.227</v>
      </c>
      <c r="X20" s="993">
        <v>27.283000000000001</v>
      </c>
      <c r="Y20" s="993">
        <v>30.251999999999999</v>
      </c>
    </row>
    <row r="21" spans="1:25">
      <c r="A21" s="992" t="s">
        <v>212</v>
      </c>
      <c r="B21" s="992" t="s">
        <v>213</v>
      </c>
      <c r="C21" s="993">
        <v>58.228999999999999</v>
      </c>
      <c r="D21" s="993">
        <v>59.250999999999998</v>
      </c>
      <c r="E21" s="993">
        <v>59.871000000000002</v>
      </c>
      <c r="F21" s="993">
        <v>63.648000000000003</v>
      </c>
      <c r="G21" s="993">
        <v>67.61</v>
      </c>
      <c r="H21" s="993">
        <v>70.884</v>
      </c>
      <c r="I21" s="993">
        <v>72.653999999999996</v>
      </c>
      <c r="J21" s="993">
        <v>76.617000000000004</v>
      </c>
      <c r="K21" s="993">
        <v>78.641000000000005</v>
      </c>
      <c r="L21" s="993">
        <v>82.438999999999993</v>
      </c>
      <c r="M21" s="993">
        <v>82.936000000000007</v>
      </c>
      <c r="N21" s="993">
        <v>81.590999999999994</v>
      </c>
      <c r="O21" s="993">
        <v>84.537000000000006</v>
      </c>
      <c r="P21" s="993">
        <v>84.295000000000002</v>
      </c>
      <c r="Q21" s="993">
        <v>79.638000000000005</v>
      </c>
      <c r="R21" s="993">
        <v>74.879000000000005</v>
      </c>
      <c r="S21" s="993">
        <v>75.075000000000003</v>
      </c>
      <c r="T21" s="993">
        <v>76.441000000000003</v>
      </c>
      <c r="U21" s="993">
        <v>80.376000000000005</v>
      </c>
      <c r="V21" s="993">
        <v>89.018000000000001</v>
      </c>
      <c r="W21" s="993">
        <v>84.974000000000004</v>
      </c>
      <c r="X21" s="993">
        <v>90.076999999999998</v>
      </c>
      <c r="Y21" s="993">
        <v>98.388999999999996</v>
      </c>
    </row>
    <row r="22" spans="1:25">
      <c r="A22" s="992" t="s">
        <v>210</v>
      </c>
      <c r="B22" s="992" t="s">
        <v>211</v>
      </c>
      <c r="C22" s="993">
        <v>70.863</v>
      </c>
      <c r="D22" s="993">
        <v>73.81</v>
      </c>
      <c r="E22" s="993">
        <v>78.09</v>
      </c>
      <c r="F22" s="993">
        <v>82.673000000000002</v>
      </c>
      <c r="G22" s="993">
        <v>90.628</v>
      </c>
      <c r="H22" s="993">
        <v>98.293000000000006</v>
      </c>
      <c r="I22" s="993">
        <v>109.499</v>
      </c>
      <c r="J22" s="993">
        <v>117.053</v>
      </c>
      <c r="K22" s="993">
        <v>119.48099999999999</v>
      </c>
      <c r="L22" s="993">
        <v>103.488</v>
      </c>
      <c r="M22" s="993">
        <v>107.102</v>
      </c>
      <c r="N22" s="993">
        <v>111.86</v>
      </c>
      <c r="O22" s="993">
        <v>111.06699999999999</v>
      </c>
      <c r="P22" s="993">
        <v>110.489</v>
      </c>
      <c r="Q22" s="993">
        <v>109.675</v>
      </c>
      <c r="R22" s="993">
        <v>108.462</v>
      </c>
      <c r="S22" s="993">
        <v>111.82599999999999</v>
      </c>
      <c r="T22" s="993">
        <v>120.79900000000001</v>
      </c>
      <c r="U22" s="993">
        <v>125.395</v>
      </c>
      <c r="V22" s="993">
        <v>131.786</v>
      </c>
      <c r="W22" s="993">
        <v>123.401</v>
      </c>
      <c r="X22" s="993">
        <v>148.624</v>
      </c>
      <c r="Y22" s="993">
        <v>158.886</v>
      </c>
    </row>
    <row r="23" spans="1:25" ht="25.5">
      <c r="A23" s="992" t="s">
        <v>218</v>
      </c>
      <c r="B23" s="992" t="s">
        <v>219</v>
      </c>
      <c r="C23" s="993">
        <v>2.4529999999999998</v>
      </c>
      <c r="D23" s="993">
        <v>2.5720000000000001</v>
      </c>
      <c r="E23" s="993">
        <v>2.72</v>
      </c>
      <c r="F23" s="993">
        <v>2.903</v>
      </c>
      <c r="G23" s="993">
        <v>3.0979999999999999</v>
      </c>
      <c r="H23" s="993">
        <v>3.306</v>
      </c>
      <c r="I23" s="993">
        <v>3.3839999999999999</v>
      </c>
      <c r="J23" s="993">
        <v>3.5070000000000001</v>
      </c>
      <c r="K23" s="993">
        <v>3.6320000000000001</v>
      </c>
      <c r="L23" s="993">
        <v>3.8159999999999998</v>
      </c>
      <c r="M23" s="993">
        <v>3.9740000000000002</v>
      </c>
      <c r="N23" s="993">
        <v>4.1470000000000002</v>
      </c>
      <c r="O23" s="993">
        <v>4.21</v>
      </c>
      <c r="P23" s="993">
        <v>4.3550000000000004</v>
      </c>
      <c r="Q23" s="993">
        <v>4.4729999999999999</v>
      </c>
      <c r="R23" s="993">
        <v>4.57</v>
      </c>
      <c r="S23" s="993">
        <v>4.681</v>
      </c>
      <c r="T23" s="993">
        <v>4.7939999999999996</v>
      </c>
      <c r="U23" s="993">
        <v>4.8899999999999997</v>
      </c>
      <c r="V23" s="993">
        <v>5.0019999999999998</v>
      </c>
      <c r="W23" s="993">
        <v>4.9710000000000001</v>
      </c>
      <c r="X23" s="993">
        <v>5.2569999999999997</v>
      </c>
      <c r="Y23" s="993">
        <v>5.5410000000000004</v>
      </c>
    </row>
    <row r="24" spans="1:25">
      <c r="A24" s="992" t="s">
        <v>226</v>
      </c>
      <c r="B24" s="992" t="s">
        <v>227</v>
      </c>
      <c r="C24" s="993">
        <v>1.0309999999999999</v>
      </c>
      <c r="D24" s="993">
        <v>1.0269999999999999</v>
      </c>
      <c r="E24" s="993">
        <v>0.96</v>
      </c>
      <c r="F24" s="993">
        <v>0.71699999999999997</v>
      </c>
      <c r="G24" s="993">
        <v>0.82599999999999996</v>
      </c>
      <c r="H24" s="993">
        <v>0.95599999999999996</v>
      </c>
      <c r="I24" s="993">
        <v>1.018</v>
      </c>
      <c r="J24" s="993">
        <v>1.042</v>
      </c>
      <c r="K24" s="993">
        <v>0.91700000000000004</v>
      </c>
      <c r="L24" s="993">
        <v>0.51900000000000002</v>
      </c>
      <c r="M24" s="993">
        <v>0.68100000000000005</v>
      </c>
      <c r="N24" s="993">
        <v>0.67700000000000005</v>
      </c>
      <c r="O24" s="993">
        <v>0.71599999999999997</v>
      </c>
      <c r="P24" s="993">
        <v>0.65700000000000003</v>
      </c>
      <c r="Q24" s="993">
        <v>0.91</v>
      </c>
      <c r="R24" s="993">
        <v>0.61699999999999999</v>
      </c>
      <c r="S24" s="993">
        <v>0.64</v>
      </c>
      <c r="T24" s="993">
        <v>0.65600000000000003</v>
      </c>
      <c r="U24" s="993">
        <v>0.70699999999999996</v>
      </c>
      <c r="V24" s="993">
        <v>0.81</v>
      </c>
      <c r="W24" s="993">
        <v>0.98599999999999999</v>
      </c>
      <c r="X24" s="993">
        <v>1.321</v>
      </c>
      <c r="Y24" s="993">
        <v>1.4259999999999999</v>
      </c>
    </row>
    <row r="25" spans="1:25">
      <c r="A25" s="992" t="s">
        <v>228</v>
      </c>
      <c r="B25" s="992" t="s">
        <v>229</v>
      </c>
      <c r="C25" s="993">
        <v>13.367000000000001</v>
      </c>
      <c r="D25" s="993">
        <v>8.9939999999999998</v>
      </c>
      <c r="E25" s="993">
        <v>4.7910000000000004</v>
      </c>
      <c r="F25" s="993">
        <v>1.7509999999999999</v>
      </c>
      <c r="G25" s="993">
        <v>8.1210000000000004</v>
      </c>
      <c r="H25" s="993">
        <v>10.614000000000001</v>
      </c>
      <c r="I25" s="993">
        <v>13.528</v>
      </c>
      <c r="J25" s="993">
        <v>18.024000000000001</v>
      </c>
      <c r="K25" s="993">
        <v>9.7189999999999994</v>
      </c>
      <c r="L25" s="993">
        <v>-14.739000000000001</v>
      </c>
      <c r="M25" s="993">
        <v>-3.8559999999999999</v>
      </c>
      <c r="N25" s="993">
        <v>15.728999999999999</v>
      </c>
      <c r="O25" s="993">
        <v>2.8039999999999998</v>
      </c>
      <c r="P25" s="993">
        <v>4.5369999999999999</v>
      </c>
      <c r="Q25" s="993">
        <v>18.225000000000001</v>
      </c>
      <c r="R25" s="993">
        <v>26.050999999999998</v>
      </c>
      <c r="S25" s="993">
        <v>17.100999999999999</v>
      </c>
      <c r="T25" s="993">
        <v>20.946000000000002</v>
      </c>
      <c r="U25" s="993">
        <v>22.09</v>
      </c>
      <c r="V25" s="993">
        <v>20.818000000000001</v>
      </c>
      <c r="W25" s="993">
        <v>17.821000000000002</v>
      </c>
      <c r="X25" s="993">
        <v>9.4450000000000003</v>
      </c>
      <c r="Y25" s="993">
        <v>32.293999999999997</v>
      </c>
    </row>
    <row r="26" spans="1:25">
      <c r="A26" s="992" t="s">
        <v>230</v>
      </c>
      <c r="B26" s="992" t="s">
        <v>231</v>
      </c>
      <c r="C26" s="993">
        <v>422.80099999999999</v>
      </c>
      <c r="D26" s="993">
        <v>434.786</v>
      </c>
      <c r="E26" s="993">
        <v>437.14600000000002</v>
      </c>
      <c r="F26" s="993">
        <v>425.79899999999998</v>
      </c>
      <c r="G26" s="993">
        <v>451.03399999999999</v>
      </c>
      <c r="H26" s="993">
        <v>477.37799999999999</v>
      </c>
      <c r="I26" s="993">
        <v>516.28200000000004</v>
      </c>
      <c r="J26" s="993">
        <v>540.73199999999997</v>
      </c>
      <c r="K26" s="993">
        <v>560.245</v>
      </c>
      <c r="L26" s="993">
        <v>480.92099999999999</v>
      </c>
      <c r="M26" s="993">
        <v>534.50400000000002</v>
      </c>
      <c r="N26" s="993">
        <v>585.01599999999996</v>
      </c>
      <c r="O26" s="993">
        <v>609.99400000000003</v>
      </c>
      <c r="P26" s="993">
        <v>621.70699999999999</v>
      </c>
      <c r="Q26" s="993">
        <v>637.76400000000001</v>
      </c>
      <c r="R26" s="993">
        <v>672.55799999999999</v>
      </c>
      <c r="S26" s="993">
        <v>675.76900000000001</v>
      </c>
      <c r="T26" s="993">
        <v>710.96500000000003</v>
      </c>
      <c r="U26" s="993">
        <v>749.49099999999999</v>
      </c>
      <c r="V26" s="993">
        <v>770.09900000000005</v>
      </c>
      <c r="W26" s="993">
        <v>633.41099999999994</v>
      </c>
      <c r="X26" s="993">
        <v>751.51099999999997</v>
      </c>
      <c r="Y26" s="993">
        <v>915.40599999999995</v>
      </c>
    </row>
    <row r="27" spans="1:25">
      <c r="B27" t="s">
        <v>30</v>
      </c>
    </row>
    <row r="28" spans="1:25">
      <c r="A28" s="992" t="s">
        <v>232</v>
      </c>
      <c r="B28" s="992" t="s">
        <v>233</v>
      </c>
      <c r="C28" s="993">
        <v>1445.5730000000001</v>
      </c>
      <c r="D28" s="993">
        <v>1505.019</v>
      </c>
      <c r="E28" s="993">
        <v>1551.4390000000001</v>
      </c>
      <c r="F28" s="993">
        <v>1605.6610000000001</v>
      </c>
      <c r="G28" s="993">
        <v>1678.6410000000001</v>
      </c>
      <c r="H28" s="993">
        <v>1753.7819999999999</v>
      </c>
      <c r="I28" s="993">
        <v>1838.9349999999999</v>
      </c>
      <c r="J28" s="993">
        <v>1937.202</v>
      </c>
      <c r="K28" s="993">
        <v>2005.74</v>
      </c>
      <c r="L28" s="993">
        <v>1966.4860000000001</v>
      </c>
      <c r="M28" s="993">
        <v>2024.9090000000001</v>
      </c>
      <c r="N28" s="993">
        <v>2082.7359999999999</v>
      </c>
      <c r="O28" s="993">
        <v>2113.0709999999999</v>
      </c>
      <c r="P28" s="993">
        <v>2134.556</v>
      </c>
      <c r="Q28" s="993">
        <v>2156.1640000000002</v>
      </c>
      <c r="R28" s="993">
        <v>2184.8339999999998</v>
      </c>
      <c r="S28" s="993">
        <v>2230.5459999999998</v>
      </c>
      <c r="T28" s="993">
        <v>2300.752</v>
      </c>
      <c r="U28" s="993">
        <v>2365.1</v>
      </c>
      <c r="V28" s="993">
        <v>2440.154</v>
      </c>
      <c r="W28" s="993">
        <v>2349.3040000000001</v>
      </c>
      <c r="X28" s="993">
        <v>2539.7719999999999</v>
      </c>
      <c r="Y28" s="993">
        <v>2709.1170000000002</v>
      </c>
    </row>
    <row r="29" spans="1:25">
      <c r="A29" s="992" t="s">
        <v>234</v>
      </c>
      <c r="B29" s="992" t="s">
        <v>235</v>
      </c>
      <c r="C29" s="993">
        <v>1458.9390000000001</v>
      </c>
      <c r="D29" s="993">
        <v>1514.0129999999999</v>
      </c>
      <c r="E29" s="993">
        <v>1556.23</v>
      </c>
      <c r="F29" s="993">
        <v>1607.4110000000001</v>
      </c>
      <c r="G29" s="993">
        <v>1686.7619999999999</v>
      </c>
      <c r="H29" s="993">
        <v>1764.396</v>
      </c>
      <c r="I29" s="993">
        <v>1852.462</v>
      </c>
      <c r="J29" s="993">
        <v>1955.2260000000001</v>
      </c>
      <c r="K29" s="993">
        <v>2015.4580000000001</v>
      </c>
      <c r="L29" s="993">
        <v>1951.7470000000001</v>
      </c>
      <c r="M29" s="993">
        <v>2021.0530000000001</v>
      </c>
      <c r="N29" s="993">
        <v>2098.4650000000001</v>
      </c>
      <c r="O29" s="993">
        <v>2115.875</v>
      </c>
      <c r="P29" s="993">
        <v>2139.0929999999998</v>
      </c>
      <c r="Q29" s="993">
        <v>2174.3890000000001</v>
      </c>
      <c r="R29" s="993">
        <v>2210.8850000000002</v>
      </c>
      <c r="S29" s="993">
        <v>2247.6469999999999</v>
      </c>
      <c r="T29" s="993">
        <v>2321.6979999999999</v>
      </c>
      <c r="U29" s="993">
        <v>2387.19</v>
      </c>
      <c r="V29" s="993">
        <v>2460.9720000000002</v>
      </c>
      <c r="W29" s="993">
        <v>2367.125</v>
      </c>
      <c r="X29" s="993">
        <v>2549.2159999999999</v>
      </c>
      <c r="Y29" s="993">
        <v>2741.4110000000001</v>
      </c>
    </row>
    <row r="31" spans="1:25">
      <c r="A31" s="995" t="s">
        <v>190</v>
      </c>
    </row>
    <row r="32" spans="1:25">
      <c r="B32" t="s">
        <v>236</v>
      </c>
      <c r="C32">
        <f>('France Insee base 2014'!C42+'France Insee base 2014'!C35+'France Insee base 2014'!C37+'France Insee base 2014'!C46)/'PIB insee base 2014'!C8</f>
        <v>4.4288289141307405E-2</v>
      </c>
      <c r="D32">
        <f>('France Insee base 2014'!D42+'France Insee base 2014'!D35+'France Insee base 2014'!D37+'France Insee base 2014'!D46)/'PIB insee base 2014'!D8</f>
        <v>4.6525809387595894E-2</v>
      </c>
      <c r="E32">
        <f>('France Insee base 2014'!E42+'France Insee base 2014'!E35+'France Insee base 2014'!E37+'France Insee base 2014'!E46)/'PIB insee base 2014'!E8</f>
        <v>4.5659828608748163E-2</v>
      </c>
      <c r="F32">
        <f>('France Insee base 2014'!F42+'France Insee base 2014'!F35+'France Insee base 2014'!F37+'France Insee base 2014'!F46)/'PIB insee base 2014'!F8</f>
        <v>4.4357949451328475E-2</v>
      </c>
      <c r="G32">
        <f>('France Insee base 2014'!G42+'France Insee base 2014'!G35+'France Insee base 2014'!G37+'France Insee base 2014'!G46)/'PIB insee base 2014'!G8</f>
        <v>4.4005377874307736E-2</v>
      </c>
      <c r="H32">
        <f>('France Insee base 2014'!H42+'France Insee base 2014'!H35+'France Insee base 2014'!H37+'France Insee base 2014'!H46)/'PIB insee base 2014'!H8</f>
        <v>4.4148467782808253E-2</v>
      </c>
      <c r="I32">
        <f>('France Insee base 2014'!I42+'France Insee base 2014'!I35+'France Insee base 2014'!I37+'France Insee base 2014'!I46)/'PIB insee base 2014'!I8</f>
        <v>4.4842115173489613E-2</v>
      </c>
      <c r="J32">
        <f>('France Insee base 2014'!J42+'France Insee base 2014'!J35+'France Insee base 2014'!J37+'France Insee base 2014'!J46)/'PIB insee base 2014'!J8</f>
        <v>4.4978262661227182E-2</v>
      </c>
      <c r="K32">
        <f>('France Insee base 2014'!K42+'France Insee base 2014'!K35+'France Insee base 2014'!K37+'France Insee base 2014'!K46)/'PIB insee base 2014'!K8</f>
        <v>4.6765175317961427E-2</v>
      </c>
      <c r="L32">
        <f>('France Insee base 2014'!L42+'France Insee base 2014'!L35+'France Insee base 2014'!L37+'France Insee base 2014'!L46)/'PIB insee base 2014'!L8</f>
        <v>4.697633057257148E-2</v>
      </c>
      <c r="M32">
        <f>('France Insee base 2014'!M42+'France Insee base 2014'!M35+'France Insee base 2014'!M37+'France Insee base 2014'!M46)/'PIB insee base 2014'!M8</f>
        <v>4.7627687016767999E-2</v>
      </c>
      <c r="N32">
        <f>('France Insee base 2014'!N42+'France Insee base 2014'!N35+'France Insee base 2014'!N37+'France Insee base 2014'!N46)/'PIB insee base 2014'!N8</f>
        <v>4.8381509826469403E-2</v>
      </c>
      <c r="O32">
        <f>('France Insee base 2014'!O42+'France Insee base 2014'!O35+'France Insee base 2014'!O37+'France Insee base 2014'!O46)/'PIB insee base 2014'!O8</f>
        <v>4.9522118877596943E-2</v>
      </c>
      <c r="P32">
        <f>('France Insee base 2014'!P42+'France Insee base 2014'!P35+'France Insee base 2014'!P37+'France Insee base 2014'!P46)/'PIB insee base 2014'!P8</f>
        <v>5.0169328213339373E-2</v>
      </c>
      <c r="Q32">
        <f>('France Insee base 2014'!Q42+'France Insee base 2014'!Q35+'France Insee base 2014'!Q37+'France Insee base 2014'!Q46)/'PIB insee base 2014'!Q8</f>
        <v>5.0617625647454492E-2</v>
      </c>
      <c r="R32">
        <f>('France Insee base 2014'!R42+'France Insee base 2014'!R35+'France Insee base 2014'!R37+'France Insee base 2014'!R46)/'PIB insee base 2014'!R8</f>
        <v>5.1482602145529181E-2</v>
      </c>
      <c r="S32">
        <f>('France Insee base 2014'!S42+'France Insee base 2014'!S35+'France Insee base 2014'!S37+'France Insee base 2014'!S46)/'PIB insee base 2014'!S8</f>
        <v>5.2916371436027197E-2</v>
      </c>
      <c r="T32">
        <f>('France Insee base 2014'!T42+'France Insee base 2014'!T35+'France Insee base 2014'!T37+'France Insee base 2014'!T46)/'PIB insee base 2014'!T8</f>
        <v>5.4455734310969409E-2</v>
      </c>
      <c r="U32">
        <f>('France Insee base 2014'!U42+'France Insee base 2014'!U35+'France Insee base 2014'!U37+'France Insee base 2014'!U46)/'PIB insee base 2014'!U8</f>
        <v>5.624536137089315E-2</v>
      </c>
      <c r="V32">
        <f>('France Insee base 2014'!V42+'France Insee base 2014'!V35+'France Insee base 2014'!V37+'France Insee base 2014'!V46)/'PIB insee base 2014'!V8</f>
        <v>5.7244419283444807E-2</v>
      </c>
      <c r="W32">
        <f>('France Insee base 2014'!W42+'France Insee base 2014'!W35+'France Insee base 2014'!W37+'France Insee base 2014'!W46)/'PIB insee base 2014'!W8</f>
        <v>6.1396598200387266E-2</v>
      </c>
      <c r="X32">
        <f>('France Insee base 2014'!X42+'France Insee base 2014'!X35+'France Insee base 2014'!X37+'France Insee base 2014'!X46)/'PIB insee base 2014'!X8</f>
        <v>6.1724107336264718E-2</v>
      </c>
      <c r="Y32">
        <f>('France Insee base 2014'!Y42+'France Insee base 2014'!Y35+'France Insee base 2014'!Y37+'France Insee base 2014'!Y46)/'PIB insee base 2014'!Y8</f>
        <v>6.4268316527047939E-2</v>
      </c>
    </row>
    <row r="33" spans="3:25">
      <c r="C33">
        <f>'France Insee base 2014'!C56/'PIB insee base 2014'!C8</f>
        <v>0.21514353249897705</v>
      </c>
      <c r="D33">
        <f>'France Insee base 2014'!D56/'PIB insee base 2014'!D8</f>
        <v>0.21513392276687035</v>
      </c>
      <c r="E33">
        <f>'France Insee base 2014'!E56/'PIB insee base 2014'!E8</f>
        <v>0.20953389817165452</v>
      </c>
      <c r="F33">
        <f>'France Insee base 2014'!F56/'PIB insee base 2014'!F8</f>
        <v>0.21034840979084618</v>
      </c>
      <c r="G33">
        <f>'France Insee base 2014'!G56/'PIB insee base 2014'!G8</f>
        <v>0.21364609197432657</v>
      </c>
      <c r="H33">
        <f>'France Insee base 2014'!H56/'PIB insee base 2014'!H8</f>
        <v>0.2179743530937395</v>
      </c>
      <c r="I33">
        <f>'France Insee base 2014'!I56/'PIB insee base 2014'!I8</f>
        <v>0.22450708843595571</v>
      </c>
      <c r="J33">
        <f>'France Insee base 2014'!J56/'PIB insee base 2014'!J8</f>
        <v>0.23182665760085716</v>
      </c>
      <c r="K33">
        <f>'France Insee base 2014'!K56/'PIB insee base 2014'!K8</f>
        <v>0.23596050954135253</v>
      </c>
      <c r="L33">
        <f>'France Insee base 2014'!L56/'PIB insee base 2014'!L8</f>
        <v>0.22067503880868941</v>
      </c>
      <c r="M33">
        <f>'France Insee base 2014'!M56/'PIB insee base 2014'!M8</f>
        <v>0.22105419315196947</v>
      </c>
      <c r="N33">
        <f>'France Insee base 2014'!N56/'PIB insee base 2014'!N8</f>
        <v>0.22423870549935407</v>
      </c>
      <c r="O33">
        <f>'France Insee base 2014'!O56/'PIB insee base 2014'!O8</f>
        <v>0.22458114787217948</v>
      </c>
      <c r="P33">
        <f>'France Insee base 2014'!P56/'PIB insee base 2014'!P8</f>
        <v>0.22041857367548495</v>
      </c>
      <c r="Q33">
        <f>'France Insee base 2014'!Q56/'PIB insee base 2014'!Q8</f>
        <v>0.21819733784855555</v>
      </c>
      <c r="R33">
        <f>'France Insee base 2014'!R56/'PIB insee base 2014'!R8</f>
        <v>0.21499277666991748</v>
      </c>
      <c r="S33">
        <f>'France Insee base 2014'!S56/'PIB insee base 2014'!S8</f>
        <v>0.21815302518341601</v>
      </c>
      <c r="T33">
        <f>'France Insee base 2014'!T56/'PIB insee base 2014'!T8</f>
        <v>0.22495845017634186</v>
      </c>
      <c r="U33">
        <f>'France Insee base 2014'!U56/'PIB insee base 2014'!U8</f>
        <v>0.22892634301271186</v>
      </c>
      <c r="V33">
        <f>'France Insee base 2014'!V56/'PIB insee base 2014'!V8</f>
        <v>0.2347738689344385</v>
      </c>
      <c r="W33">
        <f>'France Insee base 2014'!W56/'PIB insee base 2014'!W8</f>
        <v>0.23274206241004525</v>
      </c>
      <c r="X33">
        <f>'France Insee base 2014'!X56/'PIB insee base 2014'!X8</f>
        <v>0.24467191395449775</v>
      </c>
      <c r="Y33">
        <f>'France Insee base 2014'!Y56/'PIB insee base 2014'!Y8</f>
        <v>0.25197946869605148</v>
      </c>
    </row>
  </sheetData>
  <hyperlinks>
    <hyperlink ref="A31" r:id="rId1" xr:uid="{9CFAD54B-B86A-4906-BDB1-CAF21A70FF9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election activeCell="D13" sqref="D13"/>
    </sheetView>
  </sheetViews>
  <sheetFormatPr baseColWidth="10" defaultRowHeight="15"/>
  <cols>
    <col min="2" max="2" width="115" style="932" customWidth="1"/>
  </cols>
  <sheetData>
    <row r="1" spans="2:2">
      <c r="B1" s="933" t="s">
        <v>0</v>
      </c>
    </row>
    <row r="2" spans="2:2" ht="55.5" customHeight="1">
      <c r="B2" s="932" t="s">
        <v>67</v>
      </c>
    </row>
    <row r="4" spans="2:2" ht="39.75" customHeight="1">
      <c r="B4" s="932" t="s">
        <v>1</v>
      </c>
    </row>
    <row r="6" spans="2:2" ht="39.75" customHeight="1">
      <c r="B6" s="932" t="s">
        <v>68</v>
      </c>
    </row>
    <row r="8" spans="2:2">
      <c r="B8" s="932" t="s">
        <v>69</v>
      </c>
    </row>
    <row r="9" spans="2:2">
      <c r="B9" s="932" t="s">
        <v>70</v>
      </c>
    </row>
    <row r="12" spans="2:2">
      <c r="B12" s="934" t="s">
        <v>71</v>
      </c>
    </row>
    <row r="13" spans="2:2">
      <c r="B13" s="935" t="s">
        <v>72</v>
      </c>
    </row>
    <row r="14" spans="2:2">
      <c r="B14" s="936" t="s">
        <v>73</v>
      </c>
    </row>
    <row r="15" spans="2:2">
      <c r="B15" s="937" t="s">
        <v>74</v>
      </c>
    </row>
    <row r="16" spans="2:2">
      <c r="B16" s="938" t="s">
        <v>75</v>
      </c>
    </row>
    <row r="17" spans="2:2">
      <c r="B17" s="939" t="s">
        <v>76</v>
      </c>
    </row>
    <row r="18" spans="2:2">
      <c r="B18" s="940" t="s">
        <v>77</v>
      </c>
    </row>
    <row r="19" spans="2:2">
      <c r="B19" s="941" t="s">
        <v>78</v>
      </c>
    </row>
    <row r="20" spans="2:2">
      <c r="B20" s="942" t="s">
        <v>79</v>
      </c>
    </row>
    <row r="21" spans="2:2">
      <c r="B21" s="943" t="s">
        <v>80</v>
      </c>
    </row>
    <row r="22" spans="2:2">
      <c r="B22" s="944" t="s">
        <v>81</v>
      </c>
    </row>
    <row r="23" spans="2:2">
      <c r="B23" s="945" t="s">
        <v>82</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DDAF1-F681-4D76-9ADF-3B9DD2B6DB58}">
  <dimension ref="B1:M44"/>
  <sheetViews>
    <sheetView topLeftCell="A6" workbookViewId="0">
      <selection activeCell="B18" sqref="B18"/>
    </sheetView>
  </sheetViews>
  <sheetFormatPr baseColWidth="10" defaultColWidth="9.140625" defaultRowHeight="15"/>
  <cols>
    <col min="2" max="2" width="19" customWidth="1"/>
    <col min="3" max="12" width="8.7109375" customWidth="1"/>
  </cols>
  <sheetData>
    <row r="1" spans="2:12">
      <c r="B1" s="1" t="s">
        <v>0</v>
      </c>
    </row>
    <row r="2" spans="2:12">
      <c r="B2" s="2" t="s">
        <v>1</v>
      </c>
    </row>
    <row r="3" spans="2:12">
      <c r="B3" s="3" t="s">
        <v>2</v>
      </c>
    </row>
    <row r="4" spans="2:12">
      <c r="B4" s="4" t="s">
        <v>3</v>
      </c>
    </row>
    <row r="6" spans="2:12" ht="30" customHeight="1">
      <c r="B6" s="5" t="s">
        <v>4</v>
      </c>
      <c r="C6" s="6" t="s">
        <v>5</v>
      </c>
      <c r="D6" s="13" t="s">
        <v>12</v>
      </c>
      <c r="E6" s="14" t="s">
        <v>13</v>
      </c>
      <c r="F6" s="15" t="s">
        <v>14</v>
      </c>
      <c r="G6" s="24" t="s">
        <v>23</v>
      </c>
      <c r="H6" s="25" t="s">
        <v>24</v>
      </c>
      <c r="I6" s="26" t="s">
        <v>25</v>
      </c>
      <c r="J6" s="27" t="s">
        <v>26</v>
      </c>
      <c r="K6" s="28" t="s">
        <v>27</v>
      </c>
      <c r="L6" s="29" t="s">
        <v>28</v>
      </c>
    </row>
    <row r="7" spans="2:12">
      <c r="B7" s="30" t="s">
        <v>29</v>
      </c>
      <c r="C7" s="31" t="s">
        <v>30</v>
      </c>
      <c r="D7" s="38" t="s">
        <v>30</v>
      </c>
      <c r="E7" s="39" t="s">
        <v>30</v>
      </c>
      <c r="F7" s="40" t="s">
        <v>30</v>
      </c>
      <c r="G7" s="49" t="s">
        <v>30</v>
      </c>
      <c r="H7" s="50" t="s">
        <v>30</v>
      </c>
      <c r="I7" s="51" t="s">
        <v>30</v>
      </c>
      <c r="J7" s="52" t="s">
        <v>30</v>
      </c>
      <c r="K7" s="53" t="s">
        <v>30</v>
      </c>
      <c r="L7" s="54" t="s">
        <v>30</v>
      </c>
    </row>
    <row r="8" spans="2:12">
      <c r="B8" s="55" t="s">
        <v>31</v>
      </c>
      <c r="C8" s="56">
        <v>12.0570011636621</v>
      </c>
      <c r="D8" s="63">
        <v>10.904375993485401</v>
      </c>
      <c r="E8" s="64">
        <v>10.963837774031299</v>
      </c>
      <c r="F8" s="65">
        <v>10.869293911425499</v>
      </c>
      <c r="G8" s="74">
        <v>10.647125538170201</v>
      </c>
      <c r="H8" s="75">
        <v>11.1652213377709</v>
      </c>
      <c r="I8" s="76">
        <v>11.2599678980924</v>
      </c>
      <c r="J8" s="77">
        <v>11.123212892679501</v>
      </c>
      <c r="K8" s="78">
        <v>10.6948324081136</v>
      </c>
      <c r="L8" s="79" t="s">
        <v>30</v>
      </c>
    </row>
    <row r="9" spans="2:12">
      <c r="B9" s="80" t="s">
        <v>32</v>
      </c>
      <c r="C9" s="81">
        <v>12.810764600048101</v>
      </c>
      <c r="D9" s="88">
        <v>16.083498734083101</v>
      </c>
      <c r="E9" s="89">
        <v>16.1561153474855</v>
      </c>
      <c r="F9" s="90">
        <v>17.897211758548298</v>
      </c>
      <c r="G9" s="99">
        <v>21.301165790480901</v>
      </c>
      <c r="H9" s="100">
        <v>22.454417681580601</v>
      </c>
      <c r="I9" s="101">
        <v>22.424322752249299</v>
      </c>
      <c r="J9" s="102">
        <v>23.272715112515598</v>
      </c>
      <c r="K9" s="103">
        <v>23.401828502089199</v>
      </c>
      <c r="L9" s="104">
        <v>24.469567182042901</v>
      </c>
    </row>
    <row r="10" spans="2:12">
      <c r="B10" s="105" t="s">
        <v>33</v>
      </c>
      <c r="C10" s="106">
        <v>12.5257353196032</v>
      </c>
      <c r="D10" s="113">
        <v>13.430793910983599</v>
      </c>
      <c r="E10" s="114">
        <v>13.617551474115899</v>
      </c>
      <c r="F10" s="115">
        <v>16.241523851025001</v>
      </c>
      <c r="G10" s="124">
        <v>19.0518079838935</v>
      </c>
      <c r="H10" s="125">
        <v>19.523120877570499</v>
      </c>
      <c r="I10" s="126">
        <v>21.158483402596101</v>
      </c>
      <c r="J10" s="127">
        <v>20.861519686451</v>
      </c>
      <c r="K10" s="128">
        <v>20.874418464141101</v>
      </c>
      <c r="L10" s="129">
        <v>21.584703633951001</v>
      </c>
    </row>
    <row r="11" spans="2:12">
      <c r="B11" s="130" t="s">
        <v>34</v>
      </c>
      <c r="C11" s="131">
        <v>14.5981428261702</v>
      </c>
      <c r="D11" s="138">
        <v>13.78208087776</v>
      </c>
      <c r="E11" s="139">
        <v>13.689954254533999</v>
      </c>
      <c r="F11" s="140">
        <v>13.578228730703501</v>
      </c>
      <c r="G11" s="149">
        <v>13.153622650962699</v>
      </c>
      <c r="H11" s="150">
        <v>13.4869315201703</v>
      </c>
      <c r="I11" s="151">
        <v>13.6834417224152</v>
      </c>
      <c r="J11" s="152">
        <v>12.8607578297019</v>
      </c>
      <c r="K11" s="153">
        <v>12.9584549851423</v>
      </c>
      <c r="L11" s="154">
        <v>13.679392410583199</v>
      </c>
    </row>
    <row r="12" spans="2:12">
      <c r="B12" s="155" t="s">
        <v>35</v>
      </c>
      <c r="C12" s="156">
        <v>5.2398264981875897</v>
      </c>
      <c r="D12" s="163">
        <v>4.0650170102643104</v>
      </c>
      <c r="E12" s="164">
        <v>4.9975581963210196</v>
      </c>
      <c r="F12" s="165">
        <v>4.8736684567303499</v>
      </c>
      <c r="G12" s="174">
        <v>4.1604868208329604</v>
      </c>
      <c r="H12" s="175">
        <v>4.0693316538562199</v>
      </c>
      <c r="I12" s="176">
        <v>4.8909130577069897</v>
      </c>
      <c r="J12" s="177">
        <v>4.1915771068271503</v>
      </c>
      <c r="K12" s="178">
        <v>4.4095253755031099</v>
      </c>
      <c r="L12" s="179" t="s">
        <v>30</v>
      </c>
    </row>
    <row r="13" spans="2:12">
      <c r="B13" s="180" t="s">
        <v>36</v>
      </c>
      <c r="C13" s="181">
        <v>1.75053374462802</v>
      </c>
      <c r="D13" s="188">
        <v>2.12554072988745</v>
      </c>
      <c r="E13" s="189">
        <v>2.3275660133857001</v>
      </c>
      <c r="F13" s="190">
        <v>3.15384710946674</v>
      </c>
      <c r="G13" s="199">
        <v>5.68218387719436</v>
      </c>
      <c r="H13" s="200">
        <v>6.2614149313426504</v>
      </c>
      <c r="I13" s="201">
        <v>7.8654993041057804</v>
      </c>
      <c r="J13" s="202">
        <v>9.1130039286637103</v>
      </c>
      <c r="K13" s="203">
        <v>9.6892656002090902</v>
      </c>
      <c r="L13" s="204">
        <v>8.3475155842925801</v>
      </c>
    </row>
    <row r="14" spans="2:12">
      <c r="B14" s="205" t="s">
        <v>37</v>
      </c>
      <c r="C14" s="206">
        <v>8.1484686789550995</v>
      </c>
      <c r="D14" s="213">
        <v>9.4462250323171606</v>
      </c>
      <c r="E14" s="214">
        <v>9.8771726138198996</v>
      </c>
      <c r="F14" s="215">
        <v>10.8032990475054</v>
      </c>
      <c r="G14" s="224">
        <v>15.6246416737474</v>
      </c>
      <c r="H14" s="225">
        <v>18.1145325568861</v>
      </c>
      <c r="I14" s="226">
        <v>17.958357354318601</v>
      </c>
      <c r="J14" s="227">
        <v>17.995447632364002</v>
      </c>
      <c r="K14" s="228">
        <v>17.854383714353599</v>
      </c>
      <c r="L14" s="229">
        <v>18.181394215074299</v>
      </c>
    </row>
    <row r="15" spans="2:12">
      <c r="B15" s="230" t="s">
        <v>38</v>
      </c>
      <c r="C15" s="231">
        <v>16.373995002220699</v>
      </c>
      <c r="D15" s="238">
        <v>16.312544368794999</v>
      </c>
      <c r="E15" s="239">
        <v>20.256674969799601</v>
      </c>
      <c r="F15" s="240">
        <v>25.5508271011117</v>
      </c>
      <c r="G15" s="249">
        <v>25.510695185364099</v>
      </c>
      <c r="H15" s="250">
        <v>25.89626321782</v>
      </c>
      <c r="I15" s="251">
        <v>28.0931612139414</v>
      </c>
      <c r="J15" s="252">
        <v>26.590345727016199</v>
      </c>
      <c r="K15" s="253">
        <v>29.359293396477401</v>
      </c>
      <c r="L15" s="254">
        <v>28.7173456923753</v>
      </c>
    </row>
    <row r="16" spans="2:12">
      <c r="B16" s="255" t="s">
        <v>39</v>
      </c>
      <c r="C16" s="256">
        <v>3.6998635915808</v>
      </c>
      <c r="D16" s="263">
        <v>4.3812691816964398</v>
      </c>
      <c r="E16" s="264">
        <v>6.1230020148626396</v>
      </c>
      <c r="F16" s="265">
        <v>9.2102770641647105</v>
      </c>
      <c r="G16" s="274">
        <v>11.791571156491701</v>
      </c>
      <c r="H16" s="275">
        <v>12.5454721467942</v>
      </c>
      <c r="I16" s="276">
        <v>26.496582463782801</v>
      </c>
      <c r="J16" s="277">
        <v>22.081149136093199</v>
      </c>
      <c r="K16" s="278">
        <v>11.832692650544899</v>
      </c>
      <c r="L16" s="279">
        <v>13.344147703901699</v>
      </c>
    </row>
    <row r="17" spans="2:12">
      <c r="B17" s="280" t="s">
        <v>40</v>
      </c>
      <c r="C17" s="281">
        <v>19.443738080101699</v>
      </c>
      <c r="D17" s="288">
        <v>20.190884386806001</v>
      </c>
      <c r="E17" s="289">
        <v>20.9192358615472</v>
      </c>
      <c r="F17" s="290">
        <v>23.410834132310601</v>
      </c>
      <c r="G17" s="299">
        <v>17.668932142475899</v>
      </c>
      <c r="H17" s="300">
        <v>18.1980437103011</v>
      </c>
      <c r="I17" s="301">
        <v>17.960545858014001</v>
      </c>
      <c r="J17" s="302">
        <v>18.682005540914901</v>
      </c>
      <c r="K17" s="303">
        <v>18.092792277108199</v>
      </c>
      <c r="L17" s="304">
        <v>18.920973873655299</v>
      </c>
    </row>
    <row r="18" spans="2:12">
      <c r="B18" s="305" t="s">
        <v>41</v>
      </c>
      <c r="C18" s="306">
        <v>17.749567749567699</v>
      </c>
      <c r="D18" s="313">
        <v>16.744081904026402</v>
      </c>
      <c r="E18" s="314">
        <v>16.871070870593201</v>
      </c>
      <c r="F18" s="315">
        <v>18.204653335870098</v>
      </c>
      <c r="G18" s="324">
        <v>20.646488563693001</v>
      </c>
      <c r="H18" s="325">
        <v>20.625598397669901</v>
      </c>
      <c r="I18" s="326">
        <v>21.8903205712374</v>
      </c>
      <c r="J18" s="327">
        <v>20.6899010667541</v>
      </c>
      <c r="K18" s="328">
        <v>21.683316826480599</v>
      </c>
      <c r="L18" s="329">
        <v>22.613349043866801</v>
      </c>
    </row>
    <row r="19" spans="2:12">
      <c r="B19" s="330" t="s">
        <v>42</v>
      </c>
      <c r="C19" s="331">
        <v>13.2241508752785</v>
      </c>
      <c r="D19" s="338">
        <v>15.317469974447601</v>
      </c>
      <c r="E19" s="339">
        <v>15.781808194378099</v>
      </c>
      <c r="F19" s="340">
        <v>17.6078874100231</v>
      </c>
      <c r="G19" s="349">
        <v>18.0145259324145</v>
      </c>
      <c r="H19" s="350">
        <v>18.385108264858999</v>
      </c>
      <c r="I19" s="351">
        <v>17.903184449281799</v>
      </c>
      <c r="J19" s="352">
        <v>17.712463513809901</v>
      </c>
      <c r="K19" s="353">
        <v>16.244332476051</v>
      </c>
      <c r="L19" s="354">
        <v>15.689094845006901</v>
      </c>
    </row>
    <row r="20" spans="2:12">
      <c r="B20" s="355" t="s">
        <v>43</v>
      </c>
      <c r="C20" s="356">
        <v>6.1303216947671197</v>
      </c>
      <c r="D20" s="363">
        <v>7.2029373667494898</v>
      </c>
      <c r="E20" s="364">
        <v>7.11608474372406</v>
      </c>
      <c r="F20" s="365">
        <v>7.9381631891059703</v>
      </c>
      <c r="G20" s="374">
        <v>18.284456271561499</v>
      </c>
      <c r="H20" s="375">
        <v>20.946126743491401</v>
      </c>
      <c r="I20" s="376">
        <v>22.4807060974886</v>
      </c>
      <c r="J20" s="377">
        <v>19.684245985959102</v>
      </c>
      <c r="K20" s="378">
        <v>16.959717185463202</v>
      </c>
      <c r="L20" s="379">
        <v>17.099172776274099</v>
      </c>
    </row>
    <row r="21" spans="2:12">
      <c r="B21" s="380" t="s">
        <v>44</v>
      </c>
      <c r="C21" s="381">
        <v>8.4882255616173694</v>
      </c>
      <c r="D21" s="388">
        <v>10.5041272772825</v>
      </c>
      <c r="E21" s="389">
        <v>11.0113281212542</v>
      </c>
      <c r="F21" s="390">
        <v>12.3667664688112</v>
      </c>
      <c r="G21" s="399">
        <v>11.102812413501301</v>
      </c>
      <c r="H21" s="400">
        <v>10.684236025808699</v>
      </c>
      <c r="I21" s="401">
        <v>9.9793032515054296</v>
      </c>
      <c r="J21" s="402">
        <v>10.5181426339794</v>
      </c>
      <c r="K21" s="403">
        <v>9.5042659456189895</v>
      </c>
      <c r="L21" s="404">
        <v>8.8211700631630805</v>
      </c>
    </row>
    <row r="22" spans="2:12">
      <c r="B22" s="405" t="s">
        <v>45</v>
      </c>
      <c r="C22" s="406">
        <v>8.8861121183745606</v>
      </c>
      <c r="D22" s="413">
        <v>7.8570851459468498</v>
      </c>
      <c r="E22" s="414">
        <v>7.1962041887428301</v>
      </c>
      <c r="F22" s="415">
        <v>11.3476428891847</v>
      </c>
      <c r="G22" s="424">
        <v>9.5696949271872693</v>
      </c>
      <c r="H22" s="425">
        <v>10.5791846161646</v>
      </c>
      <c r="I22" s="426">
        <v>10.562400005229099</v>
      </c>
      <c r="J22" s="427">
        <v>13.2038333528831</v>
      </c>
      <c r="K22" s="428">
        <v>11.6424346525608</v>
      </c>
      <c r="L22" s="429">
        <v>11.2592890275209</v>
      </c>
    </row>
    <row r="23" spans="2:12">
      <c r="B23" s="430" t="s">
        <v>46</v>
      </c>
      <c r="C23" s="431">
        <v>8.1956828379097502</v>
      </c>
      <c r="D23" s="438">
        <v>12.637661423931201</v>
      </c>
      <c r="E23" s="439">
        <v>15.3976626251106</v>
      </c>
      <c r="F23" s="440">
        <v>23.8905993565279</v>
      </c>
      <c r="G23" s="449">
        <v>47.4991789798854</v>
      </c>
      <c r="H23" s="450">
        <v>73.706443778902795</v>
      </c>
      <c r="I23" s="451">
        <v>74.090469724231298</v>
      </c>
      <c r="J23" s="452">
        <v>52.512765624537401</v>
      </c>
      <c r="K23" s="453">
        <v>47.485194570013697</v>
      </c>
      <c r="L23" s="454">
        <v>48.785252019636197</v>
      </c>
    </row>
    <row r="24" spans="2:12">
      <c r="B24" s="455" t="s">
        <v>47</v>
      </c>
      <c r="C24" s="456">
        <v>21.201693036629401</v>
      </c>
      <c r="D24" s="463">
        <v>20.9623604240759</v>
      </c>
      <c r="E24" s="464">
        <v>22.1110570094711</v>
      </c>
      <c r="F24" s="465">
        <v>23.139749760501498</v>
      </c>
      <c r="G24" s="474">
        <v>20.212279090384602</v>
      </c>
      <c r="H24" s="475">
        <v>20.837686814855399</v>
      </c>
      <c r="I24" s="476">
        <v>23.3420528594826</v>
      </c>
      <c r="J24" s="477">
        <v>24.040346916457001</v>
      </c>
      <c r="K24" s="478">
        <v>22.849980059623501</v>
      </c>
      <c r="L24" s="479">
        <v>24.475933411762501</v>
      </c>
    </row>
    <row r="25" spans="2:12">
      <c r="B25" s="480" t="s">
        <v>48</v>
      </c>
      <c r="C25" s="481">
        <v>12.492637219689801</v>
      </c>
      <c r="D25" s="488">
        <v>11.574766433960701</v>
      </c>
      <c r="E25" s="489">
        <v>12.054488837846399</v>
      </c>
      <c r="F25" s="490">
        <v>13.213982722892601</v>
      </c>
      <c r="G25" s="499">
        <v>17.1777673951024</v>
      </c>
      <c r="H25" s="500">
        <v>17.229026674843102</v>
      </c>
      <c r="I25" s="501">
        <v>18.5874827642117</v>
      </c>
      <c r="J25" s="502">
        <v>15.655605716885701</v>
      </c>
      <c r="K25" s="503">
        <v>14.1979458283135</v>
      </c>
      <c r="L25" s="504">
        <v>14.127792986823801</v>
      </c>
    </row>
    <row r="26" spans="2:12">
      <c r="B26" s="505" t="s">
        <v>49</v>
      </c>
      <c r="C26" s="506">
        <v>16.1646075533748</v>
      </c>
      <c r="D26" s="513">
        <v>21.260579890398301</v>
      </c>
      <c r="E26" s="514">
        <v>22.0893398201518</v>
      </c>
      <c r="F26" s="515">
        <v>23.287267042232799</v>
      </c>
      <c r="G26" s="524">
        <v>21.5023320630226</v>
      </c>
      <c r="H26" s="525">
        <v>21.28564182114</v>
      </c>
      <c r="I26" s="526">
        <v>21.5839753869943</v>
      </c>
      <c r="J26" s="527">
        <v>21.629381615519701</v>
      </c>
      <c r="K26" s="528">
        <v>22.180572979497502</v>
      </c>
      <c r="L26" s="529" t="s">
        <v>30</v>
      </c>
    </row>
    <row r="27" spans="2:12">
      <c r="B27" s="530" t="s">
        <v>50</v>
      </c>
      <c r="C27" s="531">
        <v>13.2333728541662</v>
      </c>
      <c r="D27" s="538">
        <v>16.6520224669516</v>
      </c>
      <c r="E27" s="539">
        <v>16.825996234900799</v>
      </c>
      <c r="F27" s="540">
        <v>17.420800858365901</v>
      </c>
      <c r="G27" s="549">
        <v>20.777707170745401</v>
      </c>
      <c r="H27" s="550">
        <v>21.791768976312898</v>
      </c>
      <c r="I27" s="551">
        <v>22.029079365246599</v>
      </c>
      <c r="J27" s="552">
        <v>22.383096838988699</v>
      </c>
      <c r="K27" s="553">
        <v>23.065149481959601</v>
      </c>
      <c r="L27" s="554" t="s">
        <v>30</v>
      </c>
    </row>
    <row r="28" spans="2:12">
      <c r="B28" s="555" t="s">
        <v>51</v>
      </c>
      <c r="C28" s="556">
        <v>6.2355200540876101</v>
      </c>
      <c r="D28" s="563">
        <v>3.5658330622716599</v>
      </c>
      <c r="E28" s="564">
        <v>4.0206248888331499</v>
      </c>
      <c r="F28" s="565">
        <v>6.2719672782574802</v>
      </c>
      <c r="G28" s="574">
        <v>7.6538083022163796</v>
      </c>
      <c r="H28" s="575">
        <v>8.1041560966512591</v>
      </c>
      <c r="I28" s="576">
        <v>9.0190733434970092</v>
      </c>
      <c r="J28" s="577">
        <v>9.8216570087499608</v>
      </c>
      <c r="K28" s="578">
        <v>10.790174559555</v>
      </c>
      <c r="L28" s="579">
        <v>10.114123705237301</v>
      </c>
    </row>
    <row r="29" spans="2:12">
      <c r="B29" s="580" t="s">
        <v>52</v>
      </c>
      <c r="C29" s="581">
        <v>7.0484066170958801</v>
      </c>
      <c r="D29" s="588">
        <v>5.2933633855078002</v>
      </c>
      <c r="E29" s="589">
        <v>6.9176705872391802</v>
      </c>
      <c r="F29" s="590">
        <v>10.6056628326003</v>
      </c>
      <c r="G29" s="599">
        <v>12.082193590398999</v>
      </c>
      <c r="H29" s="600">
        <v>12.0244244075068</v>
      </c>
      <c r="I29" s="601">
        <v>12.9595609429033</v>
      </c>
      <c r="J29" s="602">
        <v>12.8793036205607</v>
      </c>
      <c r="K29" s="603">
        <v>11.9801186409804</v>
      </c>
      <c r="L29" s="604">
        <v>11.0426773207711</v>
      </c>
    </row>
    <row r="30" spans="2:12">
      <c r="B30" s="605" t="s">
        <v>53</v>
      </c>
      <c r="C30" s="606">
        <v>6.9941837826800999</v>
      </c>
      <c r="D30" s="613">
        <v>5.68000742596608</v>
      </c>
      <c r="E30" s="614">
        <v>5.8656931477268204</v>
      </c>
      <c r="F30" s="615">
        <v>6.9288084528859599</v>
      </c>
      <c r="G30" s="624">
        <v>9.7937624721813901</v>
      </c>
      <c r="H30" s="625">
        <v>11.080232872847001</v>
      </c>
      <c r="I30" s="626">
        <v>11.1121055150924</v>
      </c>
      <c r="J30" s="627">
        <v>9.4110691124639807</v>
      </c>
      <c r="K30" s="628">
        <v>9.6318952126295194</v>
      </c>
      <c r="L30" s="629">
        <v>10.9234491648955</v>
      </c>
    </row>
    <row r="31" spans="2:12">
      <c r="B31" s="630" t="s">
        <v>54</v>
      </c>
      <c r="C31" s="631">
        <v>1.8035521145477</v>
      </c>
      <c r="D31" s="638">
        <v>2.7074006863926101</v>
      </c>
      <c r="E31" s="639">
        <v>2.5437018152657598</v>
      </c>
      <c r="F31" s="640">
        <v>2.9537237582702498</v>
      </c>
      <c r="G31" s="649">
        <v>4.1056498401274704</v>
      </c>
      <c r="H31" s="650">
        <v>4.3854048096441902</v>
      </c>
      <c r="I31" s="651">
        <v>5.2067369427453896</v>
      </c>
      <c r="J31" s="652">
        <v>4.8765547394611204</v>
      </c>
      <c r="K31" s="653">
        <v>4.5825389249343296</v>
      </c>
      <c r="L31" s="654" t="s">
        <v>30</v>
      </c>
    </row>
    <row r="32" spans="2:12">
      <c r="B32" s="655" t="s">
        <v>55</v>
      </c>
      <c r="C32" s="656">
        <v>16.2473372664893</v>
      </c>
      <c r="D32" s="663">
        <v>23.212982590263099</v>
      </c>
      <c r="E32" s="664">
        <v>17.161519774288202</v>
      </c>
      <c r="F32" s="665">
        <v>18.6623110736436</v>
      </c>
      <c r="G32" s="674">
        <v>20.6578000751262</v>
      </c>
      <c r="H32" s="675">
        <v>20.074473726683699</v>
      </c>
      <c r="I32" s="676">
        <v>20.527479360254201</v>
      </c>
      <c r="J32" s="677">
        <v>20.383895892639298</v>
      </c>
      <c r="K32" s="678">
        <v>20.0130762651041</v>
      </c>
      <c r="L32" s="679">
        <v>20.5202662390931</v>
      </c>
    </row>
    <row r="33" spans="2:13">
      <c r="B33" s="680" t="s">
        <v>56</v>
      </c>
      <c r="C33" s="681">
        <v>13.5590507063673</v>
      </c>
      <c r="D33" s="688">
        <v>11.7184524742938</v>
      </c>
      <c r="E33" s="689">
        <v>12.743045864731601</v>
      </c>
      <c r="F33" s="690">
        <v>14.2124598193785</v>
      </c>
      <c r="G33" s="699">
        <v>14.363287015120701</v>
      </c>
      <c r="H33" s="700">
        <v>14.5394754219604</v>
      </c>
      <c r="I33" s="701">
        <v>15.6678127479503</v>
      </c>
      <c r="J33" s="702">
        <v>14.949828240824401</v>
      </c>
      <c r="K33" s="703">
        <v>14.548825335075801</v>
      </c>
      <c r="L33" s="704" t="s">
        <v>30</v>
      </c>
    </row>
    <row r="34" spans="2:13">
      <c r="B34" s="705" t="s">
        <v>57</v>
      </c>
      <c r="C34" s="706">
        <v>9.6164658634538096</v>
      </c>
      <c r="D34" s="713">
        <v>11.7268296906056</v>
      </c>
      <c r="E34" s="714">
        <v>13.7440870829157</v>
      </c>
      <c r="F34" s="715">
        <v>15.384152375692</v>
      </c>
      <c r="G34" s="724">
        <v>15.7984673716694</v>
      </c>
      <c r="H34" s="725">
        <v>15.7871051944662</v>
      </c>
      <c r="I34" s="726">
        <v>16.376428421763102</v>
      </c>
      <c r="J34" s="727">
        <v>15.9326642900411</v>
      </c>
      <c r="K34" s="728">
        <v>16.271893452162701</v>
      </c>
      <c r="L34" s="729">
        <v>15.8909552240802</v>
      </c>
    </row>
    <row r="35" spans="2:13">
      <c r="B35" s="730" t="s">
        <v>58</v>
      </c>
      <c r="C35" s="731">
        <v>5.7906370884976699</v>
      </c>
      <c r="D35" s="738">
        <v>6.13810837556602</v>
      </c>
      <c r="E35" s="739">
        <v>6.0011715514977704</v>
      </c>
      <c r="F35" s="740">
        <v>6.5395465823731298</v>
      </c>
      <c r="G35" s="749">
        <v>7.7920317665101297</v>
      </c>
      <c r="H35" s="750">
        <v>7.9070766615232504</v>
      </c>
      <c r="I35" s="751">
        <v>9.0772968301058192</v>
      </c>
      <c r="J35" s="752">
        <v>8.4879983000040706</v>
      </c>
      <c r="K35" s="753">
        <v>8.8922942293338405</v>
      </c>
      <c r="L35" s="754">
        <v>8.4321514782269897</v>
      </c>
    </row>
    <row r="36" spans="2:13">
      <c r="B36" s="755" t="s">
        <v>59</v>
      </c>
      <c r="C36" s="756">
        <v>5.8306846931595802</v>
      </c>
      <c r="D36" s="763">
        <v>9.6985009183772704</v>
      </c>
      <c r="E36" s="764">
        <v>11.2968314146037</v>
      </c>
      <c r="F36" s="765">
        <v>12.6373679411272</v>
      </c>
      <c r="G36" s="774">
        <v>15.744024411124601</v>
      </c>
      <c r="H36" s="775">
        <v>15.857570793801001</v>
      </c>
      <c r="I36" s="776">
        <v>16.954867750293801</v>
      </c>
      <c r="J36" s="777">
        <v>16.100193205581601</v>
      </c>
      <c r="K36" s="778">
        <v>15.412472083947399</v>
      </c>
      <c r="L36" s="779">
        <v>15.424642176455301</v>
      </c>
    </row>
    <row r="37" spans="2:13">
      <c r="B37" s="780" t="s">
        <v>60</v>
      </c>
      <c r="C37" s="781">
        <v>7.5314618368046604</v>
      </c>
      <c r="D37" s="788">
        <v>9.1511507513931303</v>
      </c>
      <c r="E37" s="789">
        <v>8.0732447373649592</v>
      </c>
      <c r="F37" s="790">
        <v>8.5451250619435104</v>
      </c>
      <c r="G37" s="799">
        <v>9.4591667091598204</v>
      </c>
      <c r="H37" s="800">
        <v>9.9747072858047101</v>
      </c>
      <c r="I37" s="801">
        <v>11.0213899871094</v>
      </c>
      <c r="J37" s="802">
        <v>10.2297045824912</v>
      </c>
      <c r="K37" s="803">
        <v>9.9470621686297793</v>
      </c>
      <c r="L37" s="804">
        <v>9.4521133195617892</v>
      </c>
    </row>
    <row r="38" spans="2:13">
      <c r="B38" s="805" t="s">
        <v>61</v>
      </c>
      <c r="C38" s="806">
        <v>9.8579781118218097</v>
      </c>
      <c r="D38" s="813">
        <v>9.2496814276322805</v>
      </c>
      <c r="E38" s="814">
        <v>9.0148767420929108</v>
      </c>
      <c r="F38" s="815">
        <v>12.1193433082044</v>
      </c>
      <c r="G38" s="824">
        <v>15.445872232313301</v>
      </c>
      <c r="H38" s="825">
        <v>16.3066048691392</v>
      </c>
      <c r="I38" s="826">
        <v>16.827470317169499</v>
      </c>
      <c r="J38" s="827">
        <v>15.3303772029555</v>
      </c>
      <c r="K38" s="828">
        <v>13.8279411320318</v>
      </c>
      <c r="L38" s="829">
        <v>13.3484880529869</v>
      </c>
    </row>
    <row r="39" spans="2:13">
      <c r="B39" s="830" t="s">
        <v>62</v>
      </c>
      <c r="C39" s="831">
        <v>6.6982827357221897</v>
      </c>
      <c r="D39" s="838">
        <v>8.0101500716109406</v>
      </c>
      <c r="E39" s="839">
        <v>9.0028718792191906</v>
      </c>
      <c r="F39" s="840">
        <v>11.148469583864401</v>
      </c>
      <c r="G39" s="849">
        <v>17.1951657293287</v>
      </c>
      <c r="H39" s="850">
        <v>16.424718038332401</v>
      </c>
      <c r="I39" s="851">
        <v>17.548089545446601</v>
      </c>
      <c r="J39" s="852">
        <v>18.003003552983401</v>
      </c>
      <c r="K39" s="853">
        <v>17.576486256520301</v>
      </c>
      <c r="L39" s="854">
        <v>16.7240712692033</v>
      </c>
    </row>
    <row r="40" spans="2:13">
      <c r="B40" s="855" t="s">
        <v>63</v>
      </c>
      <c r="C40" s="856">
        <v>29.9229586917298</v>
      </c>
      <c r="D40" s="863">
        <v>24.155994595899699</v>
      </c>
      <c r="E40" s="864">
        <v>24.189751390243799</v>
      </c>
      <c r="F40" s="865">
        <v>27.251087916762099</v>
      </c>
      <c r="G40" s="874">
        <v>24.115140565077802</v>
      </c>
      <c r="H40" s="875">
        <v>22.7494273346692</v>
      </c>
      <c r="I40" s="876">
        <v>25.5482088338801</v>
      </c>
      <c r="J40" s="877">
        <v>27.277495133362301</v>
      </c>
      <c r="K40" s="878">
        <v>27.1305460796404</v>
      </c>
      <c r="L40" s="879">
        <v>27.6238041462266</v>
      </c>
    </row>
    <row r="41" spans="2:13">
      <c r="B41" s="880" t="s">
        <v>64</v>
      </c>
      <c r="C41" s="881">
        <v>19.598341129480701</v>
      </c>
      <c r="D41" s="888">
        <v>18.7648498426719</v>
      </c>
      <c r="E41" s="889">
        <v>20.208567405742901</v>
      </c>
      <c r="F41" s="890">
        <v>23.021738087240301</v>
      </c>
      <c r="G41" s="899">
        <v>22.076349516167301</v>
      </c>
      <c r="H41" s="900">
        <v>22.576724250350001</v>
      </c>
      <c r="I41" s="901">
        <v>25.264498432601901</v>
      </c>
      <c r="J41" s="902">
        <v>24.046482950226199</v>
      </c>
      <c r="K41" s="903">
        <v>22.2552826558242</v>
      </c>
      <c r="L41" s="904">
        <v>21.515960155629301</v>
      </c>
    </row>
    <row r="42" spans="2:13">
      <c r="B42" s="905" t="s">
        <v>65</v>
      </c>
      <c r="C42" s="906">
        <v>22.104981889937001</v>
      </c>
      <c r="D42" s="913">
        <v>22.042447673907599</v>
      </c>
      <c r="E42" s="914">
        <v>23.885093019177699</v>
      </c>
      <c r="F42" s="915">
        <v>27.237873731706301</v>
      </c>
      <c r="G42" s="924">
        <v>27.9052723441701</v>
      </c>
      <c r="H42" s="925">
        <v>28.6222113316405</v>
      </c>
      <c r="I42" s="926">
        <v>30.509669975816902</v>
      </c>
      <c r="J42" s="927">
        <v>30.9179516890546</v>
      </c>
      <c r="K42" s="928">
        <v>31.526292713115701</v>
      </c>
      <c r="L42" s="929" t="s">
        <v>30</v>
      </c>
    </row>
    <row r="44" spans="2:13">
      <c r="B44" s="930" t="s">
        <v>66</v>
      </c>
      <c r="M44" s="931" t="s">
        <v>0</v>
      </c>
    </row>
  </sheetData>
  <hyperlinks>
    <hyperlink ref="B44" r:id="rId1" xr:uid="{F2A37ACB-6AAF-4762-8E04-F3E1EAD012EE}"/>
    <hyperlink ref="M44" r:id="rId2" xr:uid="{90068C8D-A9DA-4388-BB42-6EB0EE102663}"/>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7F12-6A45-4DC1-B256-225132AC85CC}">
  <dimension ref="B1:O41"/>
  <sheetViews>
    <sheetView tabSelected="1" topLeftCell="A5" workbookViewId="0">
      <selection activeCell="P22" sqref="P22"/>
    </sheetView>
  </sheetViews>
  <sheetFormatPr baseColWidth="10" defaultColWidth="9.140625" defaultRowHeight="15"/>
  <cols>
    <col min="2" max="2" width="20.85546875" customWidth="1"/>
    <col min="3" max="12" width="10.7109375" customWidth="1"/>
  </cols>
  <sheetData>
    <row r="1" spans="2:15">
      <c r="B1" s="1" t="s">
        <v>0</v>
      </c>
    </row>
    <row r="2" spans="2:15">
      <c r="B2" s="2" t="s">
        <v>1</v>
      </c>
    </row>
    <row r="3" spans="2:15">
      <c r="B3" s="3" t="s">
        <v>2</v>
      </c>
    </row>
    <row r="4" spans="2:15">
      <c r="B4" s="4" t="s">
        <v>3</v>
      </c>
    </row>
    <row r="6" spans="2:15" ht="15.95" customHeight="1">
      <c r="B6" s="966"/>
      <c r="C6" s="970" t="s">
        <v>5</v>
      </c>
      <c r="D6" s="970" t="s">
        <v>12</v>
      </c>
      <c r="E6" s="970" t="s">
        <v>13</v>
      </c>
      <c r="F6" s="970" t="s">
        <v>14</v>
      </c>
      <c r="G6" s="970" t="s">
        <v>23</v>
      </c>
      <c r="H6" s="970" t="s">
        <v>24</v>
      </c>
      <c r="I6" s="970" t="s">
        <v>25</v>
      </c>
      <c r="J6" s="970" t="s">
        <v>26</v>
      </c>
      <c r="K6" s="970" t="s">
        <v>27</v>
      </c>
      <c r="L6" s="970" t="s">
        <v>28</v>
      </c>
    </row>
    <row r="7" spans="2:15" ht="15.95" customHeight="1">
      <c r="B7" s="968" t="s">
        <v>65</v>
      </c>
      <c r="C7" s="974">
        <v>22.104981889937001</v>
      </c>
      <c r="D7" s="975">
        <v>22.042447673907599</v>
      </c>
      <c r="E7" s="975">
        <v>23.885093019177699</v>
      </c>
      <c r="F7" s="975">
        <v>27.237873731706301</v>
      </c>
      <c r="G7" s="975">
        <v>27.9052723441701</v>
      </c>
      <c r="H7" s="975">
        <v>28.6222113316405</v>
      </c>
      <c r="I7" s="975">
        <v>30.509669975816902</v>
      </c>
      <c r="J7" s="975">
        <v>30.9179516890546</v>
      </c>
      <c r="K7" s="975">
        <v>31.526292713115701</v>
      </c>
      <c r="L7" s="976" t="s">
        <v>30</v>
      </c>
    </row>
    <row r="8" spans="2:15" ht="15.95" customHeight="1">
      <c r="B8" s="965" t="s">
        <v>38</v>
      </c>
      <c r="C8" s="977">
        <v>16.373995002220699</v>
      </c>
      <c r="D8" s="978">
        <v>16.312544368794999</v>
      </c>
      <c r="E8" s="978">
        <v>20.256674969799601</v>
      </c>
      <c r="F8" s="978">
        <v>25.5508271011117</v>
      </c>
      <c r="G8" s="978">
        <v>25.510695185364099</v>
      </c>
      <c r="H8" s="978">
        <v>25.89626321782</v>
      </c>
      <c r="I8" s="978">
        <v>28.0931612139414</v>
      </c>
      <c r="J8" s="978">
        <v>26.590345727016199</v>
      </c>
      <c r="K8" s="978">
        <v>29.359293396477401</v>
      </c>
      <c r="L8" s="979">
        <v>28.7173456923753</v>
      </c>
    </row>
    <row r="9" spans="2:15" ht="15.95" customHeight="1">
      <c r="B9" s="965" t="s">
        <v>63</v>
      </c>
      <c r="C9" s="977">
        <v>29.9229586917298</v>
      </c>
      <c r="D9" s="978">
        <v>24.155994595899699</v>
      </c>
      <c r="E9" s="978">
        <v>24.189751390243799</v>
      </c>
      <c r="F9" s="978">
        <v>27.251087916762099</v>
      </c>
      <c r="G9" s="978">
        <v>24.115140565077802</v>
      </c>
      <c r="H9" s="978">
        <v>22.7494273346692</v>
      </c>
      <c r="I9" s="978">
        <v>25.5482088338801</v>
      </c>
      <c r="J9" s="978">
        <v>27.277495133362301</v>
      </c>
      <c r="K9" s="978">
        <v>27.1305460796404</v>
      </c>
      <c r="L9" s="979">
        <v>27.6238041462266</v>
      </c>
    </row>
    <row r="10" spans="2:15" ht="15.95" customHeight="1">
      <c r="B10" s="965" t="s">
        <v>32</v>
      </c>
      <c r="C10" s="977">
        <v>12.810764600048101</v>
      </c>
      <c r="D10" s="978">
        <v>16.083498734083101</v>
      </c>
      <c r="E10" s="978">
        <v>16.1561153474855</v>
      </c>
      <c r="F10" s="978">
        <v>17.897211758548298</v>
      </c>
      <c r="G10" s="978">
        <v>21.301165790480901</v>
      </c>
      <c r="H10" s="978">
        <v>22.454417681580601</v>
      </c>
      <c r="I10" s="978">
        <v>22.424322752249299</v>
      </c>
      <c r="J10" s="978">
        <v>23.272715112515598</v>
      </c>
      <c r="K10" s="978">
        <v>23.401828502089199</v>
      </c>
      <c r="L10" s="979">
        <v>24.469567182042901</v>
      </c>
    </row>
    <row r="11" spans="2:15" ht="15.95" customHeight="1">
      <c r="B11" s="965" t="s">
        <v>50</v>
      </c>
      <c r="C11" s="977">
        <v>13.2333728541662</v>
      </c>
      <c r="D11" s="978">
        <v>16.6520224669516</v>
      </c>
      <c r="E11" s="978">
        <v>16.825996234900799</v>
      </c>
      <c r="F11" s="978">
        <v>17.420800858365901</v>
      </c>
      <c r="G11" s="978">
        <v>20.777707170745401</v>
      </c>
      <c r="H11" s="978">
        <v>21.791768976312898</v>
      </c>
      <c r="I11" s="978">
        <v>22.029079365246599</v>
      </c>
      <c r="J11" s="978">
        <v>22.383096838988699</v>
      </c>
      <c r="K11" s="978">
        <v>23.065149481959601</v>
      </c>
      <c r="L11" s="979" t="s">
        <v>30</v>
      </c>
    </row>
    <row r="12" spans="2:15" ht="15.95" customHeight="1">
      <c r="B12" s="965" t="s">
        <v>47</v>
      </c>
      <c r="C12" s="977">
        <v>21.201693036629401</v>
      </c>
      <c r="D12" s="978">
        <v>20.9623604240759</v>
      </c>
      <c r="E12" s="978">
        <v>22.1110570094711</v>
      </c>
      <c r="F12" s="978">
        <v>23.139749760501498</v>
      </c>
      <c r="G12" s="978">
        <v>20.212279090384602</v>
      </c>
      <c r="H12" s="978">
        <v>20.837686814855399</v>
      </c>
      <c r="I12" s="978">
        <v>23.3420528594826</v>
      </c>
      <c r="J12" s="978">
        <v>24.040346916457001</v>
      </c>
      <c r="K12" s="978">
        <v>22.849980059623501</v>
      </c>
      <c r="L12" s="979">
        <v>24.475933411762501</v>
      </c>
    </row>
    <row r="13" spans="2:15" ht="15.95" customHeight="1">
      <c r="B13" s="965" t="s">
        <v>64</v>
      </c>
      <c r="C13" s="977">
        <v>19.598341129480701</v>
      </c>
      <c r="D13" s="978">
        <v>18.7648498426719</v>
      </c>
      <c r="E13" s="978">
        <v>20.208567405742901</v>
      </c>
      <c r="F13" s="978">
        <v>23.021738087240301</v>
      </c>
      <c r="G13" s="978">
        <v>22.076349516167301</v>
      </c>
      <c r="H13" s="978">
        <v>22.576724250350001</v>
      </c>
      <c r="I13" s="978">
        <v>25.264498432601901</v>
      </c>
      <c r="J13" s="978">
        <v>24.046482950226199</v>
      </c>
      <c r="K13" s="978">
        <v>22.2552826558242</v>
      </c>
      <c r="L13" s="979">
        <v>21.515960155629301</v>
      </c>
    </row>
    <row r="14" spans="2:15" ht="15.95" customHeight="1">
      <c r="B14" s="965" t="s">
        <v>49</v>
      </c>
      <c r="C14" s="977">
        <v>16.1646075533748</v>
      </c>
      <c r="D14" s="978">
        <v>21.260579890398301</v>
      </c>
      <c r="E14" s="978">
        <v>22.0893398201518</v>
      </c>
      <c r="F14" s="978">
        <v>23.287267042232799</v>
      </c>
      <c r="G14" s="978">
        <v>21.5023320630226</v>
      </c>
      <c r="H14" s="978">
        <v>21.28564182114</v>
      </c>
      <c r="I14" s="978">
        <v>21.5839753869943</v>
      </c>
      <c r="J14" s="978">
        <v>21.629381615519701</v>
      </c>
      <c r="K14" s="978">
        <v>22.180572979497502</v>
      </c>
      <c r="L14" s="979" t="s">
        <v>30</v>
      </c>
    </row>
    <row r="15" spans="2:15" ht="15.95" customHeight="1">
      <c r="B15" s="973" t="s">
        <v>194</v>
      </c>
      <c r="C15" s="980">
        <v>17.749567749567699</v>
      </c>
      <c r="D15" s="981">
        <v>16.744081904026402</v>
      </c>
      <c r="E15" s="981">
        <v>16.871070870593201</v>
      </c>
      <c r="F15" s="981">
        <v>18.204653335870098</v>
      </c>
      <c r="G15" s="981">
        <v>20.646488563693001</v>
      </c>
      <c r="H15" s="981">
        <v>20.625598397669901</v>
      </c>
      <c r="I15" s="981">
        <v>21.8903205712374</v>
      </c>
      <c r="J15" s="981">
        <v>20.6899010667541</v>
      </c>
      <c r="K15" s="981">
        <v>21.683316826480599</v>
      </c>
      <c r="L15" s="982">
        <v>22.613349043866801</v>
      </c>
      <c r="O15" s="981">
        <v>1</v>
      </c>
    </row>
    <row r="16" spans="2:15" ht="15.95" customHeight="1">
      <c r="B16" s="996" t="s">
        <v>195</v>
      </c>
      <c r="C16" s="997">
        <f>'France Insee base 2014'!C58*100</f>
        <v>20.585461541363312</v>
      </c>
      <c r="D16" s="998">
        <f>'France Insee base 2014'!J58*100</f>
        <v>19.401678446603668</v>
      </c>
      <c r="E16" s="998">
        <f>'France Insee base 2014'!K58*100</f>
        <v>19.819068626721091</v>
      </c>
      <c r="F16" s="998">
        <f>'France Insee base 2014'!L58*100</f>
        <v>21.287559674248811</v>
      </c>
      <c r="G16" s="998">
        <f>100*'France Insee base 2014'!U58</f>
        <v>24.569195764320551</v>
      </c>
      <c r="H16" s="998">
        <f>100*'France Insee base 2014'!V58</f>
        <v>24.382789934526546</v>
      </c>
      <c r="I16" s="998">
        <f>100*'France Insee base 2014'!W58</f>
        <v>26.379674376270955</v>
      </c>
      <c r="J16" s="998">
        <f>100*'France Insee base 2014'!X58</f>
        <v>25.227295744187337</v>
      </c>
      <c r="K16" s="998">
        <f>100*'France Insee base 2014'!Y58</f>
        <v>25.505378219751375</v>
      </c>
      <c r="L16" s="999"/>
    </row>
    <row r="17" spans="2:12" ht="15.95" customHeight="1">
      <c r="B17" s="965" t="s">
        <v>33</v>
      </c>
      <c r="C17" s="983">
        <v>12.5257353196032</v>
      </c>
      <c r="D17" s="984">
        <v>13.430793910983599</v>
      </c>
      <c r="E17" s="984">
        <v>13.617551474115899</v>
      </c>
      <c r="F17" s="984">
        <v>16.241523851025001</v>
      </c>
      <c r="G17" s="984">
        <v>19.0518079838935</v>
      </c>
      <c r="H17" s="984">
        <v>19.523120877570499</v>
      </c>
      <c r="I17" s="984">
        <v>21.158483402596101</v>
      </c>
      <c r="J17" s="984">
        <v>20.861519686451</v>
      </c>
      <c r="K17" s="984">
        <v>20.874418464141101</v>
      </c>
      <c r="L17" s="985">
        <v>21.584703633951001</v>
      </c>
    </row>
    <row r="18" spans="2:12" ht="15.95" customHeight="1">
      <c r="B18" s="965" t="s">
        <v>55</v>
      </c>
      <c r="C18" s="977">
        <v>16.2473372664893</v>
      </c>
      <c r="D18" s="978">
        <v>23.212982590263099</v>
      </c>
      <c r="E18" s="978">
        <v>17.161519774288202</v>
      </c>
      <c r="F18" s="978">
        <v>18.6623110736436</v>
      </c>
      <c r="G18" s="978">
        <v>20.6578000751262</v>
      </c>
      <c r="H18" s="978">
        <v>20.074473726683699</v>
      </c>
      <c r="I18" s="978">
        <v>20.527479360254201</v>
      </c>
      <c r="J18" s="978">
        <v>20.383895892639298</v>
      </c>
      <c r="K18" s="978">
        <v>20.0130762651041</v>
      </c>
      <c r="L18" s="979">
        <v>20.5202662390931</v>
      </c>
    </row>
    <row r="19" spans="2:12" ht="15.95" customHeight="1">
      <c r="B19" s="965" t="s">
        <v>40</v>
      </c>
      <c r="C19" s="977">
        <v>19.443738080101699</v>
      </c>
      <c r="D19" s="978">
        <v>20.190884386806001</v>
      </c>
      <c r="E19" s="978">
        <v>20.9192358615472</v>
      </c>
      <c r="F19" s="978">
        <v>23.410834132310601</v>
      </c>
      <c r="G19" s="978">
        <v>17.668932142475899</v>
      </c>
      <c r="H19" s="978">
        <v>18.1980437103011</v>
      </c>
      <c r="I19" s="978">
        <v>17.960545858014001</v>
      </c>
      <c r="J19" s="978">
        <v>18.682005540914901</v>
      </c>
      <c r="K19" s="978">
        <v>18.092792277108199</v>
      </c>
      <c r="L19" s="979">
        <v>18.920973873655299</v>
      </c>
    </row>
    <row r="20" spans="2:12" ht="15.95" customHeight="1">
      <c r="B20" s="965" t="s">
        <v>37</v>
      </c>
      <c r="C20" s="977">
        <v>8.1484686789550995</v>
      </c>
      <c r="D20" s="978">
        <v>9.4462250323171606</v>
      </c>
      <c r="E20" s="978">
        <v>9.8771726138198996</v>
      </c>
      <c r="F20" s="978">
        <v>10.8032990475054</v>
      </c>
      <c r="G20" s="978">
        <v>15.6246416737474</v>
      </c>
      <c r="H20" s="978">
        <v>18.1145325568861</v>
      </c>
      <c r="I20" s="978">
        <v>17.958357354318601</v>
      </c>
      <c r="J20" s="978">
        <v>17.995447632364002</v>
      </c>
      <c r="K20" s="978">
        <v>17.854383714353599</v>
      </c>
      <c r="L20" s="979">
        <v>18.181394215074299</v>
      </c>
    </row>
    <row r="21" spans="2:12" ht="15.95" customHeight="1">
      <c r="B21" s="965" t="s">
        <v>62</v>
      </c>
      <c r="C21" s="977">
        <v>6.6982827357221897</v>
      </c>
      <c r="D21" s="978">
        <v>8.0101500716109406</v>
      </c>
      <c r="E21" s="978">
        <v>9.0028718792191906</v>
      </c>
      <c r="F21" s="978">
        <v>11.148469583864401</v>
      </c>
      <c r="G21" s="978">
        <v>17.1951657293287</v>
      </c>
      <c r="H21" s="978">
        <v>16.424718038332401</v>
      </c>
      <c r="I21" s="978">
        <v>17.548089545446601</v>
      </c>
      <c r="J21" s="978">
        <v>18.003003552983401</v>
      </c>
      <c r="K21" s="978">
        <v>17.576486256520301</v>
      </c>
      <c r="L21" s="979">
        <v>16.7240712692033</v>
      </c>
    </row>
    <row r="22" spans="2:12" ht="15.95" customHeight="1">
      <c r="B22" s="965" t="s">
        <v>43</v>
      </c>
      <c r="C22" s="977">
        <v>6.1303216947671197</v>
      </c>
      <c r="D22" s="978">
        <v>7.2029373667494898</v>
      </c>
      <c r="E22" s="978">
        <v>7.11608474372406</v>
      </c>
      <c r="F22" s="978">
        <v>7.9381631891059703</v>
      </c>
      <c r="G22" s="978">
        <v>18.284456271561499</v>
      </c>
      <c r="H22" s="978">
        <v>20.946126743491401</v>
      </c>
      <c r="I22" s="978">
        <v>22.4807060974886</v>
      </c>
      <c r="J22" s="978">
        <v>19.684245985959102</v>
      </c>
      <c r="K22" s="978">
        <v>16.959717185463202</v>
      </c>
      <c r="L22" s="979">
        <v>17.099172776274099</v>
      </c>
    </row>
    <row r="23" spans="2:12" ht="15.95" customHeight="1">
      <c r="B23" s="965" t="s">
        <v>57</v>
      </c>
      <c r="C23" s="977">
        <v>9.6164658634538096</v>
      </c>
      <c r="D23" s="978">
        <v>11.7268296906056</v>
      </c>
      <c r="E23" s="978">
        <v>13.7440870829157</v>
      </c>
      <c r="F23" s="978">
        <v>15.384152375692</v>
      </c>
      <c r="G23" s="978">
        <v>15.7984673716694</v>
      </c>
      <c r="H23" s="978">
        <v>15.7871051944662</v>
      </c>
      <c r="I23" s="978">
        <v>16.376428421763102</v>
      </c>
      <c r="J23" s="978">
        <v>15.9326642900411</v>
      </c>
      <c r="K23" s="978">
        <v>16.271893452162701</v>
      </c>
      <c r="L23" s="979">
        <v>15.8909552240802</v>
      </c>
    </row>
    <row r="24" spans="2:12" ht="15.95" customHeight="1">
      <c r="B24" s="965" t="s">
        <v>42</v>
      </c>
      <c r="C24" s="977">
        <v>13.2241508752785</v>
      </c>
      <c r="D24" s="978">
        <v>15.317469974447601</v>
      </c>
      <c r="E24" s="978">
        <v>15.781808194378099</v>
      </c>
      <c r="F24" s="978">
        <v>17.6078874100231</v>
      </c>
      <c r="G24" s="978">
        <v>18.0145259324145</v>
      </c>
      <c r="H24" s="978">
        <v>18.385108264858999</v>
      </c>
      <c r="I24" s="978">
        <v>17.903184449281799</v>
      </c>
      <c r="J24" s="978">
        <v>17.712463513809901</v>
      </c>
      <c r="K24" s="978">
        <v>16.244332476051</v>
      </c>
      <c r="L24" s="979">
        <v>15.689094845006901</v>
      </c>
    </row>
    <row r="25" spans="2:12" ht="15.95" customHeight="1">
      <c r="B25" s="965" t="s">
        <v>59</v>
      </c>
      <c r="C25" s="977">
        <v>5.8306846931595802</v>
      </c>
      <c r="D25" s="978">
        <v>9.6985009183772704</v>
      </c>
      <c r="E25" s="978">
        <v>11.2968314146037</v>
      </c>
      <c r="F25" s="978">
        <v>12.6373679411272</v>
      </c>
      <c r="G25" s="978">
        <v>15.744024411124601</v>
      </c>
      <c r="H25" s="978">
        <v>15.857570793801001</v>
      </c>
      <c r="I25" s="978">
        <v>16.954867750293801</v>
      </c>
      <c r="J25" s="978">
        <v>16.100193205581601</v>
      </c>
      <c r="K25" s="978">
        <v>15.412472083947399</v>
      </c>
      <c r="L25" s="979">
        <v>15.424642176455301</v>
      </c>
    </row>
    <row r="26" spans="2:12" ht="15.95" customHeight="1">
      <c r="B26" s="965" t="s">
        <v>56</v>
      </c>
      <c r="C26" s="977">
        <v>13.5590507063673</v>
      </c>
      <c r="D26" s="978">
        <v>11.7184524742938</v>
      </c>
      <c r="E26" s="978">
        <v>12.743045864731601</v>
      </c>
      <c r="F26" s="978">
        <v>14.2124598193785</v>
      </c>
      <c r="G26" s="978">
        <v>14.363287015120701</v>
      </c>
      <c r="H26" s="978">
        <v>14.5394754219604</v>
      </c>
      <c r="I26" s="978">
        <v>15.6678127479503</v>
      </c>
      <c r="J26" s="978">
        <v>14.949828240824401</v>
      </c>
      <c r="K26" s="978">
        <v>14.548825335075801</v>
      </c>
      <c r="L26" s="979" t="s">
        <v>30</v>
      </c>
    </row>
    <row r="27" spans="2:12" ht="15.95" customHeight="1">
      <c r="B27" s="965" t="s">
        <v>48</v>
      </c>
      <c r="C27" s="977">
        <v>12.492637219689801</v>
      </c>
      <c r="D27" s="978">
        <v>11.574766433960701</v>
      </c>
      <c r="E27" s="978">
        <v>12.054488837846399</v>
      </c>
      <c r="F27" s="978">
        <v>13.213982722892601</v>
      </c>
      <c r="G27" s="978">
        <v>17.1777673951024</v>
      </c>
      <c r="H27" s="978">
        <v>17.229026674843102</v>
      </c>
      <c r="I27" s="978">
        <v>18.5874827642117</v>
      </c>
      <c r="J27" s="978">
        <v>15.655605716885701</v>
      </c>
      <c r="K27" s="978">
        <v>14.1979458283135</v>
      </c>
      <c r="L27" s="979">
        <v>14.127792986823801</v>
      </c>
    </row>
    <row r="28" spans="2:12" ht="15.95" customHeight="1">
      <c r="B28" s="965" t="s">
        <v>61</v>
      </c>
      <c r="C28" s="977">
        <v>9.8579781118218097</v>
      </c>
      <c r="D28" s="978">
        <v>9.2496814276322805</v>
      </c>
      <c r="E28" s="978">
        <v>9.0148767420929108</v>
      </c>
      <c r="F28" s="978">
        <v>12.1193433082044</v>
      </c>
      <c r="G28" s="978">
        <v>15.445872232313301</v>
      </c>
      <c r="H28" s="978">
        <v>16.3066048691392</v>
      </c>
      <c r="I28" s="978">
        <v>16.827470317169499</v>
      </c>
      <c r="J28" s="978">
        <v>15.3303772029555</v>
      </c>
      <c r="K28" s="978">
        <v>13.8279411320318</v>
      </c>
      <c r="L28" s="979">
        <v>13.3484880529869</v>
      </c>
    </row>
    <row r="29" spans="2:12" ht="15.95" customHeight="1">
      <c r="B29" s="965" t="s">
        <v>34</v>
      </c>
      <c r="C29" s="977">
        <v>14.5981428261702</v>
      </c>
      <c r="D29" s="978">
        <v>13.78208087776</v>
      </c>
      <c r="E29" s="978">
        <v>13.689954254533999</v>
      </c>
      <c r="F29" s="978">
        <v>13.578228730703501</v>
      </c>
      <c r="G29" s="978">
        <v>13.153622650962699</v>
      </c>
      <c r="H29" s="978">
        <v>13.4869315201703</v>
      </c>
      <c r="I29" s="978">
        <v>13.6834417224152</v>
      </c>
      <c r="J29" s="978">
        <v>12.8607578297019</v>
      </c>
      <c r="K29" s="978">
        <v>12.9584549851423</v>
      </c>
      <c r="L29" s="979">
        <v>13.679392410583199</v>
      </c>
    </row>
    <row r="30" spans="2:12" ht="15.95" customHeight="1">
      <c r="B30" s="965" t="s">
        <v>52</v>
      </c>
      <c r="C30" s="977">
        <v>7.0484066170958801</v>
      </c>
      <c r="D30" s="978">
        <v>5.2933633855078002</v>
      </c>
      <c r="E30" s="978">
        <v>6.9176705872391802</v>
      </c>
      <c r="F30" s="978">
        <v>10.6056628326003</v>
      </c>
      <c r="G30" s="978">
        <v>12.082193590398999</v>
      </c>
      <c r="H30" s="978">
        <v>12.0244244075068</v>
      </c>
      <c r="I30" s="978">
        <v>12.9595609429033</v>
      </c>
      <c r="J30" s="978">
        <v>12.8793036205607</v>
      </c>
      <c r="K30" s="978">
        <v>11.9801186409804</v>
      </c>
      <c r="L30" s="979">
        <v>11.0426773207711</v>
      </c>
    </row>
    <row r="31" spans="2:12" ht="15.95" customHeight="1">
      <c r="B31" s="965" t="s">
        <v>39</v>
      </c>
      <c r="C31" s="977">
        <v>3.6998635915808</v>
      </c>
      <c r="D31" s="978">
        <v>4.3812691816964398</v>
      </c>
      <c r="E31" s="978">
        <v>6.1230020148626396</v>
      </c>
      <c r="F31" s="978">
        <v>9.2102770641647105</v>
      </c>
      <c r="G31" s="978">
        <v>11.791571156491701</v>
      </c>
      <c r="H31" s="978">
        <v>12.5454721467942</v>
      </c>
      <c r="I31" s="978">
        <v>26.496582463782801</v>
      </c>
      <c r="J31" s="978">
        <v>22.081149136093199</v>
      </c>
      <c r="K31" s="978">
        <v>11.832692650544899</v>
      </c>
      <c r="L31" s="979">
        <v>13.344147703901699</v>
      </c>
    </row>
    <row r="32" spans="2:12" ht="15.95" customHeight="1">
      <c r="B32" s="965" t="s">
        <v>45</v>
      </c>
      <c r="C32" s="977">
        <v>8.8861121183745606</v>
      </c>
      <c r="D32" s="978">
        <v>7.8570851459468498</v>
      </c>
      <c r="E32" s="978">
        <v>7.1962041887428301</v>
      </c>
      <c r="F32" s="978">
        <v>11.3476428891847</v>
      </c>
      <c r="G32" s="978">
        <v>9.5696949271872693</v>
      </c>
      <c r="H32" s="978">
        <v>10.5791846161646</v>
      </c>
      <c r="I32" s="978">
        <v>10.562400005229099</v>
      </c>
      <c r="J32" s="978">
        <v>13.2038333528831</v>
      </c>
      <c r="K32" s="978">
        <v>11.6424346525608</v>
      </c>
      <c r="L32" s="979">
        <v>11.2592890275209</v>
      </c>
    </row>
    <row r="33" spans="2:13" ht="15.95" customHeight="1">
      <c r="B33" s="965" t="s">
        <v>51</v>
      </c>
      <c r="C33" s="977">
        <v>6.2355200540876101</v>
      </c>
      <c r="D33" s="978">
        <v>3.5658330622716599</v>
      </c>
      <c r="E33" s="978">
        <v>4.0206248888331499</v>
      </c>
      <c r="F33" s="978">
        <v>6.2719672782574802</v>
      </c>
      <c r="G33" s="978">
        <v>7.6538083022163796</v>
      </c>
      <c r="H33" s="978">
        <v>8.1041560966512591</v>
      </c>
      <c r="I33" s="978">
        <v>9.0190733434970092</v>
      </c>
      <c r="J33" s="978">
        <v>9.8216570087499608</v>
      </c>
      <c r="K33" s="978">
        <v>10.790174559555</v>
      </c>
      <c r="L33" s="979">
        <v>10.114123705237301</v>
      </c>
    </row>
    <row r="34" spans="2:13" ht="15.95" customHeight="1">
      <c r="B34" s="965" t="s">
        <v>31</v>
      </c>
      <c r="C34" s="977">
        <v>12.0570011636621</v>
      </c>
      <c r="D34" s="978">
        <v>10.904375993485401</v>
      </c>
      <c r="E34" s="978">
        <v>10.963837774031299</v>
      </c>
      <c r="F34" s="978">
        <v>10.869293911425499</v>
      </c>
      <c r="G34" s="978">
        <v>10.647125538170201</v>
      </c>
      <c r="H34" s="978">
        <v>11.1652213377709</v>
      </c>
      <c r="I34" s="978">
        <v>11.2599678980924</v>
      </c>
      <c r="J34" s="978">
        <v>11.123212892679501</v>
      </c>
      <c r="K34" s="978">
        <v>10.6948324081136</v>
      </c>
      <c r="L34" s="979" t="s">
        <v>30</v>
      </c>
    </row>
    <row r="35" spans="2:13" ht="15.95" customHeight="1">
      <c r="B35" s="965" t="s">
        <v>60</v>
      </c>
      <c r="C35" s="977">
        <v>7.5314618368046604</v>
      </c>
      <c r="D35" s="978">
        <v>9.1511507513931303</v>
      </c>
      <c r="E35" s="978">
        <v>8.0732447373649592</v>
      </c>
      <c r="F35" s="978">
        <v>8.5451250619435104</v>
      </c>
      <c r="G35" s="978">
        <v>9.4591667091598204</v>
      </c>
      <c r="H35" s="978">
        <v>9.9747072858047101</v>
      </c>
      <c r="I35" s="978">
        <v>11.0213899871094</v>
      </c>
      <c r="J35" s="978">
        <v>10.2297045824912</v>
      </c>
      <c r="K35" s="978">
        <v>9.9470621686297793</v>
      </c>
      <c r="L35" s="979">
        <v>9.4521133195617892</v>
      </c>
    </row>
    <row r="36" spans="2:13" ht="15.95" customHeight="1">
      <c r="B36" s="965" t="s">
        <v>44</v>
      </c>
      <c r="C36" s="977">
        <v>8.4882255616173694</v>
      </c>
      <c r="D36" s="978">
        <v>10.5041272772825</v>
      </c>
      <c r="E36" s="978">
        <v>11.0113281212542</v>
      </c>
      <c r="F36" s="978">
        <v>12.3667664688112</v>
      </c>
      <c r="G36" s="978">
        <v>11.102812413501301</v>
      </c>
      <c r="H36" s="978">
        <v>10.684236025808699</v>
      </c>
      <c r="I36" s="978">
        <v>9.9793032515054296</v>
      </c>
      <c r="J36" s="978">
        <v>10.5181426339794</v>
      </c>
      <c r="K36" s="978">
        <v>9.5042659456189895</v>
      </c>
      <c r="L36" s="979">
        <v>8.8211700631630805</v>
      </c>
    </row>
    <row r="37" spans="2:13" ht="15.95" customHeight="1">
      <c r="B37" s="965" t="s">
        <v>58</v>
      </c>
      <c r="C37" s="977">
        <v>5.7906370884976699</v>
      </c>
      <c r="D37" s="978">
        <v>6.13810837556602</v>
      </c>
      <c r="E37" s="978">
        <v>6.0011715514977704</v>
      </c>
      <c r="F37" s="978">
        <v>6.5395465823731298</v>
      </c>
      <c r="G37" s="978">
        <v>7.7920317665101297</v>
      </c>
      <c r="H37" s="978">
        <v>7.9070766615232504</v>
      </c>
      <c r="I37" s="978">
        <v>9.0772968301058192</v>
      </c>
      <c r="J37" s="978">
        <v>8.4879983000040706</v>
      </c>
      <c r="K37" s="978">
        <v>8.8922942293338405</v>
      </c>
      <c r="L37" s="979">
        <v>8.4321514782269897</v>
      </c>
    </row>
    <row r="38" spans="2:13" ht="15.95" customHeight="1">
      <c r="B38" s="969" t="s">
        <v>54</v>
      </c>
      <c r="C38" s="986">
        <v>1.8035521145477</v>
      </c>
      <c r="D38" s="987">
        <v>2.7074006863926101</v>
      </c>
      <c r="E38" s="987">
        <v>2.5437018152657598</v>
      </c>
      <c r="F38" s="987">
        <v>2.9537237582702498</v>
      </c>
      <c r="G38" s="987">
        <v>4.1056498401274704</v>
      </c>
      <c r="H38" s="987">
        <v>4.3854048096441902</v>
      </c>
      <c r="I38" s="987">
        <v>5.2067369427453896</v>
      </c>
      <c r="J38" s="987">
        <v>4.8765547394611204</v>
      </c>
      <c r="K38" s="987">
        <v>4.5825389249343296</v>
      </c>
      <c r="L38" s="988" t="s">
        <v>30</v>
      </c>
    </row>
    <row r="39" spans="2:13" ht="15.95" customHeight="1">
      <c r="B39" s="989" t="s">
        <v>86</v>
      </c>
      <c r="C39" s="971"/>
      <c r="D39" s="971"/>
      <c r="E39" s="971"/>
      <c r="F39" s="971"/>
      <c r="G39" s="971"/>
      <c r="H39" s="971"/>
      <c r="I39" s="971"/>
      <c r="J39" s="971"/>
      <c r="K39" s="971"/>
      <c r="L39" s="971"/>
    </row>
    <row r="40" spans="2:13" ht="17.100000000000001" customHeight="1">
      <c r="B40" s="967"/>
      <c r="C40" s="971"/>
      <c r="D40" s="971"/>
      <c r="E40" s="971"/>
      <c r="F40" s="971"/>
      <c r="G40" s="971"/>
      <c r="H40" s="971"/>
      <c r="I40" s="971"/>
      <c r="J40" s="971"/>
      <c r="K40" s="971"/>
      <c r="L40" s="971"/>
    </row>
    <row r="41" spans="2:13">
      <c r="B41" s="930" t="s">
        <v>66</v>
      </c>
      <c r="M41" s="931" t="s">
        <v>0</v>
      </c>
    </row>
  </sheetData>
  <sortState ref="B7:L38">
    <sortCondition descending="1" ref="K7:K38"/>
  </sortState>
  <hyperlinks>
    <hyperlink ref="B41" r:id="rId1" xr:uid="{DE139586-C301-4AD9-9648-D5E7852F8C74}"/>
    <hyperlink ref="M41" r:id="rId2" xr:uid="{A166DDF0-D366-45F7-90F3-620763925ECA}"/>
  </hyperlink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2D4C-595E-4AF4-87B6-601F582BAB1F}">
  <dimension ref="A1:AA45"/>
  <sheetViews>
    <sheetView workbookViewId="0">
      <selection activeCell="C8" sqref="C8"/>
    </sheetView>
  </sheetViews>
  <sheetFormatPr baseColWidth="10" defaultColWidth="9.140625" defaultRowHeight="15"/>
  <cols>
    <col min="2" max="2" width="19" customWidth="1"/>
    <col min="3" max="26" width="18" customWidth="1"/>
  </cols>
  <sheetData>
    <row r="1" spans="1:26">
      <c r="B1" s="946" t="s">
        <v>0</v>
      </c>
    </row>
    <row r="2" spans="1:26">
      <c r="B2" s="947" t="s">
        <v>1</v>
      </c>
    </row>
    <row r="3" spans="1:26">
      <c r="B3" s="947" t="s">
        <v>83</v>
      </c>
    </row>
    <row r="4" spans="1:26">
      <c r="B4" s="947" t="s">
        <v>84</v>
      </c>
    </row>
    <row r="6" spans="1:26" ht="30" customHeight="1">
      <c r="B6" s="948" t="s">
        <v>4</v>
      </c>
      <c r="C6" s="949" t="s">
        <v>5</v>
      </c>
      <c r="D6" s="949" t="s">
        <v>6</v>
      </c>
      <c r="E6" s="949" t="s">
        <v>7</v>
      </c>
      <c r="F6" s="949" t="s">
        <v>8</v>
      </c>
      <c r="G6" s="949" t="s">
        <v>9</v>
      </c>
      <c r="H6" s="949" t="s">
        <v>10</v>
      </c>
      <c r="I6" s="949" t="s">
        <v>11</v>
      </c>
      <c r="J6" s="949" t="s">
        <v>12</v>
      </c>
      <c r="K6" s="949" t="s">
        <v>13</v>
      </c>
      <c r="L6" s="949" t="s">
        <v>14</v>
      </c>
      <c r="M6" s="949" t="s">
        <v>15</v>
      </c>
      <c r="N6" s="949" t="s">
        <v>16</v>
      </c>
      <c r="O6" s="949" t="s">
        <v>17</v>
      </c>
      <c r="P6" s="949" t="s">
        <v>18</v>
      </c>
      <c r="Q6" s="949" t="s">
        <v>19</v>
      </c>
      <c r="R6" s="949" t="s">
        <v>20</v>
      </c>
      <c r="S6" s="949" t="s">
        <v>21</v>
      </c>
      <c r="T6" s="949" t="s">
        <v>22</v>
      </c>
      <c r="U6" s="949" t="s">
        <v>23</v>
      </c>
      <c r="V6" s="949" t="s">
        <v>24</v>
      </c>
      <c r="W6" s="949" t="s">
        <v>25</v>
      </c>
      <c r="X6" s="949" t="s">
        <v>26</v>
      </c>
      <c r="Y6" s="949" t="s">
        <v>27</v>
      </c>
      <c r="Z6" s="949" t="s">
        <v>28</v>
      </c>
    </row>
    <row r="7" spans="1:26">
      <c r="B7" s="950" t="s">
        <v>29</v>
      </c>
      <c r="C7" s="951" t="s">
        <v>30</v>
      </c>
      <c r="D7" s="951" t="s">
        <v>30</v>
      </c>
      <c r="E7" s="951" t="s">
        <v>30</v>
      </c>
      <c r="F7" s="951" t="s">
        <v>30</v>
      </c>
      <c r="G7" s="951" t="s">
        <v>30</v>
      </c>
      <c r="H7" s="951" t="s">
        <v>30</v>
      </c>
      <c r="I7" s="951" t="s">
        <v>30</v>
      </c>
      <c r="J7" s="951" t="s">
        <v>30</v>
      </c>
      <c r="K7" s="951" t="s">
        <v>30</v>
      </c>
      <c r="L7" s="951" t="s">
        <v>30</v>
      </c>
      <c r="M7" s="951" t="s">
        <v>30</v>
      </c>
      <c r="N7" s="951" t="s">
        <v>30</v>
      </c>
      <c r="O7" s="951" t="s">
        <v>30</v>
      </c>
      <c r="P7" s="951" t="s">
        <v>30</v>
      </c>
      <c r="Q7" s="951" t="s">
        <v>30</v>
      </c>
      <c r="R7" s="951" t="s">
        <v>30</v>
      </c>
      <c r="S7" s="951" t="s">
        <v>30</v>
      </c>
      <c r="T7" s="951" t="s">
        <v>30</v>
      </c>
      <c r="U7" s="951" t="s">
        <v>30</v>
      </c>
      <c r="V7" s="951" t="s">
        <v>30</v>
      </c>
      <c r="W7" s="951" t="s">
        <v>30</v>
      </c>
      <c r="X7" s="951" t="s">
        <v>30</v>
      </c>
      <c r="Y7" s="951" t="s">
        <v>30</v>
      </c>
      <c r="Z7" s="951" t="s">
        <v>30</v>
      </c>
    </row>
    <row r="8" spans="1:26">
      <c r="A8" s="55" t="s">
        <v>31</v>
      </c>
      <c r="B8" s="952" t="s">
        <v>31</v>
      </c>
      <c r="C8" s="953">
        <v>23.202789927085298</v>
      </c>
      <c r="D8" s="953">
        <v>24.2951909323336</v>
      </c>
      <c r="E8" s="953">
        <v>26.0502946054578</v>
      </c>
      <c r="F8" s="953">
        <v>26.630590135969801</v>
      </c>
      <c r="G8" s="953">
        <v>27.0109850212115</v>
      </c>
      <c r="H8" s="953">
        <v>27.789132489983299</v>
      </c>
      <c r="I8" s="953">
        <v>27.398227585643301</v>
      </c>
      <c r="J8" s="953">
        <v>28.211666549398199</v>
      </c>
      <c r="K8" s="953">
        <v>27.601845825528098</v>
      </c>
      <c r="L8" s="953">
        <v>27.029065894090799</v>
      </c>
      <c r="M8" s="953">
        <v>26.0186613902926</v>
      </c>
      <c r="N8" s="953">
        <v>27.4041677660422</v>
      </c>
      <c r="O8" s="953">
        <v>27.838134047071598</v>
      </c>
      <c r="P8" s="953">
        <v>26.8647460922238</v>
      </c>
      <c r="Q8" s="953">
        <v>26.202336014594401</v>
      </c>
      <c r="R8" s="953">
        <v>25.330573331340101</v>
      </c>
      <c r="S8" s="953">
        <v>23.994161573010501</v>
      </c>
      <c r="T8" s="953">
        <v>24.365257670254898</v>
      </c>
      <c r="U8" s="953">
        <v>23.285908713761</v>
      </c>
      <c r="V8" s="953">
        <v>22.649120879896099</v>
      </c>
      <c r="W8" s="953">
        <v>22.4582687259952</v>
      </c>
      <c r="X8" s="953">
        <v>23.0201511129893</v>
      </c>
      <c r="Y8" s="953">
        <v>23.188603279364401</v>
      </c>
      <c r="Z8" s="954" t="s">
        <v>30</v>
      </c>
    </row>
    <row r="9" spans="1:26">
      <c r="A9" s="80" t="s">
        <v>32</v>
      </c>
      <c r="B9" s="952" t="s">
        <v>32</v>
      </c>
      <c r="C9" s="953">
        <v>25.611680881591202</v>
      </c>
      <c r="D9" s="953">
        <v>24.796621771999799</v>
      </c>
      <c r="E9" s="953">
        <v>23.5305701513863</v>
      </c>
      <c r="F9" s="953">
        <v>24.108115647526599</v>
      </c>
      <c r="G9" s="953">
        <v>23.591508352484102</v>
      </c>
      <c r="H9" s="953">
        <v>23.0521157470689</v>
      </c>
      <c r="I9" s="953">
        <v>22.600755830918398</v>
      </c>
      <c r="J9" s="953">
        <v>22.917027683520701</v>
      </c>
      <c r="K9" s="953">
        <v>23.276465624831999</v>
      </c>
      <c r="L9" s="953">
        <v>22.413008261723299</v>
      </c>
      <c r="M9" s="953">
        <v>21.5967237748965</v>
      </c>
      <c r="N9" s="953">
        <v>22.471715448678601</v>
      </c>
      <c r="O9" s="953">
        <v>22.649292785658002</v>
      </c>
      <c r="P9" s="953">
        <v>23.040197560928899</v>
      </c>
      <c r="Q9" s="953">
        <v>22.660552471773102</v>
      </c>
      <c r="R9" s="953">
        <v>22.6967074577069</v>
      </c>
      <c r="S9" s="953">
        <v>23.096287428733099</v>
      </c>
      <c r="T9" s="953">
        <v>23.6285407586874</v>
      </c>
      <c r="U9" s="953">
        <v>24.095129262390799</v>
      </c>
      <c r="V9" s="953">
        <v>24.9143925706739</v>
      </c>
      <c r="W9" s="953">
        <v>24.978498954785898</v>
      </c>
      <c r="X9" s="953">
        <v>25.827382107189301</v>
      </c>
      <c r="Y9" s="953">
        <v>25.297088012896801</v>
      </c>
      <c r="Z9" s="953">
        <v>24.4465281933978</v>
      </c>
    </row>
    <row r="10" spans="1:26">
      <c r="A10" s="105" t="s">
        <v>33</v>
      </c>
      <c r="B10" s="952" t="s">
        <v>33</v>
      </c>
      <c r="C10" s="953">
        <v>22.5070638327085</v>
      </c>
      <c r="D10" s="953">
        <v>22.390270826894199</v>
      </c>
      <c r="E10" s="953">
        <v>20.696424121126</v>
      </c>
      <c r="F10" s="953">
        <v>20.494188837703501</v>
      </c>
      <c r="G10" s="953">
        <v>21.4618504095247</v>
      </c>
      <c r="H10" s="953">
        <v>22.153893592261099</v>
      </c>
      <c r="I10" s="953">
        <v>22.325439064559099</v>
      </c>
      <c r="J10" s="953">
        <v>23.2930144412895</v>
      </c>
      <c r="K10" s="953">
        <v>24.118141905271202</v>
      </c>
      <c r="L10" s="953">
        <v>22.784501409634501</v>
      </c>
      <c r="M10" s="953">
        <v>22.123086929810299</v>
      </c>
      <c r="N10" s="953">
        <v>23.010374824652502</v>
      </c>
      <c r="O10" s="953">
        <v>22.961887456635601</v>
      </c>
      <c r="P10" s="953">
        <v>22.173004479739401</v>
      </c>
      <c r="Q10" s="953">
        <v>22.8058430290769</v>
      </c>
      <c r="R10" s="953">
        <v>22.9634217691613</v>
      </c>
      <c r="S10" s="953">
        <v>23.2777544361549</v>
      </c>
      <c r="T10" s="953">
        <v>23.2785028022688</v>
      </c>
      <c r="U10" s="953">
        <v>23.622673843845099</v>
      </c>
      <c r="V10" s="953">
        <v>24.283450900629699</v>
      </c>
      <c r="W10" s="953">
        <v>24.123823759834199</v>
      </c>
      <c r="X10" s="953">
        <v>23.934400028972899</v>
      </c>
      <c r="Y10" s="955">
        <v>23.891145238740901</v>
      </c>
      <c r="Z10" s="955">
        <v>24.591871132304199</v>
      </c>
    </row>
    <row r="11" spans="1:26">
      <c r="A11" s="130" t="s">
        <v>34</v>
      </c>
      <c r="B11" s="952" t="s">
        <v>34</v>
      </c>
      <c r="C11" s="953">
        <v>19.599193903465501</v>
      </c>
      <c r="D11" s="953">
        <v>20.151623835889101</v>
      </c>
      <c r="E11" s="953">
        <v>19.9748009121266</v>
      </c>
      <c r="F11" s="953">
        <v>20.0123212089768</v>
      </c>
      <c r="G11" s="953">
        <v>20.8744874529378</v>
      </c>
      <c r="H11" s="953">
        <v>21.8371682411947</v>
      </c>
      <c r="I11" s="953">
        <v>22.884744394642802</v>
      </c>
      <c r="J11" s="953">
        <v>23.338980934434002</v>
      </c>
      <c r="K11" s="953">
        <v>23.4690028792287</v>
      </c>
      <c r="L11" s="953">
        <v>22.3069697467248</v>
      </c>
      <c r="M11" s="953">
        <v>23.4612088007068</v>
      </c>
      <c r="N11" s="953">
        <v>23.510495399543299</v>
      </c>
      <c r="O11" s="953">
        <v>24.494240097285399</v>
      </c>
      <c r="P11" s="953">
        <v>24.187237514371201</v>
      </c>
      <c r="Q11" s="953">
        <v>24.3893171480447</v>
      </c>
      <c r="R11" s="953">
        <v>23.850593913610101</v>
      </c>
      <c r="S11" s="953">
        <v>22.772353970679401</v>
      </c>
      <c r="T11" s="953">
        <v>22.6963325471202</v>
      </c>
      <c r="U11" s="953">
        <v>22.676059802967799</v>
      </c>
      <c r="V11" s="953">
        <v>22.579977290439</v>
      </c>
      <c r="W11" s="953">
        <v>23.1842260868704</v>
      </c>
      <c r="X11" s="953">
        <v>24.177602763154599</v>
      </c>
      <c r="Y11" s="953">
        <v>23.290070803248401</v>
      </c>
      <c r="Z11" s="953">
        <v>22.8358931448685</v>
      </c>
    </row>
    <row r="12" spans="1:26" ht="30">
      <c r="A12" s="155" t="s">
        <v>35</v>
      </c>
      <c r="B12" s="952" t="s">
        <v>35</v>
      </c>
      <c r="C12" s="955">
        <v>13.883077965280799</v>
      </c>
      <c r="D12" s="955">
        <v>15.1091068562055</v>
      </c>
      <c r="E12" s="955">
        <v>16.156886361237</v>
      </c>
      <c r="F12" s="955">
        <v>17.8635019411347</v>
      </c>
      <c r="G12" s="955">
        <v>19.3090893874964</v>
      </c>
      <c r="H12" s="953">
        <v>20.956154315033199</v>
      </c>
      <c r="I12" s="953">
        <v>22.577593526273301</v>
      </c>
      <c r="J12" s="953">
        <v>24.077375812707398</v>
      </c>
      <c r="K12" s="953">
        <v>21.913781019569701</v>
      </c>
      <c r="L12" s="953">
        <v>22.646708162703799</v>
      </c>
      <c r="M12" s="953">
        <v>22.042973201485101</v>
      </c>
      <c r="N12" s="953">
        <v>21.915825421672501</v>
      </c>
      <c r="O12" s="953">
        <v>21.125209487672301</v>
      </c>
      <c r="P12" s="953">
        <v>21.338397099537499</v>
      </c>
      <c r="Q12" s="953">
        <v>22.670509881334802</v>
      </c>
      <c r="R12" s="953">
        <v>23.374781904132298</v>
      </c>
      <c r="S12" s="953">
        <v>22.1296577145622</v>
      </c>
      <c r="T12" s="953">
        <v>21.7227919184852</v>
      </c>
      <c r="U12" s="953">
        <v>21.2278710779912</v>
      </c>
      <c r="V12" s="953">
        <v>21.269107264816999</v>
      </c>
      <c r="W12" s="953">
        <v>18.3620756136132</v>
      </c>
      <c r="X12" s="955">
        <v>18.9897319714179</v>
      </c>
      <c r="Y12" s="955">
        <v>19.033862637613101</v>
      </c>
      <c r="Z12" s="954" t="s">
        <v>30</v>
      </c>
    </row>
    <row r="13" spans="1:26" ht="30">
      <c r="A13" s="180" t="s">
        <v>36</v>
      </c>
      <c r="B13" s="952" t="s">
        <v>36</v>
      </c>
      <c r="C13" s="953">
        <v>19.6895820526764</v>
      </c>
      <c r="D13" s="953">
        <v>19.8348156806269</v>
      </c>
      <c r="E13" s="953">
        <v>19.783996615036799</v>
      </c>
      <c r="F13" s="953">
        <v>19.790175521037799</v>
      </c>
      <c r="G13" s="953">
        <v>19.8781564478268</v>
      </c>
      <c r="H13" s="953">
        <v>19.951802434142301</v>
      </c>
      <c r="I13" s="953">
        <v>20.293066801076201</v>
      </c>
      <c r="J13" s="953">
        <v>22.364999280371599</v>
      </c>
      <c r="K13" s="953">
        <v>23.744971529385701</v>
      </c>
      <c r="L13" s="953">
        <v>21.003562973753201</v>
      </c>
      <c r="M13" s="953">
        <v>19.456409287210299</v>
      </c>
      <c r="N13" s="953">
        <v>19.432515661923301</v>
      </c>
      <c r="O13" s="953">
        <v>20.028855902716799</v>
      </c>
      <c r="P13" s="953">
        <v>19.8156100830026</v>
      </c>
      <c r="Q13" s="953">
        <v>19.8399495600829</v>
      </c>
      <c r="R13" s="953">
        <v>18.988926248020501</v>
      </c>
      <c r="S13" s="953">
        <v>18.824543006220601</v>
      </c>
      <c r="T13" s="953">
        <v>18.1777606896744</v>
      </c>
      <c r="U13" s="953">
        <v>18.2028667597924</v>
      </c>
      <c r="V13" s="953">
        <v>16.254166477262601</v>
      </c>
      <c r="W13" s="953">
        <v>16.168153498044902</v>
      </c>
      <c r="X13" s="953">
        <v>16.866290414397898</v>
      </c>
      <c r="Y13" s="955">
        <v>16.950366852392801</v>
      </c>
      <c r="Z13" s="955">
        <v>16.186648307758201</v>
      </c>
    </row>
    <row r="14" spans="1:26">
      <c r="A14" s="205" t="s">
        <v>37</v>
      </c>
      <c r="B14" s="952" t="s">
        <v>37</v>
      </c>
      <c r="C14" s="953">
        <v>31.1058465641539</v>
      </c>
      <c r="D14" s="953">
        <v>31.000079488372702</v>
      </c>
      <c r="E14" s="953">
        <v>29.634463883073401</v>
      </c>
      <c r="F14" s="953">
        <v>29.251583987982499</v>
      </c>
      <c r="G14" s="953">
        <v>28.580464198029802</v>
      </c>
      <c r="H14" s="953">
        <v>28.5248592592412</v>
      </c>
      <c r="I14" s="953">
        <v>28.1510781666578</v>
      </c>
      <c r="J14" s="953">
        <v>29.6665559482128</v>
      </c>
      <c r="K14" s="953">
        <v>28.905671835790098</v>
      </c>
      <c r="L14" s="953">
        <v>27.184150064440399</v>
      </c>
      <c r="M14" s="953">
        <v>26.5219620764145</v>
      </c>
      <c r="N14" s="953">
        <v>26.098348006460999</v>
      </c>
      <c r="O14" s="953">
        <v>25.3751105408769</v>
      </c>
      <c r="P14" s="953">
        <v>24.775372384481599</v>
      </c>
      <c r="Q14" s="953">
        <v>24.7408229025596</v>
      </c>
      <c r="R14" s="953">
        <v>25.676462058986498</v>
      </c>
      <c r="S14" s="953">
        <v>24.3093476604522</v>
      </c>
      <c r="T14" s="953">
        <v>23.7274064051355</v>
      </c>
      <c r="U14" s="953">
        <v>24.845661060091398</v>
      </c>
      <c r="V14" s="953">
        <v>25.772045532002799</v>
      </c>
      <c r="W14" s="953">
        <v>25.5353602874792</v>
      </c>
      <c r="X14" s="953">
        <v>26.2369575229222</v>
      </c>
      <c r="Y14" s="953">
        <v>27.687765111196299</v>
      </c>
      <c r="Z14" s="953">
        <v>27.3007473725011</v>
      </c>
    </row>
    <row r="15" spans="1:26">
      <c r="A15" s="230" t="s">
        <v>38</v>
      </c>
      <c r="B15" s="952" t="s">
        <v>38</v>
      </c>
      <c r="C15" s="953">
        <v>21.459586611959601</v>
      </c>
      <c r="D15" s="953">
        <v>21.2637917919829</v>
      </c>
      <c r="E15" s="953">
        <v>20.587113925734901</v>
      </c>
      <c r="F15" s="953">
        <v>20.6976456717052</v>
      </c>
      <c r="G15" s="953">
        <v>20.657939920081699</v>
      </c>
      <c r="H15" s="953">
        <v>21.172379733758302</v>
      </c>
      <c r="I15" s="953">
        <v>23.274764705045101</v>
      </c>
      <c r="J15" s="953">
        <v>23.498386306346799</v>
      </c>
      <c r="K15" s="953">
        <v>22.9393877468768</v>
      </c>
      <c r="L15" s="953">
        <v>20.102431377946498</v>
      </c>
      <c r="M15" s="953">
        <v>17.9939144621449</v>
      </c>
      <c r="N15" s="953">
        <v>18.147530952992799</v>
      </c>
      <c r="O15" s="953">
        <v>18.798643563808799</v>
      </c>
      <c r="P15" s="953">
        <v>18.806538118648199</v>
      </c>
      <c r="Q15" s="953">
        <v>19.334256991947999</v>
      </c>
      <c r="R15" s="953">
        <v>19.8029126025869</v>
      </c>
      <c r="S15" s="953">
        <v>20.984882061010602</v>
      </c>
      <c r="T15" s="953">
        <v>21.230382870172299</v>
      </c>
      <c r="U15" s="953">
        <v>21.762945428323601</v>
      </c>
      <c r="V15" s="953">
        <v>21.3534089903591</v>
      </c>
      <c r="W15" s="953">
        <v>22.184424480728801</v>
      </c>
      <c r="X15" s="953">
        <v>22.5247698396368</v>
      </c>
      <c r="Y15" s="953">
        <v>22.814333322540602</v>
      </c>
      <c r="Z15" s="953">
        <v>22.571052781970899</v>
      </c>
    </row>
    <row r="16" spans="1:26">
      <c r="A16" s="255" t="s">
        <v>39</v>
      </c>
      <c r="B16" s="952" t="s">
        <v>39</v>
      </c>
      <c r="C16" s="953">
        <v>26.687198092035398</v>
      </c>
      <c r="D16" s="953">
        <v>27.430891404157698</v>
      </c>
      <c r="E16" s="953">
        <v>30.561709819522498</v>
      </c>
      <c r="F16" s="953">
        <v>32.759524378621002</v>
      </c>
      <c r="G16" s="953">
        <v>31.721499145268801</v>
      </c>
      <c r="H16" s="953">
        <v>32.862732112192802</v>
      </c>
      <c r="I16" s="953">
        <v>36.8002893374791</v>
      </c>
      <c r="J16" s="953">
        <v>36.392412292943803</v>
      </c>
      <c r="K16" s="953">
        <v>31.130615415802001</v>
      </c>
      <c r="L16" s="953">
        <v>22.6782449713487</v>
      </c>
      <c r="M16" s="953">
        <v>21.234219616651998</v>
      </c>
      <c r="N16" s="953">
        <v>26.457731891704501</v>
      </c>
      <c r="O16" s="953">
        <v>28.710082432059199</v>
      </c>
      <c r="P16" s="953">
        <v>27.900313854775899</v>
      </c>
      <c r="Q16" s="953">
        <v>25.743932156391299</v>
      </c>
      <c r="R16" s="953">
        <v>24.494184016947401</v>
      </c>
      <c r="S16" s="953">
        <v>24.4305082596949</v>
      </c>
      <c r="T16" s="953">
        <v>25.9182409194302</v>
      </c>
      <c r="U16" s="953">
        <v>27.0949191011957</v>
      </c>
      <c r="V16" s="953">
        <v>27.111482605421202</v>
      </c>
      <c r="W16" s="953">
        <v>29.800531481197499</v>
      </c>
      <c r="X16" s="953">
        <v>29.164207209068799</v>
      </c>
      <c r="Y16" s="953">
        <v>27.517891415536401</v>
      </c>
      <c r="Z16" s="953">
        <v>26.578852042733502</v>
      </c>
    </row>
    <row r="17" spans="1:26">
      <c r="A17" s="280" t="s">
        <v>40</v>
      </c>
      <c r="B17" s="952" t="s">
        <v>40</v>
      </c>
      <c r="C17" s="953">
        <v>23.057416338077701</v>
      </c>
      <c r="D17" s="953">
        <v>22.8752385430207</v>
      </c>
      <c r="E17" s="953">
        <v>21.6020365556349</v>
      </c>
      <c r="F17" s="953">
        <v>21.783339593671101</v>
      </c>
      <c r="G17" s="953">
        <v>22.257775986092</v>
      </c>
      <c r="H17" s="953">
        <v>22.918020244463701</v>
      </c>
      <c r="I17" s="953">
        <v>22.7638420562531</v>
      </c>
      <c r="J17" s="953">
        <v>24.1954969209716</v>
      </c>
      <c r="K17" s="953">
        <v>24.493861477878198</v>
      </c>
      <c r="L17" s="953">
        <v>22.954986877362501</v>
      </c>
      <c r="M17" s="953">
        <v>22.296338423433198</v>
      </c>
      <c r="N17" s="953">
        <v>22.616390064546099</v>
      </c>
      <c r="O17" s="953">
        <v>23.077841392380499</v>
      </c>
      <c r="P17" s="953">
        <v>22.008016797098701</v>
      </c>
      <c r="Q17" s="953">
        <v>21.4720368105869</v>
      </c>
      <c r="R17" s="953">
        <v>21.229983205998501</v>
      </c>
      <c r="S17" s="953">
        <v>22.744784339686799</v>
      </c>
      <c r="T17" s="953">
        <v>23.348990945687401</v>
      </c>
      <c r="U17" s="953">
        <v>24.075010065878001</v>
      </c>
      <c r="V17" s="953">
        <v>23.826180490123299</v>
      </c>
      <c r="W17" s="953">
        <v>24.042799889093299</v>
      </c>
      <c r="X17" s="953">
        <v>23.615676762518699</v>
      </c>
      <c r="Y17" s="953">
        <v>24.1472316548805</v>
      </c>
      <c r="Z17" s="953">
        <v>22.4879947613504</v>
      </c>
    </row>
    <row r="18" spans="1:26">
      <c r="A18" s="305" t="s">
        <v>41</v>
      </c>
      <c r="B18" s="952" t="s">
        <v>41</v>
      </c>
      <c r="C18" s="953">
        <v>20.881469300998901</v>
      </c>
      <c r="D18" s="953">
        <v>20.860273804287502</v>
      </c>
      <c r="E18" s="953">
        <v>20.336368186627599</v>
      </c>
      <c r="F18" s="953">
        <v>20.498941942769399</v>
      </c>
      <c r="G18" s="953">
        <v>20.8372933799027</v>
      </c>
      <c r="H18" s="953">
        <v>21.2552665988668</v>
      </c>
      <c r="I18" s="953">
        <v>21.8978007292441</v>
      </c>
      <c r="J18" s="953">
        <v>22.585707238234001</v>
      </c>
      <c r="K18" s="953">
        <v>22.9330150753769</v>
      </c>
      <c r="L18" s="953">
        <v>21.449551615836</v>
      </c>
      <c r="M18" s="953">
        <v>21.4821587365204</v>
      </c>
      <c r="N18" s="953">
        <v>21.699292143456699</v>
      </c>
      <c r="O18" s="953">
        <v>21.655931392572001</v>
      </c>
      <c r="P18" s="953">
        <v>21.269581654366799</v>
      </c>
      <c r="Q18" s="953">
        <v>20.9584010645702</v>
      </c>
      <c r="R18" s="953">
        <v>20.559852312299199</v>
      </c>
      <c r="S18" s="953">
        <v>20.921275426009</v>
      </c>
      <c r="T18" s="953">
        <v>21.420433297653599</v>
      </c>
      <c r="U18" s="953">
        <v>21.875396701060499</v>
      </c>
      <c r="V18" s="953">
        <v>22.416101918956699</v>
      </c>
      <c r="W18" s="953">
        <v>22.4362414138782</v>
      </c>
      <c r="X18" s="953">
        <v>23.483215594899999</v>
      </c>
      <c r="Y18" s="955">
        <v>23.6504376872339</v>
      </c>
      <c r="Z18" s="955">
        <v>23.093087400862</v>
      </c>
    </row>
    <row r="19" spans="1:26">
      <c r="A19" s="330" t="s">
        <v>42</v>
      </c>
      <c r="B19" s="952" t="s">
        <v>42</v>
      </c>
      <c r="C19" s="953">
        <v>23.114328928590101</v>
      </c>
      <c r="D19" s="953">
        <v>21.7781951080302</v>
      </c>
      <c r="E19" s="953">
        <v>20.1217858897603</v>
      </c>
      <c r="F19" s="953">
        <v>19.5233250586687</v>
      </c>
      <c r="G19" s="953">
        <v>19.0910135601011</v>
      </c>
      <c r="H19" s="953">
        <v>19.076698524238399</v>
      </c>
      <c r="I19" s="953">
        <v>19.802899693092101</v>
      </c>
      <c r="J19" s="953">
        <v>20.0565301754316</v>
      </c>
      <c r="K19" s="953">
        <v>20.3029660434559</v>
      </c>
      <c r="L19" s="953">
        <v>19.267539752957202</v>
      </c>
      <c r="M19" s="953">
        <v>19.542505069411899</v>
      </c>
      <c r="N19" s="953">
        <v>20.3708475029329</v>
      </c>
      <c r="O19" s="953">
        <v>20.321093064171301</v>
      </c>
      <c r="P19" s="953">
        <v>19.901470823625701</v>
      </c>
      <c r="Q19" s="953">
        <v>20.0402742337135</v>
      </c>
      <c r="R19" s="953">
        <v>20.019826976584302</v>
      </c>
      <c r="S19" s="953">
        <v>20.298302251542399</v>
      </c>
      <c r="T19" s="953">
        <v>20.411488877189999</v>
      </c>
      <c r="U19" s="953">
        <v>21.065206733126299</v>
      </c>
      <c r="V19" s="955">
        <v>21.316106859022899</v>
      </c>
      <c r="W19" s="955">
        <v>21.540721502586901</v>
      </c>
      <c r="X19" s="955">
        <v>21.299451270922901</v>
      </c>
      <c r="Y19" s="955">
        <v>22.085013193837199</v>
      </c>
      <c r="Z19" s="955">
        <v>21.908272504311999</v>
      </c>
    </row>
    <row r="20" spans="1:26">
      <c r="A20" s="355" t="s">
        <v>43</v>
      </c>
      <c r="B20" s="952" t="s">
        <v>43</v>
      </c>
      <c r="C20" s="953">
        <v>24.641216478177501</v>
      </c>
      <c r="D20" s="953">
        <v>24.7367936020025</v>
      </c>
      <c r="E20" s="953">
        <v>23.6024972109891</v>
      </c>
      <c r="F20" s="953">
        <v>25.324777557084701</v>
      </c>
      <c r="G20" s="953">
        <v>24.395020747654399</v>
      </c>
      <c r="H20" s="953">
        <v>20.828951160710901</v>
      </c>
      <c r="I20" s="953">
        <v>23.685874887061601</v>
      </c>
      <c r="J20" s="953">
        <v>26.011850750618901</v>
      </c>
      <c r="K20" s="953">
        <v>23.8137324048888</v>
      </c>
      <c r="L20" s="953">
        <v>20.791479523189501</v>
      </c>
      <c r="M20" s="956">
        <v>16.559265868034998</v>
      </c>
      <c r="N20" s="953">
        <v>13.676150681779299</v>
      </c>
      <c r="O20" s="953">
        <v>11.529630380320301</v>
      </c>
      <c r="P20" s="953">
        <v>11.1968800285086</v>
      </c>
      <c r="Q20" s="953">
        <v>10.834285010387999</v>
      </c>
      <c r="R20" s="953">
        <v>10.7700391218055</v>
      </c>
      <c r="S20" s="953">
        <v>11.0081384356565</v>
      </c>
      <c r="T20" s="953">
        <v>11.7891332445122</v>
      </c>
      <c r="U20" s="953">
        <v>11.1477477259825</v>
      </c>
      <c r="V20" s="953">
        <v>10.687430966159701</v>
      </c>
      <c r="W20" s="953">
        <v>12.0836559980507</v>
      </c>
      <c r="X20" s="955">
        <v>13.3139507883636</v>
      </c>
      <c r="Y20" s="955">
        <v>13.694916004910899</v>
      </c>
      <c r="Z20" s="955">
        <v>13.8827344393739</v>
      </c>
    </row>
    <row r="21" spans="1:26">
      <c r="A21" s="380" t="s">
        <v>44</v>
      </c>
      <c r="B21" s="952" t="s">
        <v>44</v>
      </c>
      <c r="C21" s="953">
        <v>25.502407225669799</v>
      </c>
      <c r="D21" s="953">
        <v>24.852390136829701</v>
      </c>
      <c r="E21" s="953">
        <v>24.714413486996801</v>
      </c>
      <c r="F21" s="953">
        <v>23.6251824423938</v>
      </c>
      <c r="G21" s="953">
        <v>24.040477575169302</v>
      </c>
      <c r="H21" s="953">
        <v>23.833932744134199</v>
      </c>
      <c r="I21" s="953">
        <v>23.492232149396202</v>
      </c>
      <c r="J21" s="953">
        <v>23.692643021116801</v>
      </c>
      <c r="K21" s="953">
        <v>23.344081000680202</v>
      </c>
      <c r="L21" s="953">
        <v>22.6396580552545</v>
      </c>
      <c r="M21" s="953">
        <v>20.069460925600701</v>
      </c>
      <c r="N21" s="953">
        <v>19.537296007646201</v>
      </c>
      <c r="O21" s="953">
        <v>19.149697080326298</v>
      </c>
      <c r="P21" s="953">
        <v>20.796158975600299</v>
      </c>
      <c r="Q21" s="953">
        <v>22.009807921771699</v>
      </c>
      <c r="R21" s="953">
        <v>22.1722087035477</v>
      </c>
      <c r="S21" s="953">
        <v>19.494802421189501</v>
      </c>
      <c r="T21" s="953">
        <v>22.148004633103099</v>
      </c>
      <c r="U21" s="953">
        <v>24.730914143985601</v>
      </c>
      <c r="V21" s="953">
        <v>27.002706936565101</v>
      </c>
      <c r="W21" s="953">
        <v>26.515915932950399</v>
      </c>
      <c r="X21" s="953">
        <v>27.236210966993099</v>
      </c>
      <c r="Y21" s="955">
        <v>27.8850039845799</v>
      </c>
      <c r="Z21" s="955">
        <v>26.347719948162499</v>
      </c>
    </row>
    <row r="22" spans="1:26">
      <c r="A22" s="405" t="s">
        <v>45</v>
      </c>
      <c r="B22" s="952" t="s">
        <v>45</v>
      </c>
      <c r="C22" s="953">
        <v>24.555243957175001</v>
      </c>
      <c r="D22" s="953">
        <v>23.170861971453299</v>
      </c>
      <c r="E22" s="953">
        <v>19.8081488764598</v>
      </c>
      <c r="F22" s="953">
        <v>21.432419998769799</v>
      </c>
      <c r="G22" s="953">
        <v>24.8839776911001</v>
      </c>
      <c r="H22" s="953">
        <v>29.608157695959999</v>
      </c>
      <c r="I22" s="953">
        <v>35.409429982407801</v>
      </c>
      <c r="J22" s="953">
        <v>29.424077867540799</v>
      </c>
      <c r="K22" s="953">
        <v>25.3671853620482</v>
      </c>
      <c r="L22" s="953">
        <v>15.3320803440359</v>
      </c>
      <c r="M22" s="953">
        <v>14.082546223246201</v>
      </c>
      <c r="N22" s="953">
        <v>15.3675300638326</v>
      </c>
      <c r="O22" s="953">
        <v>15.982918294104</v>
      </c>
      <c r="P22" s="953">
        <v>15.6019913533199</v>
      </c>
      <c r="Q22" s="953">
        <v>17.158264042417599</v>
      </c>
      <c r="R22" s="953">
        <v>19.333024798046502</v>
      </c>
      <c r="S22" s="953">
        <v>20.9356602019684</v>
      </c>
      <c r="T22" s="953">
        <v>21.772500990898099</v>
      </c>
      <c r="U22" s="953">
        <v>21.837291300451302</v>
      </c>
      <c r="V22" s="953">
        <v>20.850563205489401</v>
      </c>
      <c r="W22" s="953">
        <v>21.218290881159799</v>
      </c>
      <c r="X22" s="953">
        <v>22.781949027959101</v>
      </c>
      <c r="Y22" s="953">
        <v>24.027112777556599</v>
      </c>
      <c r="Z22" s="953">
        <v>23.697571317529398</v>
      </c>
    </row>
    <row r="23" spans="1:26">
      <c r="A23" s="430" t="s">
        <v>46</v>
      </c>
      <c r="B23" s="952" t="s">
        <v>46</v>
      </c>
      <c r="C23" s="953">
        <v>23.7420481635044</v>
      </c>
      <c r="D23" s="953">
        <v>23.936390733455799</v>
      </c>
      <c r="E23" s="953">
        <v>23.593144584882701</v>
      </c>
      <c r="F23" s="953">
        <v>24.9111440961711</v>
      </c>
      <c r="G23" s="953">
        <v>26.950193115435098</v>
      </c>
      <c r="H23" s="953">
        <v>29.828926318436999</v>
      </c>
      <c r="I23" s="953">
        <v>30.986691881156901</v>
      </c>
      <c r="J23" s="953">
        <v>28.7070823485777</v>
      </c>
      <c r="K23" s="953">
        <v>24.842118825427601</v>
      </c>
      <c r="L23" s="953">
        <v>21.163124430829999</v>
      </c>
      <c r="M23" s="953">
        <v>17.571352238918699</v>
      </c>
      <c r="N23" s="953">
        <v>16.540258819261901</v>
      </c>
      <c r="O23" s="953">
        <v>19.4732156052739</v>
      </c>
      <c r="P23" s="953">
        <v>18.247224896849801</v>
      </c>
      <c r="Q23" s="953">
        <v>20.169250301346</v>
      </c>
      <c r="R23" s="953">
        <v>24.258295245339198</v>
      </c>
      <c r="S23" s="953">
        <v>34.0772519319042</v>
      </c>
      <c r="T23" s="953">
        <v>32.458941123587003</v>
      </c>
      <c r="U23" s="953">
        <v>27.921408855857099</v>
      </c>
      <c r="V23" s="953">
        <v>53.222029692116799</v>
      </c>
      <c r="W23" s="953">
        <v>41.335448125482102</v>
      </c>
      <c r="X23" s="953">
        <v>22.039910034469099</v>
      </c>
      <c r="Y23" s="953">
        <v>21.174611609292999</v>
      </c>
      <c r="Z23" s="953">
        <v>23.184764231647801</v>
      </c>
    </row>
    <row r="24" spans="1:26">
      <c r="A24" s="455" t="s">
        <v>47</v>
      </c>
      <c r="B24" s="952" t="s">
        <v>47</v>
      </c>
      <c r="C24" s="953">
        <v>24.022646825191799</v>
      </c>
      <c r="D24" s="953">
        <v>23.499952052825702</v>
      </c>
      <c r="E24" s="953">
        <v>23.2579904995258</v>
      </c>
      <c r="F24" s="953">
        <v>22.141738226224401</v>
      </c>
      <c r="G24" s="953">
        <v>21.4927224960961</v>
      </c>
      <c r="H24" s="953">
        <v>21.975018693988101</v>
      </c>
      <c r="I24" s="953">
        <v>22.315056584202001</v>
      </c>
      <c r="J24" s="953">
        <v>23.014830521902802</v>
      </c>
      <c r="K24" s="953">
        <v>22.571347295537802</v>
      </c>
      <c r="L24" s="953">
        <v>21.075476708636099</v>
      </c>
      <c r="M24" s="953">
        <v>21.2561776800956</v>
      </c>
      <c r="N24" s="953">
        <v>22.611503346631899</v>
      </c>
      <c r="O24" s="953">
        <v>23.3355925715437</v>
      </c>
      <c r="P24" s="953">
        <v>22.437951372265601</v>
      </c>
      <c r="Q24" s="953">
        <v>21.805199021704301</v>
      </c>
      <c r="R24" s="953">
        <v>21.032119428546999</v>
      </c>
      <c r="S24" s="953">
        <v>22.334311197796499</v>
      </c>
      <c r="T24" s="953">
        <v>22.001658731550599</v>
      </c>
      <c r="U24" s="953">
        <v>23.2339016652314</v>
      </c>
      <c r="V24" s="953">
        <v>22.891154301249099</v>
      </c>
      <c r="W24" s="953">
        <v>22.420179125335199</v>
      </c>
      <c r="X24" s="953">
        <v>23.452844224779401</v>
      </c>
      <c r="Y24" s="953">
        <v>24.567418967289601</v>
      </c>
      <c r="Z24" s="953">
        <v>24.0092439517407</v>
      </c>
    </row>
    <row r="25" spans="1:26">
      <c r="A25" s="480" t="s">
        <v>48</v>
      </c>
      <c r="B25" s="952" t="s">
        <v>48</v>
      </c>
      <c r="C25" s="953">
        <v>20.730803522057599</v>
      </c>
      <c r="D25" s="953">
        <v>20.721070059521399</v>
      </c>
      <c r="E25" s="953">
        <v>21.363399271058299</v>
      </c>
      <c r="F25" s="953">
        <v>20.8753150872177</v>
      </c>
      <c r="G25" s="953">
        <v>20.964127027188901</v>
      </c>
      <c r="H25" s="953">
        <v>21.281654229784198</v>
      </c>
      <c r="I25" s="953">
        <v>21.580372809249099</v>
      </c>
      <c r="J25" s="953">
        <v>21.660557288716799</v>
      </c>
      <c r="K25" s="953">
        <v>21.2778792005419</v>
      </c>
      <c r="L25" s="953">
        <v>20.110515991729699</v>
      </c>
      <c r="M25" s="953">
        <v>20.024224228274701</v>
      </c>
      <c r="N25" s="953">
        <v>19.713871514508099</v>
      </c>
      <c r="O25" s="953">
        <v>18.309059446044799</v>
      </c>
      <c r="P25" s="953">
        <v>17.204586968864898</v>
      </c>
      <c r="Q25" s="953">
        <v>16.722168093805301</v>
      </c>
      <c r="R25" s="953">
        <v>16.935467014628301</v>
      </c>
      <c r="S25" s="953">
        <v>17.170996967307399</v>
      </c>
      <c r="T25" s="953">
        <v>17.480776149711101</v>
      </c>
      <c r="U25" s="953">
        <v>17.846136979793101</v>
      </c>
      <c r="V25" s="953">
        <v>17.989239408821501</v>
      </c>
      <c r="W25" s="953">
        <v>17.968916949858802</v>
      </c>
      <c r="X25" s="953">
        <v>20.410546020696898</v>
      </c>
      <c r="Y25" s="953">
        <v>21.659602603526</v>
      </c>
      <c r="Z25" s="953">
        <v>21.1683928784819</v>
      </c>
    </row>
    <row r="26" spans="1:26">
      <c r="A26" s="505" t="s">
        <v>49</v>
      </c>
      <c r="B26" s="952" t="s">
        <v>49</v>
      </c>
      <c r="C26" s="953">
        <v>28.487141908084102</v>
      </c>
      <c r="D26" s="953">
        <v>27.730973101109601</v>
      </c>
      <c r="E26" s="953">
        <v>26.260418201921301</v>
      </c>
      <c r="F26" s="953">
        <v>25.713353815476701</v>
      </c>
      <c r="G26" s="953">
        <v>25.3239274810451</v>
      </c>
      <c r="H26" s="953">
        <v>25.901044025752501</v>
      </c>
      <c r="I26" s="953">
        <v>26.044686344643299</v>
      </c>
      <c r="J26" s="953">
        <v>25.405126856705898</v>
      </c>
      <c r="K26" s="953">
        <v>25.2928155191183</v>
      </c>
      <c r="L26" s="953">
        <v>23.624293447427</v>
      </c>
      <c r="M26" s="953">
        <v>22.6196594231882</v>
      </c>
      <c r="N26" s="953">
        <v>23.3511623002885</v>
      </c>
      <c r="O26" s="953">
        <v>23.7736492973571</v>
      </c>
      <c r="P26" s="953">
        <v>24.556526963011301</v>
      </c>
      <c r="Q26" s="953">
        <v>25.084549093986102</v>
      </c>
      <c r="R26" s="953">
        <v>24.971456174657199</v>
      </c>
      <c r="S26" s="953">
        <v>24.760684291373799</v>
      </c>
      <c r="T26" s="953">
        <v>25.007349843510699</v>
      </c>
      <c r="U26" s="953">
        <v>25.267767589284201</v>
      </c>
      <c r="V26" s="953">
        <v>25.547578573492402</v>
      </c>
      <c r="W26" s="953">
        <v>25.493925434997099</v>
      </c>
      <c r="X26" s="953">
        <v>25.457886528329201</v>
      </c>
      <c r="Y26" s="953">
        <v>25.9623865997773</v>
      </c>
      <c r="Z26" s="954" t="s">
        <v>30</v>
      </c>
    </row>
    <row r="27" spans="1:26">
      <c r="A27" s="530" t="s">
        <v>50</v>
      </c>
      <c r="B27" s="952" t="s">
        <v>50</v>
      </c>
      <c r="C27" s="953">
        <v>31.7501807762144</v>
      </c>
      <c r="D27" s="953">
        <v>30.752453992545899</v>
      </c>
      <c r="E27" s="953">
        <v>30.379514879616998</v>
      </c>
      <c r="F27" s="953">
        <v>31.264323204337401</v>
      </c>
      <c r="G27" s="953">
        <v>31.031884137100199</v>
      </c>
      <c r="H27" s="953">
        <v>30.4768468839763</v>
      </c>
      <c r="I27" s="953">
        <v>30.493431045995901</v>
      </c>
      <c r="J27" s="953">
        <v>30.153574481292399</v>
      </c>
      <c r="K27" s="953">
        <v>30.9958746907534</v>
      </c>
      <c r="L27" s="953">
        <v>30.867093370651499</v>
      </c>
      <c r="M27" s="953">
        <v>30.227016072448201</v>
      </c>
      <c r="N27" s="953">
        <v>30.1543367115518</v>
      </c>
      <c r="O27" s="953">
        <v>29.554227541008299</v>
      </c>
      <c r="P27" s="953">
        <v>29.092646808666</v>
      </c>
      <c r="Q27" s="953">
        <v>28.957817594901499</v>
      </c>
      <c r="R27" s="953">
        <v>29.010602040843398</v>
      </c>
      <c r="S27" s="953">
        <v>29.719437199287</v>
      </c>
      <c r="T27" s="953">
        <v>31.5115469416487</v>
      </c>
      <c r="U27" s="953">
        <v>30.3755899164289</v>
      </c>
      <c r="V27" s="953">
        <v>30.085875377065801</v>
      </c>
      <c r="W27" s="953">
        <v>31.300386422360901</v>
      </c>
      <c r="X27" s="953">
        <v>31.6485470016443</v>
      </c>
      <c r="Y27" s="955">
        <v>32.169340188629299</v>
      </c>
      <c r="Z27" s="954" t="s">
        <v>30</v>
      </c>
    </row>
    <row r="28" spans="1:26">
      <c r="A28" s="555" t="s">
        <v>51</v>
      </c>
      <c r="B28" s="952" t="s">
        <v>51</v>
      </c>
      <c r="C28" s="953">
        <v>24.9797990533582</v>
      </c>
      <c r="D28" s="953">
        <v>27.1170251454731</v>
      </c>
      <c r="E28" s="953">
        <v>24.305558942539399</v>
      </c>
      <c r="F28" s="953">
        <v>24.684455670948999</v>
      </c>
      <c r="G28" s="953">
        <v>28.600677875801701</v>
      </c>
      <c r="H28" s="953">
        <v>31.0155845144441</v>
      </c>
      <c r="I28" s="953">
        <v>33.8555006375299</v>
      </c>
      <c r="J28" s="953">
        <v>36.195147815549802</v>
      </c>
      <c r="K28" s="953">
        <v>31.8609711084626</v>
      </c>
      <c r="L28" s="953">
        <v>22.2250327473546</v>
      </c>
      <c r="M28" s="953">
        <v>19.051696209305799</v>
      </c>
      <c r="N28" s="953">
        <v>22.999604327903899</v>
      </c>
      <c r="O28" s="953">
        <v>26.025732452642501</v>
      </c>
      <c r="P28" s="953">
        <v>24.2765465398275</v>
      </c>
      <c r="Q28" s="953">
        <v>22.796512897212999</v>
      </c>
      <c r="R28" s="953">
        <v>21.863012585886999</v>
      </c>
      <c r="S28" s="953">
        <v>19.308014828079099</v>
      </c>
      <c r="T28" s="953">
        <v>20.5992580981783</v>
      </c>
      <c r="U28" s="953">
        <v>22.118241767831002</v>
      </c>
      <c r="V28" s="953">
        <v>22.028855061002002</v>
      </c>
      <c r="W28" s="953">
        <v>22.425329286853401</v>
      </c>
      <c r="X28" s="953">
        <v>22.3737569766852</v>
      </c>
      <c r="Y28" s="953">
        <v>22.019868761645998</v>
      </c>
      <c r="Z28" s="953">
        <v>24.115089780799298</v>
      </c>
    </row>
    <row r="29" spans="1:26">
      <c r="A29" s="580" t="s">
        <v>52</v>
      </c>
      <c r="B29" s="952" t="s">
        <v>52</v>
      </c>
      <c r="C29" s="953">
        <v>19.149115916828499</v>
      </c>
      <c r="D29" s="953">
        <v>20.5405527562793</v>
      </c>
      <c r="E29" s="953">
        <v>20.720704465756899</v>
      </c>
      <c r="F29" s="953">
        <v>21.563247252643901</v>
      </c>
      <c r="G29" s="953">
        <v>22.9202791049788</v>
      </c>
      <c r="H29" s="953">
        <v>23.409906469715001</v>
      </c>
      <c r="I29" s="953">
        <v>25.954457852718299</v>
      </c>
      <c r="J29" s="953">
        <v>28.605044994040298</v>
      </c>
      <c r="K29" s="953">
        <v>26.066451543126401</v>
      </c>
      <c r="L29" s="953">
        <v>17.884956909022002</v>
      </c>
      <c r="M29" s="953">
        <v>16.859266938103399</v>
      </c>
      <c r="N29" s="953">
        <v>18.459884679296099</v>
      </c>
      <c r="O29" s="953">
        <v>17.3241679950712</v>
      </c>
      <c r="P29" s="953">
        <v>18.421693150220101</v>
      </c>
      <c r="Q29" s="953">
        <v>18.869992201304299</v>
      </c>
      <c r="R29" s="953">
        <v>19.611166262463801</v>
      </c>
      <c r="S29" s="953">
        <v>19.857694181376701</v>
      </c>
      <c r="T29" s="953">
        <v>20.114791432452499</v>
      </c>
      <c r="U29" s="953">
        <v>20.940066446050501</v>
      </c>
      <c r="V29" s="953">
        <v>21.504060329927299</v>
      </c>
      <c r="W29" s="953">
        <v>21.381897013369699</v>
      </c>
      <c r="X29" s="953">
        <v>21.706524294112899</v>
      </c>
      <c r="Y29" s="953">
        <v>21.401046640110199</v>
      </c>
      <c r="Z29" s="953">
        <v>23.292987180867499</v>
      </c>
    </row>
    <row r="30" spans="1:26" ht="30">
      <c r="A30" s="605" t="s">
        <v>53</v>
      </c>
      <c r="B30" s="952" t="s">
        <v>53</v>
      </c>
      <c r="C30" s="953">
        <v>20.625060607472498</v>
      </c>
      <c r="D30" s="953">
        <v>21.879159488555398</v>
      </c>
      <c r="E30" s="953">
        <v>21.302678723289802</v>
      </c>
      <c r="F30" s="953">
        <v>21.048997557391299</v>
      </c>
      <c r="G30" s="953">
        <v>21.243282090525799</v>
      </c>
      <c r="H30" s="953">
        <v>19.3477913830151</v>
      </c>
      <c r="I30" s="953">
        <v>18.215054288882399</v>
      </c>
      <c r="J30" s="953">
        <v>18.917638143852599</v>
      </c>
      <c r="K30" s="953">
        <v>20.144083567629401</v>
      </c>
      <c r="L30" s="953">
        <v>18.019247418672698</v>
      </c>
      <c r="M30" s="953">
        <v>16.8240877972083</v>
      </c>
      <c r="N30" s="953">
        <v>19.213253764947002</v>
      </c>
      <c r="O30" s="953">
        <v>19.1775316113029</v>
      </c>
      <c r="P30" s="953">
        <v>18.454272942936601</v>
      </c>
      <c r="Q30" s="953">
        <v>19.151735497309801</v>
      </c>
      <c r="R30" s="953">
        <v>17.309455467576701</v>
      </c>
      <c r="S30" s="953">
        <v>17.284838895370001</v>
      </c>
      <c r="T30" s="953">
        <v>17.8113229941338</v>
      </c>
      <c r="U30" s="953">
        <v>16.203412162811802</v>
      </c>
      <c r="V30" s="953">
        <v>18.080135439258601</v>
      </c>
      <c r="W30" s="953">
        <v>16.693545701185599</v>
      </c>
      <c r="X30" s="953">
        <v>18.182167818348201</v>
      </c>
      <c r="Y30" s="953">
        <v>17.514789304647302</v>
      </c>
      <c r="Z30" s="955">
        <v>18.131238855229899</v>
      </c>
    </row>
    <row r="31" spans="1:26">
      <c r="A31" s="630" t="s">
        <v>54</v>
      </c>
      <c r="B31" s="952" t="s">
        <v>54</v>
      </c>
      <c r="C31" s="953">
        <v>21.230361529788599</v>
      </c>
      <c r="D31" s="953">
        <v>19.673436522586702</v>
      </c>
      <c r="E31" s="953">
        <v>19.367931001737901</v>
      </c>
      <c r="F31" s="953">
        <v>20.104041311379898</v>
      </c>
      <c r="G31" s="953">
        <v>20.780907227933</v>
      </c>
      <c r="H31" s="953">
        <v>20.710349713722799</v>
      </c>
      <c r="I31" s="953">
        <v>21.6799481845682</v>
      </c>
      <c r="J31" s="953">
        <v>22.354881849929502</v>
      </c>
      <c r="K31" s="953">
        <v>23.5591739620277</v>
      </c>
      <c r="L31" s="953">
        <v>22.7743858105637</v>
      </c>
      <c r="M31" s="953">
        <v>22.553097155691599</v>
      </c>
      <c r="N31" s="953">
        <v>23.472068792385201</v>
      </c>
      <c r="O31" s="953">
        <v>23.6882073368071</v>
      </c>
      <c r="P31" s="953">
        <v>21.9901857848145</v>
      </c>
      <c r="Q31" s="953">
        <v>21.671307068932901</v>
      </c>
      <c r="R31" s="953">
        <v>23.1641829976586</v>
      </c>
      <c r="S31" s="953">
        <v>23.7277194380681</v>
      </c>
      <c r="T31" s="953">
        <v>23.225539775954399</v>
      </c>
      <c r="U31" s="953">
        <v>23.047472794236999</v>
      </c>
      <c r="V31" s="953">
        <v>21.637190769563801</v>
      </c>
      <c r="W31" s="953">
        <v>20.0777929098649</v>
      </c>
      <c r="X31" s="955">
        <v>21.2198030711737</v>
      </c>
      <c r="Y31" s="955">
        <v>22.363866468108</v>
      </c>
      <c r="Z31" s="954" t="s">
        <v>30</v>
      </c>
    </row>
    <row r="32" spans="1:26" ht="30">
      <c r="A32" s="655" t="s">
        <v>55</v>
      </c>
      <c r="B32" s="952" t="s">
        <v>55</v>
      </c>
      <c r="C32" s="953">
        <v>22.527869860302399</v>
      </c>
      <c r="D32" s="953">
        <v>22.092139619539399</v>
      </c>
      <c r="E32" s="953">
        <v>21.014474021725899</v>
      </c>
      <c r="F32" s="953">
        <v>20.5161768961412</v>
      </c>
      <c r="G32" s="953">
        <v>20.178978240053599</v>
      </c>
      <c r="H32" s="953">
        <v>20.312336157303498</v>
      </c>
      <c r="I32" s="953">
        <v>20.909567550268601</v>
      </c>
      <c r="J32" s="953">
        <v>23.103849704949599</v>
      </c>
      <c r="K32" s="953">
        <v>21.931094627813</v>
      </c>
      <c r="L32" s="953">
        <v>21.082464656530799</v>
      </c>
      <c r="M32" s="953">
        <v>19.4400813658009</v>
      </c>
      <c r="N32" s="953">
        <v>19.9314647728018</v>
      </c>
      <c r="O32" s="953">
        <v>18.590405814363301</v>
      </c>
      <c r="P32" s="953">
        <v>18.1992196127512</v>
      </c>
      <c r="Q32" s="953">
        <v>17.389817970696701</v>
      </c>
      <c r="R32" s="953">
        <v>21.806843780169501</v>
      </c>
      <c r="S32" s="953">
        <v>19.294199326552601</v>
      </c>
      <c r="T32" s="953">
        <v>19.7582508613445</v>
      </c>
      <c r="U32" s="953">
        <v>19.9510208021868</v>
      </c>
      <c r="V32" s="953">
        <v>20.907555976557301</v>
      </c>
      <c r="W32" s="953">
        <v>21.273958525983399</v>
      </c>
      <c r="X32" s="953">
        <v>20.685884134372699</v>
      </c>
      <c r="Y32" s="953">
        <v>20.468696544645901</v>
      </c>
      <c r="Z32" s="955">
        <v>20.0959348969042</v>
      </c>
    </row>
    <row r="33" spans="1:27" ht="30">
      <c r="A33" s="680" t="s">
        <v>56</v>
      </c>
      <c r="B33" s="952" t="s">
        <v>56</v>
      </c>
      <c r="C33" s="953">
        <v>20.850300400534</v>
      </c>
      <c r="D33" s="953">
        <v>21.4867300640189</v>
      </c>
      <c r="E33" s="953">
        <v>21.936929939415499</v>
      </c>
      <c r="F33" s="953">
        <v>23.257439446366799</v>
      </c>
      <c r="G33" s="953">
        <v>24.218092884224699</v>
      </c>
      <c r="H33" s="953">
        <v>24.745456888774299</v>
      </c>
      <c r="I33" s="953">
        <v>23.913536391807099</v>
      </c>
      <c r="J33" s="953">
        <v>23.9128105681562</v>
      </c>
      <c r="K33" s="953">
        <v>22.7004424358257</v>
      </c>
      <c r="L33" s="953">
        <v>20.173231021013098</v>
      </c>
      <c r="M33" s="953">
        <v>19.7510585666442</v>
      </c>
      <c r="N33" s="953">
        <v>19.964699973243299</v>
      </c>
      <c r="O33" s="953">
        <v>20.7568944430651</v>
      </c>
      <c r="P33" s="953">
        <v>21.344438907884999</v>
      </c>
      <c r="Q33" s="953">
        <v>22.472280479112001</v>
      </c>
      <c r="R33" s="953">
        <v>22.859615188842501</v>
      </c>
      <c r="S33" s="953">
        <v>22.540868821769202</v>
      </c>
      <c r="T33" s="953">
        <v>22.9034310774787</v>
      </c>
      <c r="U33" s="953">
        <v>23.4579796389623</v>
      </c>
      <c r="V33" s="953">
        <v>23.436663313472099</v>
      </c>
      <c r="W33" s="953">
        <v>23.055580962834199</v>
      </c>
      <c r="X33" s="953">
        <v>24.678055337114699</v>
      </c>
      <c r="Y33" s="953">
        <v>25.4280775601576</v>
      </c>
      <c r="Z33" s="954" t="s">
        <v>30</v>
      </c>
    </row>
    <row r="34" spans="1:27">
      <c r="A34" s="705" t="s">
        <v>57</v>
      </c>
      <c r="B34" s="952" t="s">
        <v>57</v>
      </c>
      <c r="C34" s="953">
        <v>19.7994608821495</v>
      </c>
      <c r="D34" s="953">
        <v>19.4990387487649</v>
      </c>
      <c r="E34" s="953">
        <v>19.389059198475799</v>
      </c>
      <c r="F34" s="953">
        <v>18.841570228342601</v>
      </c>
      <c r="G34" s="953">
        <v>19.589759764848399</v>
      </c>
      <c r="H34" s="953">
        <v>20.299223299317902</v>
      </c>
      <c r="I34" s="953">
        <v>20.868940266649201</v>
      </c>
      <c r="J34" s="953">
        <v>23.4914035999041</v>
      </c>
      <c r="K34" s="953">
        <v>22.485455554347901</v>
      </c>
      <c r="L34" s="953">
        <v>23.153019700685999</v>
      </c>
      <c r="M34" s="953">
        <v>20.637833443555198</v>
      </c>
      <c r="N34" s="953">
        <v>21.3819281554801</v>
      </c>
      <c r="O34" s="953">
        <v>22.305219903442101</v>
      </c>
      <c r="P34" s="953">
        <v>23.432055100822399</v>
      </c>
      <c r="Q34" s="953">
        <v>23.708732054389699</v>
      </c>
      <c r="R34" s="953">
        <v>23.689573421106701</v>
      </c>
      <c r="S34" s="953">
        <v>25.058511858820602</v>
      </c>
      <c r="T34" s="953">
        <v>24.356332018598302</v>
      </c>
      <c r="U34" s="953">
        <v>23.774213417786399</v>
      </c>
      <c r="V34" s="953">
        <v>26.626821654090701</v>
      </c>
      <c r="W34" s="953">
        <v>27.4365570585644</v>
      </c>
      <c r="X34" s="953">
        <v>22.945856444055199</v>
      </c>
      <c r="Y34" s="953">
        <v>19.6884126141561</v>
      </c>
      <c r="Z34" s="953">
        <v>23.340212620696398</v>
      </c>
    </row>
    <row r="35" spans="1:27">
      <c r="A35" s="730" t="s">
        <v>58</v>
      </c>
      <c r="B35" s="952" t="s">
        <v>58</v>
      </c>
      <c r="C35" s="953">
        <v>23.6929896871405</v>
      </c>
      <c r="D35" s="953">
        <v>20.440970996023299</v>
      </c>
      <c r="E35" s="953">
        <v>18.407956523773301</v>
      </c>
      <c r="F35" s="953">
        <v>18.1421988025762</v>
      </c>
      <c r="G35" s="953">
        <v>18.331974051834202</v>
      </c>
      <c r="H35" s="953">
        <v>18.8930168697566</v>
      </c>
      <c r="I35" s="953">
        <v>20.404963013041499</v>
      </c>
      <c r="J35" s="953">
        <v>22.4651960239426</v>
      </c>
      <c r="K35" s="953">
        <v>23.105841684356601</v>
      </c>
      <c r="L35" s="953">
        <v>21.443486816931198</v>
      </c>
      <c r="M35" s="953">
        <v>19.722553765839699</v>
      </c>
      <c r="N35" s="953">
        <v>20.493086884293099</v>
      </c>
      <c r="O35" s="953">
        <v>19.582213861015301</v>
      </c>
      <c r="P35" s="953">
        <v>18.972275762732501</v>
      </c>
      <c r="Q35" s="953">
        <v>20.1272880805762</v>
      </c>
      <c r="R35" s="953">
        <v>20.419456304827801</v>
      </c>
      <c r="S35" s="953">
        <v>18.470163851273899</v>
      </c>
      <c r="T35" s="953">
        <v>17.5698534492237</v>
      </c>
      <c r="U35" s="953">
        <v>18.735286897850301</v>
      </c>
      <c r="V35" s="953">
        <v>18.9170860112249</v>
      </c>
      <c r="W35" s="953">
        <v>18.3126631965477</v>
      </c>
      <c r="X35" s="953">
        <v>16.811221212920501</v>
      </c>
      <c r="Y35" s="953">
        <v>16.426737626341598</v>
      </c>
      <c r="Z35" s="953">
        <v>17.760518125811402</v>
      </c>
    </row>
    <row r="36" spans="1:27">
      <c r="A36" s="755" t="s">
        <v>59</v>
      </c>
      <c r="B36" s="952" t="s">
        <v>59</v>
      </c>
      <c r="C36" s="953">
        <v>28.0030505913879</v>
      </c>
      <c r="D36" s="953">
        <v>27.381589788736498</v>
      </c>
      <c r="E36" s="953">
        <v>25.8571046731868</v>
      </c>
      <c r="F36" s="953">
        <v>23.760442903188199</v>
      </c>
      <c r="G36" s="953">
        <v>23.424067386513201</v>
      </c>
      <c r="H36" s="953">
        <v>23.126575627496099</v>
      </c>
      <c r="I36" s="953">
        <v>22.532853555224801</v>
      </c>
      <c r="J36" s="953">
        <v>22.509622434317901</v>
      </c>
      <c r="K36" s="953">
        <v>22.8522358901842</v>
      </c>
      <c r="L36" s="953">
        <v>21.201595264416401</v>
      </c>
      <c r="M36" s="953">
        <v>20.573821463131701</v>
      </c>
      <c r="N36" s="953">
        <v>18.4202528742093</v>
      </c>
      <c r="O36" s="953">
        <v>15.8242199472287</v>
      </c>
      <c r="P36" s="953">
        <v>14.7515838386783</v>
      </c>
      <c r="Q36" s="953">
        <v>15.031595598848</v>
      </c>
      <c r="R36" s="953">
        <v>15.5172193039019</v>
      </c>
      <c r="S36" s="953">
        <v>15.4932657420088</v>
      </c>
      <c r="T36" s="953">
        <v>16.783976153577299</v>
      </c>
      <c r="U36" s="953">
        <v>17.522527230225698</v>
      </c>
      <c r="V36" s="953">
        <v>18.106227780135502</v>
      </c>
      <c r="W36" s="953">
        <v>19.205077363820401</v>
      </c>
      <c r="X36" s="953">
        <v>20.1985085997959</v>
      </c>
      <c r="Y36" s="955">
        <v>20.0814497566464</v>
      </c>
      <c r="Z36" s="955">
        <v>19.3976777754289</v>
      </c>
    </row>
    <row r="37" spans="1:27" ht="30">
      <c r="A37" s="780" t="s">
        <v>60</v>
      </c>
      <c r="B37" s="952" t="s">
        <v>60</v>
      </c>
      <c r="C37" s="953">
        <v>26.1099286388548</v>
      </c>
      <c r="D37" s="953">
        <v>28.905660928591001</v>
      </c>
      <c r="E37" s="953">
        <v>27.623102372118598</v>
      </c>
      <c r="F37" s="953">
        <v>24.352278805302799</v>
      </c>
      <c r="G37" s="953">
        <v>23.838295899281899</v>
      </c>
      <c r="H37" s="953">
        <v>26.201146923609802</v>
      </c>
      <c r="I37" s="953">
        <v>25.577602056725901</v>
      </c>
      <c r="J37" s="953">
        <v>25.4273506573875</v>
      </c>
      <c r="K37" s="953">
        <v>24.750673321773501</v>
      </c>
      <c r="L37" s="953">
        <v>20.801318419779101</v>
      </c>
      <c r="M37" s="953">
        <v>21.017270616088702</v>
      </c>
      <c r="N37" s="953">
        <v>23.1753359847567</v>
      </c>
      <c r="O37" s="953">
        <v>20.368513697293601</v>
      </c>
      <c r="P37" s="953">
        <v>20.4641514783853</v>
      </c>
      <c r="Q37" s="953">
        <v>20.477482120116399</v>
      </c>
      <c r="R37" s="953">
        <v>23.6764666092105</v>
      </c>
      <c r="S37" s="953">
        <v>21.031508728145901</v>
      </c>
      <c r="T37" s="953">
        <v>21.104743071730201</v>
      </c>
      <c r="U37" s="953">
        <v>20.903928984769902</v>
      </c>
      <c r="V37" s="953">
        <v>21.489423024319901</v>
      </c>
      <c r="W37" s="953">
        <v>19.492391665260499</v>
      </c>
      <c r="X37" s="953">
        <v>19.219528220322999</v>
      </c>
      <c r="Y37" s="953">
        <v>20.369109831781699</v>
      </c>
      <c r="Z37" s="953">
        <v>21.965077010094902</v>
      </c>
    </row>
    <row r="38" spans="1:27">
      <c r="A38" s="805" t="s">
        <v>61</v>
      </c>
      <c r="B38" s="952" t="s">
        <v>61</v>
      </c>
      <c r="C38" s="953">
        <v>27.415309109445801</v>
      </c>
      <c r="D38" s="953">
        <v>26.351144143606302</v>
      </c>
      <c r="E38" s="953">
        <v>24.572747172643599</v>
      </c>
      <c r="F38" s="953">
        <v>25.031123696217399</v>
      </c>
      <c r="G38" s="953">
        <v>26.015531520203101</v>
      </c>
      <c r="H38" s="953">
        <v>26.592949635974801</v>
      </c>
      <c r="I38" s="953">
        <v>27.745545669409498</v>
      </c>
      <c r="J38" s="953">
        <v>28.651234295200499</v>
      </c>
      <c r="K38" s="953">
        <v>29.4429667469525</v>
      </c>
      <c r="L38" s="953">
        <v>24.130618420797202</v>
      </c>
      <c r="M38" s="953">
        <v>21.0815852805936</v>
      </c>
      <c r="N38" s="953">
        <v>19.944423104018199</v>
      </c>
      <c r="O38" s="953">
        <v>19.031716259868301</v>
      </c>
      <c r="P38" s="953">
        <v>19.6335949232753</v>
      </c>
      <c r="Q38" s="953">
        <v>19.107577867689201</v>
      </c>
      <c r="R38" s="953">
        <v>18.654590844916601</v>
      </c>
      <c r="S38" s="953">
        <v>17.379119216257099</v>
      </c>
      <c r="T38" s="953">
        <v>18.320374292942901</v>
      </c>
      <c r="U38" s="953">
        <v>19.333039682404799</v>
      </c>
      <c r="V38" s="953">
        <v>19.584697265755999</v>
      </c>
      <c r="W38" s="953">
        <v>18.9026999077327</v>
      </c>
      <c r="X38" s="953">
        <v>20.240719235114799</v>
      </c>
      <c r="Y38" s="953">
        <v>21.6163306694319</v>
      </c>
      <c r="Z38" s="953">
        <v>22.4978669085741</v>
      </c>
    </row>
    <row r="39" spans="1:27">
      <c r="A39" s="830" t="s">
        <v>62</v>
      </c>
      <c r="B39" s="952" t="s">
        <v>62</v>
      </c>
      <c r="C39" s="953">
        <v>25.940841335430498</v>
      </c>
      <c r="D39" s="953">
        <v>25.877291214034901</v>
      </c>
      <c r="E39" s="953">
        <v>26.155757038871201</v>
      </c>
      <c r="F39" s="953">
        <v>27.098618164050301</v>
      </c>
      <c r="G39" s="953">
        <v>27.807622897315301</v>
      </c>
      <c r="H39" s="953">
        <v>29.011588848738899</v>
      </c>
      <c r="I39" s="953">
        <v>30.027305610650501</v>
      </c>
      <c r="J39" s="953">
        <v>29.862236515830698</v>
      </c>
      <c r="K39" s="953">
        <v>27.836465709694401</v>
      </c>
      <c r="L39" s="953">
        <v>23.113222104078901</v>
      </c>
      <c r="M39" s="953">
        <v>21.788947421901</v>
      </c>
      <c r="N39" s="953">
        <v>20.021752965651199</v>
      </c>
      <c r="O39" s="953">
        <v>18.527520017379398</v>
      </c>
      <c r="P39" s="953">
        <v>17.364945031582</v>
      </c>
      <c r="Q39" s="953">
        <v>17.7719909200781</v>
      </c>
      <c r="R39" s="953">
        <v>18.006069982895699</v>
      </c>
      <c r="S39" s="953">
        <v>17.950862331975401</v>
      </c>
      <c r="T39" s="953">
        <v>18.6609456237118</v>
      </c>
      <c r="U39" s="953">
        <v>19.437159999634499</v>
      </c>
      <c r="V39" s="953">
        <v>20.032067108091201</v>
      </c>
      <c r="W39" s="953">
        <v>20.4226950608127</v>
      </c>
      <c r="X39" s="955">
        <v>20.1023488697445</v>
      </c>
      <c r="Y39" s="955">
        <v>20.076843261582798</v>
      </c>
      <c r="Z39" s="955">
        <v>19.2844326758051</v>
      </c>
    </row>
    <row r="40" spans="1:27">
      <c r="A40" s="855" t="s">
        <v>63</v>
      </c>
      <c r="B40" s="952" t="s">
        <v>63</v>
      </c>
      <c r="C40" s="953">
        <v>21.743074323623102</v>
      </c>
      <c r="D40" s="953">
        <v>22.180222844228201</v>
      </c>
      <c r="E40" s="953">
        <v>21.666594326508601</v>
      </c>
      <c r="F40" s="953">
        <v>21.098695021105499</v>
      </c>
      <c r="G40" s="953">
        <v>21.346822840347802</v>
      </c>
      <c r="H40" s="953">
        <v>21.509384071351501</v>
      </c>
      <c r="I40" s="953">
        <v>22.557268387567799</v>
      </c>
      <c r="J40" s="953">
        <v>23.509435409194801</v>
      </c>
      <c r="K40" s="953">
        <v>23.995065876271301</v>
      </c>
      <c r="L40" s="953">
        <v>22.066145611315498</v>
      </c>
      <c r="M40" s="953">
        <v>22.046407591542899</v>
      </c>
      <c r="N40" s="953">
        <v>22.406341982841301</v>
      </c>
      <c r="O40" s="953">
        <v>22.2573588164033</v>
      </c>
      <c r="P40" s="953">
        <v>21.965343440751798</v>
      </c>
      <c r="Q40" s="953">
        <v>22.692833912298202</v>
      </c>
      <c r="R40" s="953">
        <v>23.2389238954616</v>
      </c>
      <c r="S40" s="953">
        <v>23.850123059954601</v>
      </c>
      <c r="T40" s="953">
        <v>24.565412302715298</v>
      </c>
      <c r="U40" s="953">
        <v>24.588453880333699</v>
      </c>
      <c r="V40" s="953">
        <v>23.8249842106089</v>
      </c>
      <c r="W40" s="953">
        <v>24.5218561005446</v>
      </c>
      <c r="X40" s="953">
        <v>25.051163100498499</v>
      </c>
      <c r="Y40" s="953">
        <v>25.549566758979299</v>
      </c>
      <c r="Z40" s="953">
        <v>25.055550775261601</v>
      </c>
    </row>
    <row r="41" spans="1:27" ht="30">
      <c r="A41" s="880" t="s">
        <v>64</v>
      </c>
      <c r="B41" s="952" t="s">
        <v>64</v>
      </c>
      <c r="C41" s="953">
        <v>17.8093703213803</v>
      </c>
      <c r="D41" s="953">
        <v>17.742848791808999</v>
      </c>
      <c r="E41" s="953">
        <v>17.718238197675198</v>
      </c>
      <c r="F41" s="953">
        <v>17.5107721797234</v>
      </c>
      <c r="G41" s="953">
        <v>17.4777357657468</v>
      </c>
      <c r="H41" s="953">
        <v>17.591076025791601</v>
      </c>
      <c r="I41" s="953">
        <v>17.828276172218398</v>
      </c>
      <c r="J41" s="953">
        <v>18.147046846605399</v>
      </c>
      <c r="K41" s="953">
        <v>17.648845381526101</v>
      </c>
      <c r="L41" s="953">
        <v>16.145898571928502</v>
      </c>
      <c r="M41" s="953">
        <v>16.057288755794801</v>
      </c>
      <c r="N41" s="953">
        <v>15.7116306485664</v>
      </c>
      <c r="O41" s="953">
        <v>15.756353886147901</v>
      </c>
      <c r="P41" s="953">
        <v>15.967790919415</v>
      </c>
      <c r="Q41" s="953">
        <v>16.5723318052911</v>
      </c>
      <c r="R41" s="953">
        <v>17.374459352208799</v>
      </c>
      <c r="S41" s="953">
        <v>17.904897710184301</v>
      </c>
      <c r="T41" s="953">
        <v>18.2480328761545</v>
      </c>
      <c r="U41" s="953">
        <v>17.995784982047098</v>
      </c>
      <c r="V41" s="953">
        <v>18.193257505525001</v>
      </c>
      <c r="W41" s="953">
        <v>17.463769217901699</v>
      </c>
      <c r="X41" s="953">
        <v>17.680955868864402</v>
      </c>
      <c r="Y41" s="953">
        <v>18.333259509948402</v>
      </c>
      <c r="Z41" s="953">
        <v>18.2685530514077</v>
      </c>
    </row>
    <row r="42" spans="1:27" ht="30">
      <c r="A42" s="905" t="s">
        <v>65</v>
      </c>
      <c r="B42" s="952" t="s">
        <v>65</v>
      </c>
      <c r="C42" s="953">
        <v>23.146279487017399</v>
      </c>
      <c r="D42" s="953">
        <v>22.538508810633701</v>
      </c>
      <c r="E42" s="953">
        <v>21.5399006030501</v>
      </c>
      <c r="F42" s="953">
        <v>21.622605606448801</v>
      </c>
      <c r="G42" s="953">
        <v>22.1277370028278</v>
      </c>
      <c r="H42" s="953">
        <v>22.934640837162</v>
      </c>
      <c r="I42" s="953">
        <v>23.038173633353001</v>
      </c>
      <c r="J42" s="953">
        <v>22.323014394964598</v>
      </c>
      <c r="K42" s="953">
        <v>21.235472613081999</v>
      </c>
      <c r="L42" s="953">
        <v>18.810135358539199</v>
      </c>
      <c r="M42" s="953">
        <v>18.313936547555301</v>
      </c>
      <c r="N42" s="953">
        <v>18.736982148154901</v>
      </c>
      <c r="O42" s="953">
        <v>19.512605228138099</v>
      </c>
      <c r="P42" s="953">
        <v>19.754425813220902</v>
      </c>
      <c r="Q42" s="953">
        <v>20.419643462585299</v>
      </c>
      <c r="R42" s="953">
        <v>20.649281643271301</v>
      </c>
      <c r="S42" s="953">
        <v>20.680202030182201</v>
      </c>
      <c r="T42" s="953">
        <v>20.9891678107732</v>
      </c>
      <c r="U42" s="953">
        <v>21.295996866073601</v>
      </c>
      <c r="V42" s="953">
        <v>21.3517943423277</v>
      </c>
      <c r="W42" s="953">
        <v>21.584208564011998</v>
      </c>
      <c r="X42" s="953">
        <v>21.324736752274301</v>
      </c>
      <c r="Y42" s="953">
        <v>21.271271080745901</v>
      </c>
      <c r="Z42" s="954" t="s">
        <v>30</v>
      </c>
    </row>
    <row r="43" spans="1:27">
      <c r="B43" s="952" t="s">
        <v>85</v>
      </c>
      <c r="C43" s="955">
        <v>23.3978589782065</v>
      </c>
      <c r="D43" s="955">
        <v>22.810313465733401</v>
      </c>
      <c r="E43" s="955">
        <v>22.1232652644665</v>
      </c>
      <c r="F43" s="955">
        <v>22.1257682213168</v>
      </c>
      <c r="G43" s="955">
        <v>22.444664462572199</v>
      </c>
      <c r="H43" s="953">
        <v>22.989084552009501</v>
      </c>
      <c r="I43" s="953">
        <v>23.386438030717901</v>
      </c>
      <c r="J43" s="953">
        <v>23.358569707335299</v>
      </c>
      <c r="K43" s="953">
        <v>22.8842775390344</v>
      </c>
      <c r="L43" s="953">
        <v>20.999927976638201</v>
      </c>
      <c r="M43" s="956">
        <v>20.573584265114501</v>
      </c>
      <c r="N43" s="953">
        <v>21.003476843337999</v>
      </c>
      <c r="O43" s="953">
        <v>21.172953538232001</v>
      </c>
      <c r="P43" s="953">
        <v>21.119979151396201</v>
      </c>
      <c r="Q43" s="953">
        <v>21.446195299518301</v>
      </c>
      <c r="R43" s="953">
        <v>21.7560565150998</v>
      </c>
      <c r="S43" s="953">
        <v>21.742360387407</v>
      </c>
      <c r="T43" s="953">
        <v>22.030683129632902</v>
      </c>
      <c r="U43" s="953">
        <v>22.206309725274998</v>
      </c>
      <c r="V43" s="955">
        <v>22.321440254384498</v>
      </c>
      <c r="W43" s="955">
        <v>22.369391039717101</v>
      </c>
      <c r="X43" s="955">
        <v>22.358067692700899</v>
      </c>
      <c r="Y43" s="955">
        <v>22.606004916041101</v>
      </c>
      <c r="Z43" s="954" t="s">
        <v>30</v>
      </c>
    </row>
    <row r="45" spans="1:27">
      <c r="B45" s="957" t="s">
        <v>66</v>
      </c>
      <c r="AA45" s="958" t="s">
        <v>0</v>
      </c>
    </row>
  </sheetData>
  <hyperlinks>
    <hyperlink ref="B45" r:id="rId1" xr:uid="{FCA77872-1DF7-4E21-8DE0-C20FBF2A65BF}"/>
    <hyperlink ref="AA45" r:id="rId2" xr:uid="{033D5A51-1BF1-4D1D-BCF7-4D96B0EF4DFF}"/>
  </hyperlinks>
  <pageMargins left="0.7" right="0.7" top="0.75" bottom="0.75" header="0.3" footer="0.3"/>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E6D9-278B-4DE5-A761-368859338847}">
  <dimension ref="B1:N42"/>
  <sheetViews>
    <sheetView workbookViewId="0">
      <selection activeCell="L13" sqref="L13"/>
    </sheetView>
  </sheetViews>
  <sheetFormatPr baseColWidth="10" defaultColWidth="9.140625" defaultRowHeight="15"/>
  <cols>
    <col min="2" max="2" width="19" customWidth="1"/>
    <col min="3" max="13" width="10.7109375" customWidth="1"/>
  </cols>
  <sheetData>
    <row r="1" spans="2:13">
      <c r="B1" s="946" t="s">
        <v>0</v>
      </c>
    </row>
    <row r="2" spans="2:13">
      <c r="B2" s="947" t="s">
        <v>1</v>
      </c>
    </row>
    <row r="3" spans="2:13">
      <c r="B3" s="947" t="s">
        <v>83</v>
      </c>
    </row>
    <row r="4" spans="2:13">
      <c r="B4" s="947" t="s">
        <v>84</v>
      </c>
    </row>
    <row r="6" spans="2:13" ht="30" customHeight="1">
      <c r="B6" s="948" t="s">
        <v>4</v>
      </c>
      <c r="C6" s="949" t="s">
        <v>5</v>
      </c>
      <c r="D6" s="949" t="s">
        <v>12</v>
      </c>
      <c r="E6" s="949" t="s">
        <v>13</v>
      </c>
      <c r="F6" s="949" t="s">
        <v>14</v>
      </c>
      <c r="G6" s="949" t="s">
        <v>15</v>
      </c>
      <c r="H6" s="949" t="s">
        <v>23</v>
      </c>
      <c r="I6" s="949" t="s">
        <v>24</v>
      </c>
      <c r="J6" s="949" t="s">
        <v>25</v>
      </c>
      <c r="K6" s="949" t="s">
        <v>26</v>
      </c>
      <c r="L6" s="949" t="s">
        <v>27</v>
      </c>
      <c r="M6" s="949" t="s">
        <v>28</v>
      </c>
    </row>
    <row r="7" spans="2:13">
      <c r="B7" s="952" t="s">
        <v>31</v>
      </c>
      <c r="C7" s="953">
        <v>23.202789927085298</v>
      </c>
      <c r="D7" s="953">
        <v>28.211666549398199</v>
      </c>
      <c r="E7" s="953">
        <v>27.601845825528098</v>
      </c>
      <c r="F7" s="953">
        <v>27.029065894090799</v>
      </c>
      <c r="G7" s="953">
        <v>26.0186613902926</v>
      </c>
      <c r="H7" s="953">
        <v>23.285908713761</v>
      </c>
      <c r="I7" s="953">
        <v>22.649120879896099</v>
      </c>
      <c r="J7" s="953">
        <v>22.4582687259952</v>
      </c>
      <c r="K7" s="953">
        <v>23.0201511129893</v>
      </c>
      <c r="L7" s="953">
        <v>23.188603279364401</v>
      </c>
      <c r="M7" s="954" t="s">
        <v>30</v>
      </c>
    </row>
    <row r="8" spans="2:13">
      <c r="B8" s="952" t="s">
        <v>32</v>
      </c>
      <c r="C8" s="953">
        <v>25.611680881591202</v>
      </c>
      <c r="D8" s="953">
        <v>22.917027683520701</v>
      </c>
      <c r="E8" s="953">
        <v>23.276465624831999</v>
      </c>
      <c r="F8" s="953">
        <v>22.413008261723299</v>
      </c>
      <c r="G8" s="953">
        <v>21.5967237748965</v>
      </c>
      <c r="H8" s="953">
        <v>24.095129262390799</v>
      </c>
      <c r="I8" s="953">
        <v>24.9143925706739</v>
      </c>
      <c r="J8" s="953">
        <v>24.978498954785898</v>
      </c>
      <c r="K8" s="953">
        <v>25.827382107189301</v>
      </c>
      <c r="L8" s="953">
        <v>25.297088012896801</v>
      </c>
      <c r="M8" s="953">
        <v>24.4465281933978</v>
      </c>
    </row>
    <row r="9" spans="2:13">
      <c r="B9" s="952" t="s">
        <v>33</v>
      </c>
      <c r="C9" s="953">
        <v>22.5070638327085</v>
      </c>
      <c r="D9" s="953">
        <v>23.2930144412895</v>
      </c>
      <c r="E9" s="953">
        <v>24.118141905271202</v>
      </c>
      <c r="F9" s="953">
        <v>22.784501409634501</v>
      </c>
      <c r="G9" s="953">
        <v>22.123086929810299</v>
      </c>
      <c r="H9" s="953">
        <v>23.622673843845099</v>
      </c>
      <c r="I9" s="953">
        <v>24.283450900629699</v>
      </c>
      <c r="J9" s="953">
        <v>24.123823759834199</v>
      </c>
      <c r="K9" s="953">
        <v>23.934400028972899</v>
      </c>
      <c r="L9" s="955">
        <v>23.891145238740901</v>
      </c>
      <c r="M9" s="955">
        <v>24.591871132304199</v>
      </c>
    </row>
    <row r="10" spans="2:13">
      <c r="B10" s="952" t="s">
        <v>34</v>
      </c>
      <c r="C10" s="953">
        <v>19.599193903465501</v>
      </c>
      <c r="D10" s="953">
        <v>23.338980934434002</v>
      </c>
      <c r="E10" s="953">
        <v>23.4690028792287</v>
      </c>
      <c r="F10" s="953">
        <v>22.3069697467248</v>
      </c>
      <c r="G10" s="953">
        <v>23.4612088007068</v>
      </c>
      <c r="H10" s="953">
        <v>22.676059802967799</v>
      </c>
      <c r="I10" s="953">
        <v>22.579977290439</v>
      </c>
      <c r="J10" s="953">
        <v>23.1842260868704</v>
      </c>
      <c r="K10" s="953">
        <v>24.177602763154599</v>
      </c>
      <c r="L10" s="953">
        <v>23.290070803248401</v>
      </c>
      <c r="M10" s="953">
        <v>22.8358931448685</v>
      </c>
    </row>
    <row r="11" spans="2:13">
      <c r="B11" s="952" t="s">
        <v>37</v>
      </c>
      <c r="C11" s="953">
        <v>31.1058465641539</v>
      </c>
      <c r="D11" s="953">
        <v>29.6665559482128</v>
      </c>
      <c r="E11" s="953">
        <v>28.905671835790098</v>
      </c>
      <c r="F11" s="953">
        <v>27.184150064440399</v>
      </c>
      <c r="G11" s="953">
        <v>26.5219620764145</v>
      </c>
      <c r="H11" s="953">
        <v>24.845661060091398</v>
      </c>
      <c r="I11" s="953">
        <v>25.772045532002799</v>
      </c>
      <c r="J11" s="953">
        <v>25.5353602874792</v>
      </c>
      <c r="K11" s="953">
        <v>26.2369575229222</v>
      </c>
      <c r="L11" s="953">
        <v>27.687765111196299</v>
      </c>
      <c r="M11" s="953">
        <v>27.3007473725011</v>
      </c>
    </row>
    <row r="12" spans="2:13">
      <c r="B12" s="952" t="s">
        <v>38</v>
      </c>
      <c r="C12" s="953">
        <v>21.459586611959601</v>
      </c>
      <c r="D12" s="953">
        <v>23.498386306346799</v>
      </c>
      <c r="E12" s="953">
        <v>22.9393877468768</v>
      </c>
      <c r="F12" s="953">
        <v>20.102431377946498</v>
      </c>
      <c r="G12" s="953">
        <v>17.9939144621449</v>
      </c>
      <c r="H12" s="953">
        <v>21.762945428323601</v>
      </c>
      <c r="I12" s="953">
        <v>21.3534089903591</v>
      </c>
      <c r="J12" s="953">
        <v>22.184424480728801</v>
      </c>
      <c r="K12" s="953">
        <v>22.5247698396368</v>
      </c>
      <c r="L12" s="953">
        <v>22.814333322540602</v>
      </c>
      <c r="M12" s="953">
        <v>22.571052781970899</v>
      </c>
    </row>
    <row r="13" spans="2:13">
      <c r="B13" s="952" t="s">
        <v>39</v>
      </c>
      <c r="C13" s="953">
        <v>26.687198092035398</v>
      </c>
      <c r="D13" s="953">
        <v>36.392412292943803</v>
      </c>
      <c r="E13" s="953">
        <v>31.130615415802001</v>
      </c>
      <c r="F13" s="953">
        <v>22.6782449713487</v>
      </c>
      <c r="G13" s="953">
        <v>21.234219616651998</v>
      </c>
      <c r="H13" s="953">
        <v>27.0949191011957</v>
      </c>
      <c r="I13" s="953">
        <v>27.111482605421202</v>
      </c>
      <c r="J13" s="953">
        <v>29.800531481197499</v>
      </c>
      <c r="K13" s="953">
        <v>29.164207209068799</v>
      </c>
      <c r="L13" s="953">
        <v>27.517891415536401</v>
      </c>
      <c r="M13" s="953">
        <v>26.578852042733502</v>
      </c>
    </row>
    <row r="14" spans="2:13">
      <c r="B14" s="952" t="s">
        <v>40</v>
      </c>
      <c r="C14" s="953">
        <v>23.057416338077701</v>
      </c>
      <c r="D14" s="953">
        <v>24.1954969209716</v>
      </c>
      <c r="E14" s="953">
        <v>24.493861477878198</v>
      </c>
      <c r="F14" s="953">
        <v>22.954986877362501</v>
      </c>
      <c r="G14" s="953">
        <v>22.296338423433198</v>
      </c>
      <c r="H14" s="953">
        <v>24.075010065878001</v>
      </c>
      <c r="I14" s="953">
        <v>23.826180490123299</v>
      </c>
      <c r="J14" s="953">
        <v>24.042799889093299</v>
      </c>
      <c r="K14" s="953">
        <v>23.615676762518699</v>
      </c>
      <c r="L14" s="953">
        <v>24.1472316548805</v>
      </c>
      <c r="M14" s="953">
        <v>22.4879947613504</v>
      </c>
    </row>
    <row r="15" spans="2:13">
      <c r="B15" s="952" t="s">
        <v>41</v>
      </c>
      <c r="C15" s="953">
        <v>20.881469300998901</v>
      </c>
      <c r="D15" s="953">
        <v>22.585707238234001</v>
      </c>
      <c r="E15" s="953">
        <v>22.9330150753769</v>
      </c>
      <c r="F15" s="953">
        <v>21.449551615836</v>
      </c>
      <c r="G15" s="953">
        <v>21.4821587365204</v>
      </c>
      <c r="H15" s="953">
        <v>21.875396701060499</v>
      </c>
      <c r="I15" s="953">
        <v>22.416101918956699</v>
      </c>
      <c r="J15" s="953">
        <v>22.4362414138782</v>
      </c>
      <c r="K15" s="953">
        <v>23.483215594899999</v>
      </c>
      <c r="L15" s="955">
        <v>23.6504376872339</v>
      </c>
      <c r="M15" s="955">
        <v>23.093087400862</v>
      </c>
    </row>
    <row r="16" spans="2:13">
      <c r="B16" s="952" t="s">
        <v>42</v>
      </c>
      <c r="C16" s="953">
        <v>23.114328928590101</v>
      </c>
      <c r="D16" s="953">
        <v>20.0565301754316</v>
      </c>
      <c r="E16" s="953">
        <v>20.3029660434559</v>
      </c>
      <c r="F16" s="953">
        <v>19.267539752957202</v>
      </c>
      <c r="G16" s="953">
        <v>19.542505069411899</v>
      </c>
      <c r="H16" s="953">
        <v>21.065206733126299</v>
      </c>
      <c r="I16" s="955">
        <v>21.316106859022899</v>
      </c>
      <c r="J16" s="955">
        <v>21.540721502586901</v>
      </c>
      <c r="K16" s="955">
        <v>21.299451270922901</v>
      </c>
      <c r="L16" s="955">
        <v>22.085013193837199</v>
      </c>
      <c r="M16" s="955">
        <v>21.908272504311999</v>
      </c>
    </row>
    <row r="17" spans="2:13">
      <c r="B17" s="952" t="s">
        <v>43</v>
      </c>
      <c r="C17" s="953">
        <v>24.641216478177501</v>
      </c>
      <c r="D17" s="953">
        <v>26.011850750618901</v>
      </c>
      <c r="E17" s="953">
        <v>23.8137324048888</v>
      </c>
      <c r="F17" s="953">
        <v>20.791479523189501</v>
      </c>
      <c r="G17" s="956">
        <v>16.559265868034998</v>
      </c>
      <c r="H17" s="953">
        <v>11.1477477259825</v>
      </c>
      <c r="I17" s="953">
        <v>10.687430966159701</v>
      </c>
      <c r="J17" s="953">
        <v>12.0836559980507</v>
      </c>
      <c r="K17" s="955">
        <v>13.3139507883636</v>
      </c>
      <c r="L17" s="955">
        <v>13.694916004910899</v>
      </c>
      <c r="M17" s="955">
        <v>13.8827344393739</v>
      </c>
    </row>
    <row r="18" spans="2:13">
      <c r="B18" s="952" t="s">
        <v>44</v>
      </c>
      <c r="C18" s="953">
        <v>25.502407225669799</v>
      </c>
      <c r="D18" s="953">
        <v>23.692643021116801</v>
      </c>
      <c r="E18" s="953">
        <v>23.344081000680202</v>
      </c>
      <c r="F18" s="953">
        <v>22.6396580552545</v>
      </c>
      <c r="G18" s="953">
        <v>20.069460925600701</v>
      </c>
      <c r="H18" s="953">
        <v>24.730914143985601</v>
      </c>
      <c r="I18" s="953">
        <v>27.002706936565101</v>
      </c>
      <c r="J18" s="953">
        <v>26.515915932950399</v>
      </c>
      <c r="K18" s="953">
        <v>27.236210966993099</v>
      </c>
      <c r="L18" s="955">
        <v>27.8850039845799</v>
      </c>
      <c r="M18" s="955">
        <v>26.347719948162499</v>
      </c>
    </row>
    <row r="19" spans="2:13">
      <c r="B19" s="952" t="s">
        <v>45</v>
      </c>
      <c r="C19" s="953">
        <v>24.555243957175001</v>
      </c>
      <c r="D19" s="953">
        <v>29.424077867540799</v>
      </c>
      <c r="E19" s="953">
        <v>25.3671853620482</v>
      </c>
      <c r="F19" s="953">
        <v>15.3320803440359</v>
      </c>
      <c r="G19" s="953">
        <v>14.082546223246201</v>
      </c>
      <c r="H19" s="953">
        <v>21.837291300451302</v>
      </c>
      <c r="I19" s="953">
        <v>20.850563205489401</v>
      </c>
      <c r="J19" s="953">
        <v>21.218290881159799</v>
      </c>
      <c r="K19" s="953">
        <v>22.781949027959101</v>
      </c>
      <c r="L19" s="953">
        <v>24.027112777556599</v>
      </c>
      <c r="M19" s="953">
        <v>23.697571317529398</v>
      </c>
    </row>
    <row r="20" spans="2:13">
      <c r="B20" s="952" t="s">
        <v>46</v>
      </c>
      <c r="C20" s="953">
        <v>23.7420481635044</v>
      </c>
      <c r="D20" s="953">
        <v>28.7070823485777</v>
      </c>
      <c r="E20" s="953">
        <v>24.842118825427601</v>
      </c>
      <c r="F20" s="953">
        <v>21.163124430829999</v>
      </c>
      <c r="G20" s="953">
        <v>17.571352238918699</v>
      </c>
      <c r="H20" s="953">
        <v>27.921408855857099</v>
      </c>
      <c r="I20" s="953">
        <v>53.222029692116799</v>
      </c>
      <c r="J20" s="953">
        <v>41.335448125482102</v>
      </c>
      <c r="K20" s="953">
        <v>22.039910034469099</v>
      </c>
      <c r="L20" s="953">
        <v>21.174611609292999</v>
      </c>
      <c r="M20" s="953">
        <v>23.184764231647801</v>
      </c>
    </row>
    <row r="21" spans="2:13">
      <c r="B21" s="952" t="s">
        <v>47</v>
      </c>
      <c r="C21" s="953">
        <v>24.022646825191799</v>
      </c>
      <c r="D21" s="953">
        <v>23.014830521902802</v>
      </c>
      <c r="E21" s="953">
        <v>22.571347295537802</v>
      </c>
      <c r="F21" s="953">
        <v>21.075476708636099</v>
      </c>
      <c r="G21" s="953">
        <v>21.2561776800956</v>
      </c>
      <c r="H21" s="953">
        <v>23.2339016652314</v>
      </c>
      <c r="I21" s="953">
        <v>22.891154301249099</v>
      </c>
      <c r="J21" s="953">
        <v>22.420179125335199</v>
      </c>
      <c r="K21" s="953">
        <v>23.452844224779401</v>
      </c>
      <c r="L21" s="953">
        <v>24.567418967289601</v>
      </c>
      <c r="M21" s="953">
        <v>24.0092439517407</v>
      </c>
    </row>
    <row r="22" spans="2:13">
      <c r="B22" s="952" t="s">
        <v>48</v>
      </c>
      <c r="C22" s="953">
        <v>20.730803522057599</v>
      </c>
      <c r="D22" s="953">
        <v>21.660557288716799</v>
      </c>
      <c r="E22" s="953">
        <v>21.2778792005419</v>
      </c>
      <c r="F22" s="953">
        <v>20.110515991729699</v>
      </c>
      <c r="G22" s="953">
        <v>20.024224228274701</v>
      </c>
      <c r="H22" s="953">
        <v>17.846136979793101</v>
      </c>
      <c r="I22" s="953">
        <v>17.989239408821501</v>
      </c>
      <c r="J22" s="953">
        <v>17.968916949858802</v>
      </c>
      <c r="K22" s="953">
        <v>20.410546020696898</v>
      </c>
      <c r="L22" s="953">
        <v>21.659602603526</v>
      </c>
      <c r="M22" s="953">
        <v>21.1683928784819</v>
      </c>
    </row>
    <row r="23" spans="2:13">
      <c r="B23" s="952" t="s">
        <v>49</v>
      </c>
      <c r="C23" s="953">
        <v>28.487141908084102</v>
      </c>
      <c r="D23" s="953">
        <v>25.405126856705898</v>
      </c>
      <c r="E23" s="953">
        <v>25.2928155191183</v>
      </c>
      <c r="F23" s="953">
        <v>23.624293447427</v>
      </c>
      <c r="G23" s="953">
        <v>22.6196594231882</v>
      </c>
      <c r="H23" s="953">
        <v>25.267767589284201</v>
      </c>
      <c r="I23" s="953">
        <v>25.547578573492402</v>
      </c>
      <c r="J23" s="953">
        <v>25.493925434997099</v>
      </c>
      <c r="K23" s="953">
        <v>25.457886528329201</v>
      </c>
      <c r="L23" s="953">
        <v>25.9623865997773</v>
      </c>
      <c r="M23" s="954" t="s">
        <v>30</v>
      </c>
    </row>
    <row r="24" spans="2:13">
      <c r="B24" s="952" t="s">
        <v>50</v>
      </c>
      <c r="C24" s="953">
        <v>31.7501807762144</v>
      </c>
      <c r="D24" s="953">
        <v>30.153574481292399</v>
      </c>
      <c r="E24" s="953">
        <v>30.9958746907534</v>
      </c>
      <c r="F24" s="953">
        <v>30.867093370651499</v>
      </c>
      <c r="G24" s="953">
        <v>30.227016072448201</v>
      </c>
      <c r="H24" s="953">
        <v>30.3755899164289</v>
      </c>
      <c r="I24" s="953">
        <v>30.085875377065801</v>
      </c>
      <c r="J24" s="953">
        <v>31.300386422360901</v>
      </c>
      <c r="K24" s="953">
        <v>31.6485470016443</v>
      </c>
      <c r="L24" s="955">
        <v>32.169340188629299</v>
      </c>
      <c r="M24" s="954" t="s">
        <v>30</v>
      </c>
    </row>
    <row r="25" spans="2:13">
      <c r="B25" s="952" t="s">
        <v>51</v>
      </c>
      <c r="C25" s="953">
        <v>24.9797990533582</v>
      </c>
      <c r="D25" s="953">
        <v>36.195147815549802</v>
      </c>
      <c r="E25" s="953">
        <v>31.8609711084626</v>
      </c>
      <c r="F25" s="953">
        <v>22.2250327473546</v>
      </c>
      <c r="G25" s="953">
        <v>19.051696209305799</v>
      </c>
      <c r="H25" s="953">
        <v>22.118241767831002</v>
      </c>
      <c r="I25" s="953">
        <v>22.028855061002002</v>
      </c>
      <c r="J25" s="953">
        <v>22.425329286853401</v>
      </c>
      <c r="K25" s="953">
        <v>22.3737569766852</v>
      </c>
      <c r="L25" s="953">
        <v>22.019868761645998</v>
      </c>
      <c r="M25" s="953">
        <v>24.115089780799298</v>
      </c>
    </row>
    <row r="26" spans="2:13">
      <c r="B26" s="952" t="s">
        <v>52</v>
      </c>
      <c r="C26" s="953">
        <v>19.149115916828499</v>
      </c>
      <c r="D26" s="953">
        <v>28.605044994040298</v>
      </c>
      <c r="E26" s="953">
        <v>26.066451543126401</v>
      </c>
      <c r="F26" s="953">
        <v>17.884956909022002</v>
      </c>
      <c r="G26" s="953">
        <v>16.859266938103399</v>
      </c>
      <c r="H26" s="953">
        <v>20.940066446050501</v>
      </c>
      <c r="I26" s="953">
        <v>21.504060329927299</v>
      </c>
      <c r="J26" s="953">
        <v>21.381897013369699</v>
      </c>
      <c r="K26" s="953">
        <v>21.706524294112899</v>
      </c>
      <c r="L26" s="953">
        <v>21.401046640110199</v>
      </c>
      <c r="M26" s="953">
        <v>23.292987180867499</v>
      </c>
    </row>
    <row r="27" spans="2:13">
      <c r="B27" s="952" t="s">
        <v>53</v>
      </c>
      <c r="C27" s="953">
        <v>20.625060607472498</v>
      </c>
      <c r="D27" s="953">
        <v>18.917638143852599</v>
      </c>
      <c r="E27" s="953">
        <v>20.144083567629401</v>
      </c>
      <c r="F27" s="953">
        <v>18.019247418672698</v>
      </c>
      <c r="G27" s="953">
        <v>16.8240877972083</v>
      </c>
      <c r="H27" s="953">
        <v>16.203412162811802</v>
      </c>
      <c r="I27" s="953">
        <v>18.080135439258601</v>
      </c>
      <c r="J27" s="953">
        <v>16.693545701185599</v>
      </c>
      <c r="K27" s="953">
        <v>18.182167818348201</v>
      </c>
      <c r="L27" s="953">
        <v>17.514789304647302</v>
      </c>
      <c r="M27" s="955">
        <v>18.131238855229899</v>
      </c>
    </row>
    <row r="28" spans="2:13">
      <c r="B28" s="952" t="s">
        <v>54</v>
      </c>
      <c r="C28" s="953">
        <v>21.230361529788599</v>
      </c>
      <c r="D28" s="953">
        <v>22.354881849929502</v>
      </c>
      <c r="E28" s="953">
        <v>23.5591739620277</v>
      </c>
      <c r="F28" s="953">
        <v>22.7743858105637</v>
      </c>
      <c r="G28" s="953">
        <v>22.553097155691599</v>
      </c>
      <c r="H28" s="953">
        <v>23.047472794236999</v>
      </c>
      <c r="I28" s="953">
        <v>21.637190769563801</v>
      </c>
      <c r="J28" s="953">
        <v>20.0777929098649</v>
      </c>
      <c r="K28" s="955">
        <v>21.2198030711737</v>
      </c>
      <c r="L28" s="955">
        <v>22.363866468108</v>
      </c>
      <c r="M28" s="954" t="s">
        <v>30</v>
      </c>
    </row>
    <row r="29" spans="2:13">
      <c r="B29" s="952" t="s">
        <v>55</v>
      </c>
      <c r="C29" s="953">
        <v>22.527869860302399</v>
      </c>
      <c r="D29" s="953">
        <v>23.103849704949599</v>
      </c>
      <c r="E29" s="953">
        <v>21.931094627813</v>
      </c>
      <c r="F29" s="953">
        <v>21.082464656530799</v>
      </c>
      <c r="G29" s="953">
        <v>19.4400813658009</v>
      </c>
      <c r="H29" s="953">
        <v>19.9510208021868</v>
      </c>
      <c r="I29" s="953">
        <v>20.907555976557301</v>
      </c>
      <c r="J29" s="953">
        <v>21.273958525983399</v>
      </c>
      <c r="K29" s="953">
        <v>20.685884134372699</v>
      </c>
      <c r="L29" s="953">
        <v>20.468696544645901</v>
      </c>
      <c r="M29" s="955">
        <v>20.0959348969042</v>
      </c>
    </row>
    <row r="30" spans="2:13">
      <c r="B30" s="952" t="s">
        <v>56</v>
      </c>
      <c r="C30" s="953">
        <v>20.850300400534</v>
      </c>
      <c r="D30" s="953">
        <v>23.9128105681562</v>
      </c>
      <c r="E30" s="953">
        <v>22.7004424358257</v>
      </c>
      <c r="F30" s="953">
        <v>20.173231021013098</v>
      </c>
      <c r="G30" s="953">
        <v>19.7510585666442</v>
      </c>
      <c r="H30" s="953">
        <v>23.4579796389623</v>
      </c>
      <c r="I30" s="953">
        <v>23.436663313472099</v>
      </c>
      <c r="J30" s="953">
        <v>23.055580962834199</v>
      </c>
      <c r="K30" s="953">
        <v>24.678055337114699</v>
      </c>
      <c r="L30" s="953">
        <v>25.4280775601576</v>
      </c>
      <c r="M30" s="954" t="s">
        <v>30</v>
      </c>
    </row>
    <row r="31" spans="2:13">
      <c r="B31" s="952" t="s">
        <v>57</v>
      </c>
      <c r="C31" s="953">
        <v>19.7994608821495</v>
      </c>
      <c r="D31" s="953">
        <v>23.4914035999041</v>
      </c>
      <c r="E31" s="953">
        <v>22.485455554347901</v>
      </c>
      <c r="F31" s="953">
        <v>23.153019700685999</v>
      </c>
      <c r="G31" s="953">
        <v>20.637833443555198</v>
      </c>
      <c r="H31" s="953">
        <v>23.774213417786399</v>
      </c>
      <c r="I31" s="953">
        <v>26.626821654090701</v>
      </c>
      <c r="J31" s="953">
        <v>27.4365570585644</v>
      </c>
      <c r="K31" s="953">
        <v>22.945856444055199</v>
      </c>
      <c r="L31" s="953">
        <v>19.6884126141561</v>
      </c>
      <c r="M31" s="953">
        <v>23.340212620696398</v>
      </c>
    </row>
    <row r="32" spans="2:13">
      <c r="B32" s="952" t="s">
        <v>58</v>
      </c>
      <c r="C32" s="953">
        <v>23.6929896871405</v>
      </c>
      <c r="D32" s="953">
        <v>22.4651960239426</v>
      </c>
      <c r="E32" s="953">
        <v>23.105841684356601</v>
      </c>
      <c r="F32" s="953">
        <v>21.443486816931198</v>
      </c>
      <c r="G32" s="953">
        <v>19.722553765839699</v>
      </c>
      <c r="H32" s="953">
        <v>18.735286897850301</v>
      </c>
      <c r="I32" s="953">
        <v>18.9170860112249</v>
      </c>
      <c r="J32" s="953">
        <v>18.3126631965477</v>
      </c>
      <c r="K32" s="953">
        <v>16.811221212920501</v>
      </c>
      <c r="L32" s="953">
        <v>16.426737626341598</v>
      </c>
      <c r="M32" s="953">
        <v>17.760518125811402</v>
      </c>
    </row>
    <row r="33" spans="2:14">
      <c r="B33" s="952" t="s">
        <v>59</v>
      </c>
      <c r="C33" s="953">
        <v>28.0030505913879</v>
      </c>
      <c r="D33" s="953">
        <v>22.509622434317901</v>
      </c>
      <c r="E33" s="953">
        <v>22.8522358901842</v>
      </c>
      <c r="F33" s="953">
        <v>21.201595264416401</v>
      </c>
      <c r="G33" s="953">
        <v>20.573821463131701</v>
      </c>
      <c r="H33" s="953">
        <v>17.522527230225698</v>
      </c>
      <c r="I33" s="953">
        <v>18.106227780135502</v>
      </c>
      <c r="J33" s="953">
        <v>19.205077363820401</v>
      </c>
      <c r="K33" s="953">
        <v>20.1985085997959</v>
      </c>
      <c r="L33" s="955">
        <v>20.0814497566464</v>
      </c>
      <c r="M33" s="955">
        <v>19.3976777754289</v>
      </c>
    </row>
    <row r="34" spans="2:14">
      <c r="B34" s="952" t="s">
        <v>60</v>
      </c>
      <c r="C34" s="953">
        <v>26.1099286388548</v>
      </c>
      <c r="D34" s="953">
        <v>25.4273506573875</v>
      </c>
      <c r="E34" s="953">
        <v>24.750673321773501</v>
      </c>
      <c r="F34" s="953">
        <v>20.801318419779101</v>
      </c>
      <c r="G34" s="953">
        <v>21.017270616088702</v>
      </c>
      <c r="H34" s="953">
        <v>20.903928984769902</v>
      </c>
      <c r="I34" s="953">
        <v>21.489423024319901</v>
      </c>
      <c r="J34" s="953">
        <v>19.492391665260499</v>
      </c>
      <c r="K34" s="953">
        <v>19.219528220322999</v>
      </c>
      <c r="L34" s="953">
        <v>20.369109831781699</v>
      </c>
      <c r="M34" s="953">
        <v>21.965077010094902</v>
      </c>
    </row>
    <row r="35" spans="2:14">
      <c r="B35" s="952" t="s">
        <v>61</v>
      </c>
      <c r="C35" s="953">
        <v>27.415309109445801</v>
      </c>
      <c r="D35" s="953">
        <v>28.651234295200499</v>
      </c>
      <c r="E35" s="953">
        <v>29.4429667469525</v>
      </c>
      <c r="F35" s="953">
        <v>24.130618420797202</v>
      </c>
      <c r="G35" s="953">
        <v>21.0815852805936</v>
      </c>
      <c r="H35" s="953">
        <v>19.333039682404799</v>
      </c>
      <c r="I35" s="953">
        <v>19.584697265755999</v>
      </c>
      <c r="J35" s="953">
        <v>18.9026999077327</v>
      </c>
      <c r="K35" s="953">
        <v>20.240719235114799</v>
      </c>
      <c r="L35" s="953">
        <v>21.6163306694319</v>
      </c>
      <c r="M35" s="953">
        <v>22.4978669085741</v>
      </c>
    </row>
    <row r="36" spans="2:14">
      <c r="B36" s="952" t="s">
        <v>62</v>
      </c>
      <c r="C36" s="953">
        <v>25.940841335430498</v>
      </c>
      <c r="D36" s="953">
        <v>29.862236515830698</v>
      </c>
      <c r="E36" s="953">
        <v>27.836465709694401</v>
      </c>
      <c r="F36" s="953">
        <v>23.113222104078901</v>
      </c>
      <c r="G36" s="953">
        <v>21.788947421901</v>
      </c>
      <c r="H36" s="953">
        <v>19.437159999634499</v>
      </c>
      <c r="I36" s="953">
        <v>20.032067108091201</v>
      </c>
      <c r="J36" s="953">
        <v>20.4226950608127</v>
      </c>
      <c r="K36" s="955">
        <v>20.1023488697445</v>
      </c>
      <c r="L36" s="955">
        <v>20.076843261582798</v>
      </c>
      <c r="M36" s="955">
        <v>19.2844326758051</v>
      </c>
    </row>
    <row r="37" spans="2:14">
      <c r="B37" s="952" t="s">
        <v>63</v>
      </c>
      <c r="C37" s="953">
        <v>21.743074323623102</v>
      </c>
      <c r="D37" s="953">
        <v>23.509435409194801</v>
      </c>
      <c r="E37" s="953">
        <v>23.995065876271301</v>
      </c>
      <c r="F37" s="953">
        <v>22.066145611315498</v>
      </c>
      <c r="G37" s="953">
        <v>22.046407591542899</v>
      </c>
      <c r="H37" s="953">
        <v>24.588453880333699</v>
      </c>
      <c r="I37" s="953">
        <v>23.8249842106089</v>
      </c>
      <c r="J37" s="953">
        <v>24.5218561005446</v>
      </c>
      <c r="K37" s="953">
        <v>25.051163100498499</v>
      </c>
      <c r="L37" s="953">
        <v>25.549566758979299</v>
      </c>
      <c r="M37" s="953">
        <v>25.055550775261601</v>
      </c>
    </row>
    <row r="38" spans="2:14">
      <c r="B38" s="952" t="s">
        <v>64</v>
      </c>
      <c r="C38" s="953">
        <v>17.8093703213803</v>
      </c>
      <c r="D38" s="953">
        <v>18.147046846605399</v>
      </c>
      <c r="E38" s="953">
        <v>17.648845381526101</v>
      </c>
      <c r="F38" s="953">
        <v>16.145898571928502</v>
      </c>
      <c r="G38" s="953">
        <v>16.057288755794801</v>
      </c>
      <c r="H38" s="953">
        <v>17.995784982047098</v>
      </c>
      <c r="I38" s="953">
        <v>18.193257505525001</v>
      </c>
      <c r="J38" s="953">
        <v>17.463769217901699</v>
      </c>
      <c r="K38" s="953">
        <v>17.680955868864402</v>
      </c>
      <c r="L38" s="953">
        <v>18.333259509948402</v>
      </c>
      <c r="M38" s="953">
        <v>18.2685530514077</v>
      </c>
    </row>
    <row r="39" spans="2:14">
      <c r="B39" s="952" t="s">
        <v>65</v>
      </c>
      <c r="C39" s="953">
        <v>23.146279487017399</v>
      </c>
      <c r="D39" s="953">
        <v>22.323014394964598</v>
      </c>
      <c r="E39" s="953">
        <v>21.235472613081999</v>
      </c>
      <c r="F39" s="953">
        <v>18.810135358539199</v>
      </c>
      <c r="G39" s="953">
        <v>18.313936547555301</v>
      </c>
      <c r="H39" s="953">
        <v>21.295996866073601</v>
      </c>
      <c r="I39" s="953">
        <v>21.3517943423277</v>
      </c>
      <c r="J39" s="953">
        <v>21.584208564011998</v>
      </c>
      <c r="K39" s="953">
        <v>21.324736752274301</v>
      </c>
      <c r="L39" s="953">
        <v>21.271271080745901</v>
      </c>
      <c r="M39" s="954" t="s">
        <v>30</v>
      </c>
    </row>
    <row r="40" spans="2:14">
      <c r="B40" s="952" t="s">
        <v>85</v>
      </c>
      <c r="C40" s="955">
        <v>23.3978589782065</v>
      </c>
      <c r="D40" s="953">
        <v>23.358569707335299</v>
      </c>
      <c r="E40" s="953">
        <v>22.8842775390344</v>
      </c>
      <c r="F40" s="953">
        <v>20.999927976638201</v>
      </c>
      <c r="G40" s="956">
        <v>20.573584265114501</v>
      </c>
      <c r="H40" s="953">
        <v>22.206309725274998</v>
      </c>
      <c r="I40" s="955">
        <v>22.321440254384498</v>
      </c>
      <c r="J40" s="955">
        <v>22.369391039717101</v>
      </c>
      <c r="K40" s="955">
        <v>22.358067692700899</v>
      </c>
      <c r="L40" s="955">
        <v>22.606004916041101</v>
      </c>
      <c r="M40" s="954" t="s">
        <v>30</v>
      </c>
    </row>
    <row r="42" spans="2:14">
      <c r="B42" s="957" t="s">
        <v>66</v>
      </c>
      <c r="N42" s="958" t="s">
        <v>0</v>
      </c>
    </row>
  </sheetData>
  <hyperlinks>
    <hyperlink ref="B42" r:id="rId1" xr:uid="{F56594EB-9561-40C4-BEAE-6A48CFBA3C8A}"/>
    <hyperlink ref="N42" r:id="rId2" xr:uid="{EB429D5F-8587-43DB-9373-5DFFF66C045F}"/>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9E89-4F15-4548-B4BD-DC7122EB4B9A}">
  <dimension ref="B1:M41"/>
  <sheetViews>
    <sheetView topLeftCell="A5" workbookViewId="0">
      <selection activeCell="Q20" sqref="Q20"/>
    </sheetView>
  </sheetViews>
  <sheetFormatPr baseColWidth="10" defaultColWidth="9.140625" defaultRowHeight="15"/>
  <cols>
    <col min="2" max="2" width="22.140625" customWidth="1"/>
    <col min="3" max="13" width="10.7109375" customWidth="1"/>
  </cols>
  <sheetData>
    <row r="1" spans="2:13">
      <c r="B1" s="946" t="s">
        <v>0</v>
      </c>
    </row>
    <row r="2" spans="2:13">
      <c r="B2" s="947" t="s">
        <v>1</v>
      </c>
    </row>
    <row r="3" spans="2:13">
      <c r="B3" s="947" t="s">
        <v>83</v>
      </c>
    </row>
    <row r="4" spans="2:13">
      <c r="B4" s="947" t="s">
        <v>84</v>
      </c>
    </row>
    <row r="5" spans="2:13" ht="7.5" customHeight="1"/>
    <row r="6" spans="2:13" ht="15.95" customHeight="1">
      <c r="B6" s="1002"/>
      <c r="C6" s="970" t="s">
        <v>5</v>
      </c>
      <c r="D6" s="970" t="s">
        <v>12</v>
      </c>
      <c r="E6" s="970" t="s">
        <v>13</v>
      </c>
      <c r="F6" s="970" t="s">
        <v>14</v>
      </c>
      <c r="G6" s="970" t="s">
        <v>15</v>
      </c>
      <c r="H6" s="970" t="s">
        <v>23</v>
      </c>
      <c r="I6" s="970" t="s">
        <v>24</v>
      </c>
      <c r="J6" s="970" t="s">
        <v>25</v>
      </c>
      <c r="K6" s="970" t="s">
        <v>26</v>
      </c>
      <c r="L6" s="970" t="s">
        <v>27</v>
      </c>
      <c r="M6" s="970" t="s">
        <v>28</v>
      </c>
    </row>
    <row r="7" spans="2:13" ht="15.95" customHeight="1">
      <c r="B7" s="1018" t="s">
        <v>50</v>
      </c>
      <c r="C7" s="1006">
        <v>31.7501807762144</v>
      </c>
      <c r="D7" s="1007">
        <v>30.153574481292399</v>
      </c>
      <c r="E7" s="1007">
        <v>30.9958746907534</v>
      </c>
      <c r="F7" s="1007">
        <v>30.867093370651499</v>
      </c>
      <c r="G7" s="1007">
        <v>30.227016072448201</v>
      </c>
      <c r="H7" s="1007">
        <v>30.3755899164289</v>
      </c>
      <c r="I7" s="1007">
        <v>30.085875377065801</v>
      </c>
      <c r="J7" s="1007">
        <v>31.300386422360901</v>
      </c>
      <c r="K7" s="1007">
        <v>31.6485470016443</v>
      </c>
      <c r="L7" s="1007">
        <v>32.169340188629299</v>
      </c>
      <c r="M7" s="1008" t="s">
        <v>30</v>
      </c>
    </row>
    <row r="8" spans="2:13" ht="15.95" customHeight="1">
      <c r="B8" s="1019" t="s">
        <v>44</v>
      </c>
      <c r="C8" s="1009">
        <v>25.502407225669799</v>
      </c>
      <c r="D8" s="1005">
        <v>23.692643021116801</v>
      </c>
      <c r="E8" s="1005">
        <v>23.344081000680202</v>
      </c>
      <c r="F8" s="1005">
        <v>22.6396580552545</v>
      </c>
      <c r="G8" s="1005">
        <v>20.069460925600701</v>
      </c>
      <c r="H8" s="1005">
        <v>24.730914143985601</v>
      </c>
      <c r="I8" s="1005">
        <v>27.002706936565101</v>
      </c>
      <c r="J8" s="1005">
        <v>26.515915932950399</v>
      </c>
      <c r="K8" s="1005">
        <v>27.236210966993099</v>
      </c>
      <c r="L8" s="1005">
        <v>27.8850039845799</v>
      </c>
      <c r="M8" s="1010">
        <v>26.347719948162499</v>
      </c>
    </row>
    <row r="9" spans="2:13" ht="15.95" customHeight="1">
      <c r="B9" s="1019" t="s">
        <v>37</v>
      </c>
      <c r="C9" s="1009">
        <v>31.1058465641539</v>
      </c>
      <c r="D9" s="1005">
        <v>29.6665559482128</v>
      </c>
      <c r="E9" s="1005">
        <v>28.905671835790098</v>
      </c>
      <c r="F9" s="1005">
        <v>27.184150064440399</v>
      </c>
      <c r="G9" s="1005">
        <v>26.5219620764145</v>
      </c>
      <c r="H9" s="1005">
        <v>24.845661060091398</v>
      </c>
      <c r="I9" s="1005">
        <v>25.772045532002799</v>
      </c>
      <c r="J9" s="1005">
        <v>25.5353602874792</v>
      </c>
      <c r="K9" s="1005">
        <v>26.2369575229222</v>
      </c>
      <c r="L9" s="1005">
        <v>27.687765111196299</v>
      </c>
      <c r="M9" s="1010">
        <v>27.3007473725011</v>
      </c>
    </row>
    <row r="10" spans="2:13" ht="15.95" customHeight="1">
      <c r="B10" s="1019" t="s">
        <v>39</v>
      </c>
      <c r="C10" s="1009">
        <v>26.687198092035398</v>
      </c>
      <c r="D10" s="1005">
        <v>36.392412292943803</v>
      </c>
      <c r="E10" s="1005">
        <v>31.130615415802001</v>
      </c>
      <c r="F10" s="1005">
        <v>22.6782449713487</v>
      </c>
      <c r="G10" s="1005">
        <v>21.234219616651998</v>
      </c>
      <c r="H10" s="1005">
        <v>27.0949191011957</v>
      </c>
      <c r="I10" s="1005">
        <v>27.111482605421202</v>
      </c>
      <c r="J10" s="1005">
        <v>29.800531481197499</v>
      </c>
      <c r="K10" s="1005">
        <v>29.164207209068799</v>
      </c>
      <c r="L10" s="1005">
        <v>27.517891415536401</v>
      </c>
      <c r="M10" s="1010">
        <v>26.578852042733502</v>
      </c>
    </row>
    <row r="11" spans="2:13" ht="15.95" customHeight="1">
      <c r="B11" s="1019" t="s">
        <v>49</v>
      </c>
      <c r="C11" s="1009">
        <v>28.487141908084102</v>
      </c>
      <c r="D11" s="1005">
        <v>25.405126856705898</v>
      </c>
      <c r="E11" s="1005">
        <v>25.2928155191183</v>
      </c>
      <c r="F11" s="1005">
        <v>23.624293447427</v>
      </c>
      <c r="G11" s="1005">
        <v>22.6196594231882</v>
      </c>
      <c r="H11" s="1005">
        <v>25.267767589284201</v>
      </c>
      <c r="I11" s="1005">
        <v>25.547578573492402</v>
      </c>
      <c r="J11" s="1005">
        <v>25.493925434997099</v>
      </c>
      <c r="K11" s="1005">
        <v>25.457886528329201</v>
      </c>
      <c r="L11" s="1005">
        <v>25.9623865997773</v>
      </c>
      <c r="M11" s="1010" t="s">
        <v>30</v>
      </c>
    </row>
    <row r="12" spans="2:13" ht="15.95" customHeight="1">
      <c r="B12" s="1019" t="s">
        <v>63</v>
      </c>
      <c r="C12" s="1009">
        <v>21.743074323623102</v>
      </c>
      <c r="D12" s="1005">
        <v>23.509435409194801</v>
      </c>
      <c r="E12" s="1005">
        <v>23.995065876271301</v>
      </c>
      <c r="F12" s="1005">
        <v>22.066145611315498</v>
      </c>
      <c r="G12" s="1005">
        <v>22.046407591542899</v>
      </c>
      <c r="H12" s="1005">
        <v>24.588453880333699</v>
      </c>
      <c r="I12" s="1005">
        <v>23.8249842106089</v>
      </c>
      <c r="J12" s="1005">
        <v>24.5218561005446</v>
      </c>
      <c r="K12" s="1005">
        <v>25.051163100498499</v>
      </c>
      <c r="L12" s="1005">
        <v>25.549566758979299</v>
      </c>
      <c r="M12" s="1010">
        <v>25.055550775261601</v>
      </c>
    </row>
    <row r="13" spans="2:13" ht="15.95" customHeight="1">
      <c r="B13" s="1019" t="s">
        <v>56</v>
      </c>
      <c r="C13" s="1009">
        <v>20.850300400534</v>
      </c>
      <c r="D13" s="1005">
        <v>23.9128105681562</v>
      </c>
      <c r="E13" s="1005">
        <v>22.7004424358257</v>
      </c>
      <c r="F13" s="1005">
        <v>20.173231021013098</v>
      </c>
      <c r="G13" s="1005">
        <v>19.7510585666442</v>
      </c>
      <c r="H13" s="1005">
        <v>23.4579796389623</v>
      </c>
      <c r="I13" s="1005">
        <v>23.436663313472099</v>
      </c>
      <c r="J13" s="1005">
        <v>23.055580962834199</v>
      </c>
      <c r="K13" s="1005">
        <v>24.678055337114699</v>
      </c>
      <c r="L13" s="1005">
        <v>25.4280775601576</v>
      </c>
      <c r="M13" s="1010" t="s">
        <v>30</v>
      </c>
    </row>
    <row r="14" spans="2:13" ht="15.95" customHeight="1">
      <c r="B14" s="1019" t="s">
        <v>32</v>
      </c>
      <c r="C14" s="1009">
        <v>25.611680881591202</v>
      </c>
      <c r="D14" s="1005">
        <v>22.917027683520701</v>
      </c>
      <c r="E14" s="1005">
        <v>23.276465624831999</v>
      </c>
      <c r="F14" s="1005">
        <v>22.413008261723299</v>
      </c>
      <c r="G14" s="1005">
        <v>21.5967237748965</v>
      </c>
      <c r="H14" s="1005">
        <v>24.095129262390799</v>
      </c>
      <c r="I14" s="1005">
        <v>24.9143925706739</v>
      </c>
      <c r="J14" s="1005">
        <v>24.978498954785898</v>
      </c>
      <c r="K14" s="1005">
        <v>25.827382107189301</v>
      </c>
      <c r="L14" s="1005">
        <v>25.297088012896801</v>
      </c>
      <c r="M14" s="1010">
        <v>24.4465281933978</v>
      </c>
    </row>
    <row r="15" spans="2:13" ht="15.95" customHeight="1">
      <c r="B15" s="1019" t="s">
        <v>47</v>
      </c>
      <c r="C15" s="1009">
        <v>24.022646825191799</v>
      </c>
      <c r="D15" s="1005">
        <v>23.014830521902802</v>
      </c>
      <c r="E15" s="1005">
        <v>22.571347295537802</v>
      </c>
      <c r="F15" s="1005">
        <v>21.075476708636099</v>
      </c>
      <c r="G15" s="1005">
        <v>21.2561776800956</v>
      </c>
      <c r="H15" s="1005">
        <v>23.2339016652314</v>
      </c>
      <c r="I15" s="1005">
        <v>22.891154301249099</v>
      </c>
      <c r="J15" s="1005">
        <v>22.420179125335199</v>
      </c>
      <c r="K15" s="1005">
        <v>23.452844224779401</v>
      </c>
      <c r="L15" s="1005">
        <v>24.567418967289601</v>
      </c>
      <c r="M15" s="1010">
        <v>24.0092439517407</v>
      </c>
    </row>
    <row r="16" spans="2:13" ht="15.95" customHeight="1">
      <c r="B16" s="1019" t="s">
        <v>40</v>
      </c>
      <c r="C16" s="1009">
        <v>23.057416338077701</v>
      </c>
      <c r="D16" s="1005">
        <v>24.1954969209716</v>
      </c>
      <c r="E16" s="1005">
        <v>24.493861477878198</v>
      </c>
      <c r="F16" s="1005">
        <v>22.954986877362501</v>
      </c>
      <c r="G16" s="1005">
        <v>22.296338423433198</v>
      </c>
      <c r="H16" s="1005">
        <v>24.075010065878001</v>
      </c>
      <c r="I16" s="1005">
        <v>23.826180490123299</v>
      </c>
      <c r="J16" s="1005">
        <v>24.042799889093299</v>
      </c>
      <c r="K16" s="1005">
        <v>23.615676762518699</v>
      </c>
      <c r="L16" s="1005">
        <v>24.1472316548805</v>
      </c>
      <c r="M16" s="1010">
        <v>22.4879947613504</v>
      </c>
    </row>
    <row r="17" spans="2:13" ht="15.95" customHeight="1">
      <c r="B17" s="1019" t="s">
        <v>45</v>
      </c>
      <c r="C17" s="1009">
        <v>24.555243957175001</v>
      </c>
      <c r="D17" s="1005">
        <v>29.424077867540799</v>
      </c>
      <c r="E17" s="1005">
        <v>25.3671853620482</v>
      </c>
      <c r="F17" s="1005">
        <v>15.3320803440359</v>
      </c>
      <c r="G17" s="1005">
        <v>14.082546223246201</v>
      </c>
      <c r="H17" s="1005">
        <v>21.837291300451302</v>
      </c>
      <c r="I17" s="1005">
        <v>20.850563205489401</v>
      </c>
      <c r="J17" s="1005">
        <v>21.218290881159799</v>
      </c>
      <c r="K17" s="1005">
        <v>22.781949027959101</v>
      </c>
      <c r="L17" s="1005">
        <v>24.027112777556599</v>
      </c>
      <c r="M17" s="1010">
        <v>23.697571317529398</v>
      </c>
    </row>
    <row r="18" spans="2:13" ht="15.95" customHeight="1">
      <c r="B18" s="1019" t="s">
        <v>33</v>
      </c>
      <c r="C18" s="1009">
        <v>22.5070638327085</v>
      </c>
      <c r="D18" s="1005">
        <v>23.2930144412895</v>
      </c>
      <c r="E18" s="1005">
        <v>24.118141905271202</v>
      </c>
      <c r="F18" s="1005">
        <v>22.784501409634501</v>
      </c>
      <c r="G18" s="1005">
        <v>22.123086929810299</v>
      </c>
      <c r="H18" s="1005">
        <v>23.622673843845099</v>
      </c>
      <c r="I18" s="1005">
        <v>24.283450900629699</v>
      </c>
      <c r="J18" s="1005">
        <v>24.123823759834199</v>
      </c>
      <c r="K18" s="1005">
        <v>23.934400028972899</v>
      </c>
      <c r="L18" s="1005">
        <v>23.891145238740901</v>
      </c>
      <c r="M18" s="1010">
        <v>24.591871132304199</v>
      </c>
    </row>
    <row r="19" spans="2:13" ht="15.95" customHeight="1">
      <c r="B19" s="1003" t="s">
        <v>194</v>
      </c>
      <c r="C19" s="980">
        <v>20.881469300998901</v>
      </c>
      <c r="D19" s="981">
        <v>22.585707238234001</v>
      </c>
      <c r="E19" s="981">
        <v>22.9330150753769</v>
      </c>
      <c r="F19" s="981">
        <v>21.449551615836</v>
      </c>
      <c r="G19" s="981">
        <v>21.4821587365204</v>
      </c>
      <c r="H19" s="981">
        <v>21.875396701060499</v>
      </c>
      <c r="I19" s="981">
        <v>22.416101918956699</v>
      </c>
      <c r="J19" s="981">
        <v>22.4362414138782</v>
      </c>
      <c r="K19" s="981">
        <v>23.483215594899999</v>
      </c>
      <c r="L19" s="981">
        <v>23.6504376872339</v>
      </c>
      <c r="M19" s="1014">
        <v>23.093087400862</v>
      </c>
    </row>
    <row r="20" spans="2:13" ht="15.95" customHeight="1">
      <c r="B20" s="1004" t="s">
        <v>195</v>
      </c>
      <c r="C20" s="997">
        <f>'PIB insee base 2014'!C33*100</f>
        <v>21.514353249897706</v>
      </c>
      <c r="D20" s="998">
        <f>'PIB insee base 2014'!J33*100</f>
        <v>23.182665760085715</v>
      </c>
      <c r="E20" s="998">
        <f>'PIB insee base 2014'!K33*100</f>
        <v>23.596050954135254</v>
      </c>
      <c r="F20" s="998">
        <f>'PIB insee base 2014'!L33*100</f>
        <v>22.067503880868941</v>
      </c>
      <c r="G20" s="998">
        <f>'PIB insee base 2014'!U33*100</f>
        <v>22.892634301271187</v>
      </c>
      <c r="H20" s="998">
        <f>'PIB insee base 2014'!U33*100</f>
        <v>22.892634301271187</v>
      </c>
      <c r="I20" s="998">
        <f>'PIB insee base 2014'!V33*100</f>
        <v>23.47738689344385</v>
      </c>
      <c r="J20" s="998">
        <f>'PIB insee base 2014'!W33*100</f>
        <v>23.274206241004524</v>
      </c>
      <c r="K20" s="998">
        <f>'PIB insee base 2014'!X33*100</f>
        <v>24.467191395449774</v>
      </c>
      <c r="L20" s="998">
        <f>'PIB insee base 2014'!Y33*100</f>
        <v>25.197946869605147</v>
      </c>
      <c r="M20" s="1010"/>
    </row>
    <row r="21" spans="2:13" ht="15.95" customHeight="1">
      <c r="B21" s="1019" t="s">
        <v>34</v>
      </c>
      <c r="C21" s="1009">
        <v>19.599193903465501</v>
      </c>
      <c r="D21" s="1005">
        <v>23.338980934434002</v>
      </c>
      <c r="E21" s="1005">
        <v>23.4690028792287</v>
      </c>
      <c r="F21" s="1005">
        <v>22.3069697467248</v>
      </c>
      <c r="G21" s="1005">
        <v>23.4612088007068</v>
      </c>
      <c r="H21" s="1005">
        <v>22.676059802967799</v>
      </c>
      <c r="I21" s="1005">
        <v>22.579977290439</v>
      </c>
      <c r="J21" s="1005">
        <v>23.1842260868704</v>
      </c>
      <c r="K21" s="1005">
        <v>24.177602763154599</v>
      </c>
      <c r="L21" s="1005">
        <v>23.290070803248401</v>
      </c>
      <c r="M21" s="1010">
        <v>22.8358931448685</v>
      </c>
    </row>
    <row r="22" spans="2:13" ht="15.95" customHeight="1">
      <c r="B22" s="1019" t="s">
        <v>31</v>
      </c>
      <c r="C22" s="1009">
        <v>23.202789927085298</v>
      </c>
      <c r="D22" s="1005">
        <v>28.211666549398199</v>
      </c>
      <c r="E22" s="1005">
        <v>27.601845825528098</v>
      </c>
      <c r="F22" s="1005">
        <v>27.029065894090799</v>
      </c>
      <c r="G22" s="1005">
        <v>26.0186613902926</v>
      </c>
      <c r="H22" s="1005">
        <v>23.285908713761</v>
      </c>
      <c r="I22" s="1005">
        <v>22.649120879896099</v>
      </c>
      <c r="J22" s="1005">
        <v>22.4582687259952</v>
      </c>
      <c r="K22" s="1005">
        <v>23.0201511129893</v>
      </c>
      <c r="L22" s="1005">
        <v>23.188603279364401</v>
      </c>
      <c r="M22" s="1010" t="s">
        <v>30</v>
      </c>
    </row>
    <row r="23" spans="2:13" ht="15.95" customHeight="1">
      <c r="B23" s="1019" t="s">
        <v>38</v>
      </c>
      <c r="C23" s="1009">
        <v>21.459586611959601</v>
      </c>
      <c r="D23" s="1005">
        <v>23.498386306346799</v>
      </c>
      <c r="E23" s="1005">
        <v>22.9393877468768</v>
      </c>
      <c r="F23" s="1005">
        <v>20.102431377946498</v>
      </c>
      <c r="G23" s="1005">
        <v>17.9939144621449</v>
      </c>
      <c r="H23" s="1005">
        <v>21.762945428323601</v>
      </c>
      <c r="I23" s="1005">
        <v>21.3534089903591</v>
      </c>
      <c r="J23" s="1005">
        <v>22.184424480728801</v>
      </c>
      <c r="K23" s="1005">
        <v>22.5247698396368</v>
      </c>
      <c r="L23" s="1005">
        <v>22.814333322540602</v>
      </c>
      <c r="M23" s="1010">
        <v>22.571052781970899</v>
      </c>
    </row>
    <row r="24" spans="2:13" ht="15.95" customHeight="1">
      <c r="B24" s="1020" t="s">
        <v>85</v>
      </c>
      <c r="C24" s="1015">
        <v>23.3978589782065</v>
      </c>
      <c r="D24" s="1016">
        <v>23.358569707335299</v>
      </c>
      <c r="E24" s="1016">
        <v>22.8842775390344</v>
      </c>
      <c r="F24" s="1016">
        <v>20.999927976638201</v>
      </c>
      <c r="G24" s="1016">
        <v>20.573584265114501</v>
      </c>
      <c r="H24" s="1016">
        <v>22.206309725274998</v>
      </c>
      <c r="I24" s="1016">
        <v>22.321440254384498</v>
      </c>
      <c r="J24" s="1016">
        <v>22.369391039717101</v>
      </c>
      <c r="K24" s="1016">
        <v>22.358067692700899</v>
      </c>
      <c r="L24" s="1016">
        <v>22.606004916041101</v>
      </c>
      <c r="M24" s="1017" t="s">
        <v>30</v>
      </c>
    </row>
    <row r="25" spans="2:13" ht="15.95" customHeight="1">
      <c r="B25" s="1019" t="s">
        <v>54</v>
      </c>
      <c r="C25" s="1009">
        <v>21.230361529788599</v>
      </c>
      <c r="D25" s="1005">
        <v>22.354881849929502</v>
      </c>
      <c r="E25" s="1005">
        <v>23.5591739620277</v>
      </c>
      <c r="F25" s="1005">
        <v>22.7743858105637</v>
      </c>
      <c r="G25" s="1005">
        <v>22.553097155691599</v>
      </c>
      <c r="H25" s="1005">
        <v>23.047472794236999</v>
      </c>
      <c r="I25" s="1005">
        <v>21.637190769563801</v>
      </c>
      <c r="J25" s="1005">
        <v>20.0777929098649</v>
      </c>
      <c r="K25" s="1005">
        <v>21.2198030711737</v>
      </c>
      <c r="L25" s="1005">
        <v>22.363866468108</v>
      </c>
      <c r="M25" s="1010" t="s">
        <v>30</v>
      </c>
    </row>
    <row r="26" spans="2:13" ht="15.95" customHeight="1">
      <c r="B26" s="1019" t="s">
        <v>42</v>
      </c>
      <c r="C26" s="1009">
        <v>23.114328928590101</v>
      </c>
      <c r="D26" s="1005">
        <v>20.0565301754316</v>
      </c>
      <c r="E26" s="1005">
        <v>20.3029660434559</v>
      </c>
      <c r="F26" s="1005">
        <v>19.267539752957202</v>
      </c>
      <c r="G26" s="1005">
        <v>19.542505069411899</v>
      </c>
      <c r="H26" s="1005">
        <v>21.065206733126299</v>
      </c>
      <c r="I26" s="1005">
        <v>21.316106859022899</v>
      </c>
      <c r="J26" s="1005">
        <v>21.540721502586901</v>
      </c>
      <c r="K26" s="1005">
        <v>21.299451270922901</v>
      </c>
      <c r="L26" s="1005">
        <v>22.085013193837199</v>
      </c>
      <c r="M26" s="1010">
        <v>21.908272504311999</v>
      </c>
    </row>
    <row r="27" spans="2:13" ht="15.95" customHeight="1">
      <c r="B27" s="1019" t="s">
        <v>51</v>
      </c>
      <c r="C27" s="1009">
        <v>24.9797990533582</v>
      </c>
      <c r="D27" s="1005">
        <v>36.195147815549802</v>
      </c>
      <c r="E27" s="1005">
        <v>31.8609711084626</v>
      </c>
      <c r="F27" s="1005">
        <v>22.2250327473546</v>
      </c>
      <c r="G27" s="1005">
        <v>19.051696209305799</v>
      </c>
      <c r="H27" s="1005">
        <v>22.118241767831002</v>
      </c>
      <c r="I27" s="1005">
        <v>22.028855061002002</v>
      </c>
      <c r="J27" s="1005">
        <v>22.425329286853401</v>
      </c>
      <c r="K27" s="1005">
        <v>22.3737569766852</v>
      </c>
      <c r="L27" s="1005">
        <v>22.019868761645998</v>
      </c>
      <c r="M27" s="1010">
        <v>24.115089780799298</v>
      </c>
    </row>
    <row r="28" spans="2:13" ht="15.95" customHeight="1">
      <c r="B28" s="1019" t="s">
        <v>48</v>
      </c>
      <c r="C28" s="1009">
        <v>20.730803522057599</v>
      </c>
      <c r="D28" s="1005">
        <v>21.660557288716799</v>
      </c>
      <c r="E28" s="1005">
        <v>21.2778792005419</v>
      </c>
      <c r="F28" s="1005">
        <v>20.110515991729699</v>
      </c>
      <c r="G28" s="1005">
        <v>20.024224228274701</v>
      </c>
      <c r="H28" s="1005">
        <v>17.846136979793101</v>
      </c>
      <c r="I28" s="1005">
        <v>17.989239408821501</v>
      </c>
      <c r="J28" s="1005">
        <v>17.968916949858802</v>
      </c>
      <c r="K28" s="1005">
        <v>20.410546020696898</v>
      </c>
      <c r="L28" s="1005">
        <v>21.659602603526</v>
      </c>
      <c r="M28" s="1010">
        <v>21.1683928784819</v>
      </c>
    </row>
    <row r="29" spans="2:13" ht="15.95" customHeight="1">
      <c r="B29" s="1019" t="s">
        <v>61</v>
      </c>
      <c r="C29" s="1009">
        <v>27.415309109445801</v>
      </c>
      <c r="D29" s="1005">
        <v>28.651234295200499</v>
      </c>
      <c r="E29" s="1005">
        <v>29.4429667469525</v>
      </c>
      <c r="F29" s="1005">
        <v>24.130618420797202</v>
      </c>
      <c r="G29" s="1005">
        <v>21.0815852805936</v>
      </c>
      <c r="H29" s="1005">
        <v>19.333039682404799</v>
      </c>
      <c r="I29" s="1005">
        <v>19.584697265755999</v>
      </c>
      <c r="J29" s="1005">
        <v>18.9026999077327</v>
      </c>
      <c r="K29" s="1005">
        <v>20.240719235114799</v>
      </c>
      <c r="L29" s="1005">
        <v>21.6163306694319</v>
      </c>
      <c r="M29" s="1010">
        <v>22.4978669085741</v>
      </c>
    </row>
    <row r="30" spans="2:13" ht="15.95" customHeight="1">
      <c r="B30" s="1019" t="s">
        <v>52</v>
      </c>
      <c r="C30" s="1009">
        <v>19.149115916828499</v>
      </c>
      <c r="D30" s="1005">
        <v>28.605044994040298</v>
      </c>
      <c r="E30" s="1005">
        <v>26.066451543126401</v>
      </c>
      <c r="F30" s="1005">
        <v>17.884956909022002</v>
      </c>
      <c r="G30" s="1005">
        <v>16.859266938103399</v>
      </c>
      <c r="H30" s="1005">
        <v>20.940066446050501</v>
      </c>
      <c r="I30" s="1005">
        <v>21.504060329927299</v>
      </c>
      <c r="J30" s="1005">
        <v>21.381897013369699</v>
      </c>
      <c r="K30" s="1005">
        <v>21.706524294112899</v>
      </c>
      <c r="L30" s="1005">
        <v>21.401046640110199</v>
      </c>
      <c r="M30" s="1010">
        <v>23.292987180867499</v>
      </c>
    </row>
    <row r="31" spans="2:13" ht="15.95" customHeight="1">
      <c r="B31" s="1019" t="s">
        <v>65</v>
      </c>
      <c r="C31" s="1009">
        <v>23.146279487017399</v>
      </c>
      <c r="D31" s="1005">
        <v>22.323014394964598</v>
      </c>
      <c r="E31" s="1005">
        <v>21.235472613081999</v>
      </c>
      <c r="F31" s="1005">
        <v>18.810135358539199</v>
      </c>
      <c r="G31" s="1005">
        <v>18.313936547555301</v>
      </c>
      <c r="H31" s="1005">
        <v>21.295996866073601</v>
      </c>
      <c r="I31" s="1005">
        <v>21.3517943423277</v>
      </c>
      <c r="J31" s="1005">
        <v>21.584208564011998</v>
      </c>
      <c r="K31" s="1005">
        <v>21.324736752274301</v>
      </c>
      <c r="L31" s="1005">
        <v>21.271271080745901</v>
      </c>
      <c r="M31" s="1010" t="s">
        <v>30</v>
      </c>
    </row>
    <row r="32" spans="2:13" ht="15.95" customHeight="1">
      <c r="B32" s="1019" t="s">
        <v>55</v>
      </c>
      <c r="C32" s="1009">
        <v>22.527869860302399</v>
      </c>
      <c r="D32" s="1005">
        <v>23.103849704949599</v>
      </c>
      <c r="E32" s="1005">
        <v>21.931094627813</v>
      </c>
      <c r="F32" s="1005">
        <v>21.082464656530799</v>
      </c>
      <c r="G32" s="1005">
        <v>19.4400813658009</v>
      </c>
      <c r="H32" s="1005">
        <v>19.9510208021868</v>
      </c>
      <c r="I32" s="1005">
        <v>20.907555976557301</v>
      </c>
      <c r="J32" s="1005">
        <v>21.273958525983399</v>
      </c>
      <c r="K32" s="1005">
        <v>20.685884134372699</v>
      </c>
      <c r="L32" s="1005">
        <v>20.468696544645901</v>
      </c>
      <c r="M32" s="1010">
        <v>20.0959348969042</v>
      </c>
    </row>
    <row r="33" spans="2:13" ht="15.95" customHeight="1">
      <c r="B33" s="1019" t="s">
        <v>60</v>
      </c>
      <c r="C33" s="1009">
        <v>26.1099286388548</v>
      </c>
      <c r="D33" s="1005">
        <v>25.4273506573875</v>
      </c>
      <c r="E33" s="1005">
        <v>24.750673321773501</v>
      </c>
      <c r="F33" s="1005">
        <v>20.801318419779101</v>
      </c>
      <c r="G33" s="1005">
        <v>21.017270616088702</v>
      </c>
      <c r="H33" s="1005">
        <v>20.903928984769902</v>
      </c>
      <c r="I33" s="1005">
        <v>21.489423024319901</v>
      </c>
      <c r="J33" s="1005">
        <v>19.492391665260499</v>
      </c>
      <c r="K33" s="1005">
        <v>19.219528220322999</v>
      </c>
      <c r="L33" s="1005">
        <v>20.369109831781699</v>
      </c>
      <c r="M33" s="1010">
        <v>21.965077010094902</v>
      </c>
    </row>
    <row r="34" spans="2:13" ht="15.95" customHeight="1">
      <c r="B34" s="1019" t="s">
        <v>59</v>
      </c>
      <c r="C34" s="1009">
        <v>28.0030505913879</v>
      </c>
      <c r="D34" s="1005">
        <v>22.509622434317901</v>
      </c>
      <c r="E34" s="1005">
        <v>22.8522358901842</v>
      </c>
      <c r="F34" s="1005">
        <v>21.201595264416401</v>
      </c>
      <c r="G34" s="1005">
        <v>20.573821463131701</v>
      </c>
      <c r="H34" s="1005">
        <v>17.522527230225698</v>
      </c>
      <c r="I34" s="1005">
        <v>18.106227780135502</v>
      </c>
      <c r="J34" s="1005">
        <v>19.205077363820401</v>
      </c>
      <c r="K34" s="1005">
        <v>20.1985085997959</v>
      </c>
      <c r="L34" s="1005">
        <v>20.0814497566464</v>
      </c>
      <c r="M34" s="1010">
        <v>19.3976777754289</v>
      </c>
    </row>
    <row r="35" spans="2:13" ht="15.95" customHeight="1">
      <c r="B35" s="1019" t="s">
        <v>62</v>
      </c>
      <c r="C35" s="1009">
        <v>25.940841335430498</v>
      </c>
      <c r="D35" s="1005">
        <v>29.862236515830698</v>
      </c>
      <c r="E35" s="1005">
        <v>27.836465709694401</v>
      </c>
      <c r="F35" s="1005">
        <v>23.113222104078901</v>
      </c>
      <c r="G35" s="1005">
        <v>21.788947421901</v>
      </c>
      <c r="H35" s="1005">
        <v>19.437159999634499</v>
      </c>
      <c r="I35" s="1005">
        <v>20.032067108091201</v>
      </c>
      <c r="J35" s="1005">
        <v>20.4226950608127</v>
      </c>
      <c r="K35" s="1005">
        <v>20.1023488697445</v>
      </c>
      <c r="L35" s="1005">
        <v>20.076843261582798</v>
      </c>
      <c r="M35" s="1010">
        <v>19.2844326758051</v>
      </c>
    </row>
    <row r="36" spans="2:13" ht="15.95" customHeight="1">
      <c r="B36" s="1019" t="s">
        <v>57</v>
      </c>
      <c r="C36" s="1009">
        <v>19.7994608821495</v>
      </c>
      <c r="D36" s="1005">
        <v>23.4914035999041</v>
      </c>
      <c r="E36" s="1005">
        <v>22.485455554347901</v>
      </c>
      <c r="F36" s="1005">
        <v>23.153019700685999</v>
      </c>
      <c r="G36" s="1005">
        <v>20.637833443555198</v>
      </c>
      <c r="H36" s="1005">
        <v>23.774213417786399</v>
      </c>
      <c r="I36" s="1005">
        <v>26.626821654090701</v>
      </c>
      <c r="J36" s="1005">
        <v>27.4365570585644</v>
      </c>
      <c r="K36" s="1005">
        <v>22.945856444055199</v>
      </c>
      <c r="L36" s="1005">
        <v>19.6884126141561</v>
      </c>
      <c r="M36" s="1010">
        <v>23.340212620696398</v>
      </c>
    </row>
    <row r="37" spans="2:13" ht="15.95" customHeight="1">
      <c r="B37" s="1019" t="s">
        <v>64</v>
      </c>
      <c r="C37" s="1009">
        <v>17.8093703213803</v>
      </c>
      <c r="D37" s="1005">
        <v>18.147046846605399</v>
      </c>
      <c r="E37" s="1005">
        <v>17.648845381526101</v>
      </c>
      <c r="F37" s="1005">
        <v>16.145898571928502</v>
      </c>
      <c r="G37" s="1005">
        <v>16.057288755794801</v>
      </c>
      <c r="H37" s="1005">
        <v>17.995784982047098</v>
      </c>
      <c r="I37" s="1005">
        <v>18.193257505525001</v>
      </c>
      <c r="J37" s="1005">
        <v>17.463769217901699</v>
      </c>
      <c r="K37" s="1005">
        <v>17.680955868864402</v>
      </c>
      <c r="L37" s="1005">
        <v>18.333259509948402</v>
      </c>
      <c r="M37" s="1010">
        <v>18.2685530514077</v>
      </c>
    </row>
    <row r="38" spans="2:13" ht="15.95" customHeight="1">
      <c r="B38" s="1019" t="s">
        <v>58</v>
      </c>
      <c r="C38" s="1009">
        <v>23.6929896871405</v>
      </c>
      <c r="D38" s="1005">
        <v>22.4651960239426</v>
      </c>
      <c r="E38" s="1005">
        <v>23.105841684356601</v>
      </c>
      <c r="F38" s="1005">
        <v>21.443486816931198</v>
      </c>
      <c r="G38" s="1005">
        <v>19.722553765839699</v>
      </c>
      <c r="H38" s="1005">
        <v>18.735286897850301</v>
      </c>
      <c r="I38" s="1005">
        <v>18.9170860112249</v>
      </c>
      <c r="J38" s="1005">
        <v>18.3126631965477</v>
      </c>
      <c r="K38" s="1005">
        <v>16.811221212920501</v>
      </c>
      <c r="L38" s="1005">
        <v>16.426737626341598</v>
      </c>
      <c r="M38" s="1010">
        <v>17.760518125811402</v>
      </c>
    </row>
    <row r="39" spans="2:13" ht="15.95" customHeight="1">
      <c r="B39" s="1021" t="s">
        <v>43</v>
      </c>
      <c r="C39" s="1011">
        <v>24.641216478177501</v>
      </c>
      <c r="D39" s="1012">
        <v>26.011850750618901</v>
      </c>
      <c r="E39" s="1012">
        <v>23.8137324048888</v>
      </c>
      <c r="F39" s="1012">
        <v>20.791479523189501</v>
      </c>
      <c r="G39" s="1012">
        <v>16.559265868034998</v>
      </c>
      <c r="H39" s="1012">
        <v>11.1477477259825</v>
      </c>
      <c r="I39" s="1012">
        <v>10.687430966159701</v>
      </c>
      <c r="J39" s="1012">
        <v>12.0836559980507</v>
      </c>
      <c r="K39" s="1012">
        <v>13.3139507883636</v>
      </c>
      <c r="L39" s="1012">
        <v>13.694916004910899</v>
      </c>
      <c r="M39" s="1013">
        <v>13.8827344393739</v>
      </c>
    </row>
    <row r="40" spans="2:13">
      <c r="B40" s="989" t="s">
        <v>86</v>
      </c>
    </row>
    <row r="41" spans="2:13">
      <c r="B41" s="989"/>
    </row>
  </sheetData>
  <sortState ref="B7:M39">
    <sortCondition descending="1" ref="L7:L39"/>
  </sortState>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ACAA-B811-4A82-BE04-6D4A43A07311}">
  <dimension ref="A1:AA44"/>
  <sheetViews>
    <sheetView workbookViewId="0">
      <selection activeCell="G14" sqref="G14"/>
    </sheetView>
  </sheetViews>
  <sheetFormatPr baseColWidth="10" defaultColWidth="9.140625" defaultRowHeight="15"/>
  <cols>
    <col min="2" max="2" width="19" customWidth="1"/>
    <col min="3" max="26" width="18" customWidth="1"/>
  </cols>
  <sheetData>
    <row r="1" spans="1:26">
      <c r="B1" s="972" t="s">
        <v>87</v>
      </c>
    </row>
    <row r="2" spans="1:26">
      <c r="B2" s="947" t="s">
        <v>1</v>
      </c>
    </row>
    <row r="3" spans="1:26">
      <c r="B3" s="947" t="s">
        <v>83</v>
      </c>
    </row>
    <row r="4" spans="1:26">
      <c r="B4" s="947" t="s">
        <v>84</v>
      </c>
    </row>
    <row r="6" spans="1:26" ht="30" customHeight="1">
      <c r="B6" s="948" t="s">
        <v>4</v>
      </c>
      <c r="C6" s="949" t="s">
        <v>5</v>
      </c>
      <c r="D6" s="949" t="s">
        <v>6</v>
      </c>
      <c r="E6" s="949" t="s">
        <v>7</v>
      </c>
      <c r="F6" s="949" t="s">
        <v>8</v>
      </c>
      <c r="G6" s="949" t="s">
        <v>9</v>
      </c>
      <c r="H6" s="949" t="s">
        <v>10</v>
      </c>
      <c r="I6" s="949" t="s">
        <v>11</v>
      </c>
      <c r="J6" s="949" t="s">
        <v>12</v>
      </c>
      <c r="K6" s="949" t="s">
        <v>13</v>
      </c>
      <c r="L6" s="949" t="s">
        <v>14</v>
      </c>
      <c r="M6" s="949" t="s">
        <v>15</v>
      </c>
      <c r="N6" s="949" t="s">
        <v>16</v>
      </c>
      <c r="O6" s="949" t="s">
        <v>17</v>
      </c>
      <c r="P6" s="949" t="s">
        <v>18</v>
      </c>
      <c r="Q6" s="949" t="s">
        <v>19</v>
      </c>
      <c r="R6" s="949" t="s">
        <v>20</v>
      </c>
      <c r="S6" s="949" t="s">
        <v>21</v>
      </c>
      <c r="T6" s="949" t="s">
        <v>22</v>
      </c>
      <c r="U6" s="949" t="s">
        <v>23</v>
      </c>
      <c r="V6" s="949" t="s">
        <v>24</v>
      </c>
      <c r="W6" s="949" t="s">
        <v>25</v>
      </c>
      <c r="X6" s="949" t="s">
        <v>26</v>
      </c>
      <c r="Y6" s="949" t="s">
        <v>27</v>
      </c>
      <c r="Z6" s="949" t="s">
        <v>28</v>
      </c>
    </row>
    <row r="7" spans="1:26">
      <c r="B7" s="950" t="s">
        <v>29</v>
      </c>
      <c r="C7" s="951" t="s">
        <v>30</v>
      </c>
      <c r="D7" s="951" t="s">
        <v>30</v>
      </c>
      <c r="E7" s="951" t="s">
        <v>30</v>
      </c>
      <c r="F7" s="951" t="s">
        <v>30</v>
      </c>
      <c r="G7" s="951" t="s">
        <v>30</v>
      </c>
      <c r="H7" s="951" t="s">
        <v>30</v>
      </c>
      <c r="I7" s="951" t="s">
        <v>30</v>
      </c>
      <c r="J7" s="951" t="s">
        <v>30</v>
      </c>
      <c r="K7" s="951" t="s">
        <v>30</v>
      </c>
      <c r="L7" s="951" t="s">
        <v>30</v>
      </c>
      <c r="M7" s="951" t="s">
        <v>30</v>
      </c>
      <c r="N7" s="951" t="s">
        <v>30</v>
      </c>
      <c r="O7" s="951" t="s">
        <v>30</v>
      </c>
      <c r="P7" s="951" t="s">
        <v>30</v>
      </c>
      <c r="Q7" s="951" t="s">
        <v>30</v>
      </c>
      <c r="R7" s="951" t="s">
        <v>30</v>
      </c>
      <c r="S7" s="951" t="s">
        <v>30</v>
      </c>
      <c r="T7" s="951" t="s">
        <v>30</v>
      </c>
      <c r="U7" s="951" t="s">
        <v>30</v>
      </c>
      <c r="V7" s="951" t="s">
        <v>30</v>
      </c>
      <c r="W7" s="951" t="s">
        <v>30</v>
      </c>
      <c r="X7" s="951" t="s">
        <v>30</v>
      </c>
      <c r="Y7" s="951" t="s">
        <v>30</v>
      </c>
      <c r="Z7" s="951" t="s">
        <v>30</v>
      </c>
    </row>
    <row r="8" spans="1:26">
      <c r="A8" s="55" t="s">
        <v>31</v>
      </c>
      <c r="B8" s="952" t="s">
        <v>31</v>
      </c>
      <c r="C8" s="953">
        <f>'FBCF totale'!C8*DPI!C8/100</f>
        <v>2.7975606515107474</v>
      </c>
      <c r="D8" s="953">
        <f>'FBCF totale'!D8*DPI!D8/100</f>
        <v>2.7819566763523245</v>
      </c>
      <c r="E8" s="953">
        <f>'FBCF totale'!E8*DPI!E8/100</f>
        <v>2.8190479985257273</v>
      </c>
      <c r="F8" s="953">
        <f>'FBCF totale'!F8*DPI!F8/100</f>
        <v>2.7492538384356275</v>
      </c>
      <c r="G8" s="953">
        <f>'FBCF totale'!G8*DPI!G8/100</f>
        <v>2.7193492406871558</v>
      </c>
      <c r="H8" s="953">
        <f>'FBCF totale'!H8*DPI!H8/100</f>
        <v>2.7726506500197541</v>
      </c>
      <c r="I8" s="953">
        <f>'FBCF totale'!I8*DPI!I8/100</f>
        <v>2.8909398607743055</v>
      </c>
      <c r="J8" s="953">
        <f>'FBCF totale'!J8*DPI!J8/100</f>
        <v>3.0763061945747285</v>
      </c>
      <c r="K8" s="953">
        <f>'FBCF totale'!K8*DPI!K8/100</f>
        <v>3.0262215989491312</v>
      </c>
      <c r="L8" s="953">
        <f>'FBCF totale'!L8*DPI!L8/100</f>
        <v>2.9378686135415975</v>
      </c>
      <c r="M8" s="953">
        <f>'FBCF totale'!M8*DPI!M8/100</f>
        <v>2.9114983177680642</v>
      </c>
      <c r="N8" s="953">
        <f>'FBCF totale'!N8*DPI!N8/100</f>
        <v>3.0434713082968767</v>
      </c>
      <c r="O8" s="953">
        <f>'FBCF totale'!O8*DPI!O8/100</f>
        <v>3.0658657708080592</v>
      </c>
      <c r="P8" s="953">
        <f>'FBCF totale'!P8*DPI!P8/100</f>
        <v>2.9175561591428409</v>
      </c>
      <c r="Q8" s="953">
        <f>'FBCF totale'!Q8*DPI!Q8/100</f>
        <v>2.7935666968049562</v>
      </c>
      <c r="R8" s="953">
        <f>'FBCF totale'!R8*DPI!R8/100</f>
        <v>2.6205350899612836</v>
      </c>
      <c r="S8" s="953">
        <f>'FBCF totale'!S8*DPI!S8/100</f>
        <v>2.5512993796671268</v>
      </c>
      <c r="T8" s="953">
        <f>'FBCF totale'!T8*DPI!T8/100</f>
        <v>2.539945178387085</v>
      </c>
      <c r="U8" s="953">
        <f>'FBCF totale'!U8*DPI!U8/100</f>
        <v>2.4792799334578475</v>
      </c>
      <c r="V8" s="953">
        <f>'FBCF totale'!V8*DPI!V8/100</f>
        <v>2.5288244772996835</v>
      </c>
      <c r="W8" s="953">
        <f>'FBCF totale'!W8*DPI!W8/100</f>
        <v>2.5287938490143849</v>
      </c>
      <c r="X8" s="953">
        <f>'FBCF totale'!X8*DPI!X8/100</f>
        <v>2.5605804165143291</v>
      </c>
      <c r="Y8" s="953">
        <f>'FBCF totale'!Y8*DPI!Y8/100</f>
        <v>2.4799822585103568</v>
      </c>
      <c r="Z8" s="953" t="e">
        <f>'FBCF totale'!Z8*DPI!Z8/100</f>
        <v>#VALUE!</v>
      </c>
    </row>
    <row r="9" spans="1:26">
      <c r="A9" s="80" t="s">
        <v>32</v>
      </c>
      <c r="B9" s="952" t="s">
        <v>32</v>
      </c>
      <c r="C9" s="953">
        <f>'FBCF totale'!C9*DPI!C9/100</f>
        <v>3.2810521478561729</v>
      </c>
      <c r="D9" s="953">
        <f>'FBCF totale'!D9*DPI!D9/100</f>
        <v>3.5418284396495801</v>
      </c>
      <c r="E9" s="953">
        <f>'FBCF totale'!E9*DPI!E9/100</f>
        <v>3.6913585811679304</v>
      </c>
      <c r="F9" s="953">
        <f>'FBCF totale'!F9*DPI!F9/100</f>
        <v>3.6919344338880906</v>
      </c>
      <c r="G9" s="953">
        <f>'FBCF totale'!G9*DPI!G9/100</f>
        <v>3.5815771897846371</v>
      </c>
      <c r="H9" s="953">
        <f>'FBCF totale'!H9*DPI!H9/100</f>
        <v>3.5182284540121911</v>
      </c>
      <c r="I9" s="953">
        <f>'FBCF totale'!I9*DPI!I9/100</f>
        <v>3.6680071591671424</v>
      </c>
      <c r="J9" s="953">
        <f>'FBCF totale'!J9*DPI!J9/100</f>
        <v>3.6858598573685253</v>
      </c>
      <c r="K9" s="953">
        <f>'FBCF totale'!K9*DPI!K9/100</f>
        <v>3.7605726351656692</v>
      </c>
      <c r="L9" s="953">
        <f>'FBCF totale'!L9*DPI!L9/100</f>
        <v>4.0113035500615437</v>
      </c>
      <c r="M9" s="953">
        <f>'FBCF totale'!M9*DPI!M9/100</f>
        <v>4.0047463871167999</v>
      </c>
      <c r="N9" s="953">
        <f>'FBCF totale'!N9*DPI!N9/100</f>
        <v>4.3418657275983428</v>
      </c>
      <c r="O9" s="953">
        <f>'FBCF totale'!O9*DPI!O9/100</f>
        <v>4.3707475692056805</v>
      </c>
      <c r="P9" s="953">
        <f>'FBCF totale'!P9*DPI!P9/100</f>
        <v>4.7884444515794646</v>
      </c>
      <c r="Q9" s="953">
        <f>'FBCF totale'!Q9*DPI!Q9/100</f>
        <v>4.7289736901293793</v>
      </c>
      <c r="R9" s="953">
        <f>'FBCF totale'!R9*DPI!R9/100</f>
        <v>4.8173692432518758</v>
      </c>
      <c r="S9" s="953">
        <f>'FBCF totale'!S9*DPI!S9/100</f>
        <v>4.9347868245099225</v>
      </c>
      <c r="T9" s="953">
        <f>'FBCF totale'!T9*DPI!T9/100</f>
        <v>4.9474083505154445</v>
      </c>
      <c r="U9" s="953">
        <f>'FBCF totale'!U9*DPI!U9/100</f>
        <v>5.1325434316125413</v>
      </c>
      <c r="V9" s="953">
        <f>'FBCF totale'!V9*DPI!V9/100</f>
        <v>5.5943817706478036</v>
      </c>
      <c r="W9" s="953">
        <f>'FBCF totale'!W9*DPI!W9/100</f>
        <v>5.6012592242884081</v>
      </c>
      <c r="X9" s="953">
        <f>'FBCF totale'!X9*DPI!X9/100</f>
        <v>6.010733058826994</v>
      </c>
      <c r="Y9" s="953">
        <f>'FBCF totale'!Y9*DPI!Y9/100</f>
        <v>5.9199811528006743</v>
      </c>
      <c r="Z9" s="953">
        <f>'FBCF totale'!Z9*DPI!Z9/100</f>
        <v>5.9819596399605333</v>
      </c>
    </row>
    <row r="10" spans="1:26">
      <c r="A10" s="105" t="s">
        <v>33</v>
      </c>
      <c r="B10" s="952" t="s">
        <v>33</v>
      </c>
      <c r="C10" s="953">
        <f>'FBCF totale'!C10*DPI!C10/100</f>
        <v>2.8191752438992062</v>
      </c>
      <c r="D10" s="953">
        <f>'FBCF totale'!D10*DPI!D10/100</f>
        <v>3.0041436072194667</v>
      </c>
      <c r="E10" s="953">
        <f>'FBCF totale'!E10*DPI!E10/100</f>
        <v>3.0767496694490353</v>
      </c>
      <c r="F10" s="953">
        <f>'FBCF totale'!F10*DPI!F10/100</f>
        <v>3.1199835561994633</v>
      </c>
      <c r="G10" s="953">
        <f>'FBCF totale'!G10*DPI!G10/100</f>
        <v>3.1689945108090796</v>
      </c>
      <c r="H10" s="953">
        <f>'FBCF totale'!H10*DPI!H10/100</f>
        <v>3.1304590152936309</v>
      </c>
      <c r="I10" s="953">
        <f>'FBCF totale'!I10*DPI!I10/100</f>
        <v>3.0665397514696981</v>
      </c>
      <c r="J10" s="953">
        <f>'FBCF totale'!J10*DPI!J10/100</f>
        <v>3.1284367652652407</v>
      </c>
      <c r="K10" s="953">
        <f>'FBCF totale'!K10*DPI!K10/100</f>
        <v>3.2843003885506228</v>
      </c>
      <c r="L10" s="953">
        <f>'FBCF totale'!L10*DPI!L10/100</f>
        <v>3.7005502307829148</v>
      </c>
      <c r="M10" s="953">
        <f>'FBCF totale'!M10*DPI!M10/100</f>
        <v>3.70614536923904</v>
      </c>
      <c r="N10" s="953">
        <f>'FBCF totale'!N10*DPI!N10/100</f>
        <v>3.935044437316161</v>
      </c>
      <c r="O10" s="953">
        <f>'FBCF totale'!O10*DPI!O10/100</f>
        <v>3.926668422348754</v>
      </c>
      <c r="P10" s="953">
        <f>'FBCF totale'!P10*DPI!P10/100</f>
        <v>3.9813683567501568</v>
      </c>
      <c r="Q10" s="953">
        <f>'FBCF totale'!Q10*DPI!Q10/100</f>
        <v>4.2930169554442763</v>
      </c>
      <c r="R10" s="953">
        <f>'FBCF totale'!R10*DPI!R10/100</f>
        <v>4.7459643764095771</v>
      </c>
      <c r="S10" s="953">
        <f>'FBCF totale'!S10*DPI!S10/100</f>
        <v>4.2271614491357932</v>
      </c>
      <c r="T10" s="953">
        <f>'FBCF totale'!T10*DPI!T10/100</f>
        <v>4.4472521183570173</v>
      </c>
      <c r="U10" s="953">
        <f>'FBCF totale'!U10*DPI!U10/100</f>
        <v>4.5005464613908019</v>
      </c>
      <c r="V10" s="953">
        <f>'FBCF totale'!V10*DPI!V10/100</f>
        <v>4.7408874725754178</v>
      </c>
      <c r="W10" s="953">
        <f>'FBCF totale'!W10*DPI!W10/100</f>
        <v>5.1042352462960539</v>
      </c>
      <c r="X10" s="953">
        <f>'FBCF totale'!X10*DPI!X10/100</f>
        <v>4.9930795738781155</v>
      </c>
      <c r="Y10" s="953">
        <f>'FBCF totale'!Y10*DPI!Y10/100</f>
        <v>4.987137633010498</v>
      </c>
      <c r="Z10" s="953">
        <f>'FBCF totale'!Z10*DPI!Z10/100</f>
        <v>5.3080825019510121</v>
      </c>
    </row>
    <row r="11" spans="1:26">
      <c r="A11" s="130" t="s">
        <v>34</v>
      </c>
      <c r="B11" s="952" t="s">
        <v>34</v>
      </c>
      <c r="C11" s="953">
        <f>'FBCF totale'!C11*DPI!C11/100</f>
        <v>2.8611183188059361</v>
      </c>
      <c r="D11" s="953">
        <f>'FBCF totale'!D11*DPI!D11/100</f>
        <v>3.1331282441987787</v>
      </c>
      <c r="E11" s="953">
        <f>'FBCF totale'!E11*DPI!E11/100</f>
        <v>2.9782339527550659</v>
      </c>
      <c r="F11" s="953">
        <f>'FBCF totale'!F11*DPI!F11/100</f>
        <v>3.0412505469230111</v>
      </c>
      <c r="G11" s="953">
        <f>'FBCF totale'!G11*DPI!G11/100</f>
        <v>3.1298217979518324</v>
      </c>
      <c r="H11" s="953">
        <f>'FBCF totale'!H11*DPI!H11/100</f>
        <v>3.2653578035861313</v>
      </c>
      <c r="I11" s="953">
        <f>'FBCF totale'!I11*DPI!I11/100</f>
        <v>3.2034526167242654</v>
      </c>
      <c r="J11" s="953">
        <f>'FBCF totale'!J11*DPI!J11/100</f>
        <v>3.2165972284286806</v>
      </c>
      <c r="K11" s="953">
        <f>'FBCF totale'!K11*DPI!K11/100</f>
        <v>3.2128957581616762</v>
      </c>
      <c r="L11" s="953">
        <f>'FBCF totale'!L11*DPI!L11/100</f>
        <v>3.0288913750991249</v>
      </c>
      <c r="M11" s="953">
        <f>'FBCF totale'!M11*DPI!M11/100</f>
        <v>3.1104145858942887</v>
      </c>
      <c r="N11" s="953">
        <f>'FBCF totale'!N11*DPI!N11/100</f>
        <v>3.0843887731157271</v>
      </c>
      <c r="O11" s="953">
        <f>'FBCF totale'!O11*DPI!O11/100</f>
        <v>3.0767824667346364</v>
      </c>
      <c r="P11" s="953">
        <f>'FBCF totale'!P11*DPI!P11/100</f>
        <v>2.9818945699480683</v>
      </c>
      <c r="Q11" s="953">
        <f>'FBCF totale'!Q11*DPI!Q11/100</f>
        <v>2.9606024969697704</v>
      </c>
      <c r="R11" s="953">
        <f>'FBCF totale'!R11*DPI!R11/100</f>
        <v>2.8229422524958148</v>
      </c>
      <c r="S11" s="953">
        <f>'FBCF totale'!S11*DPI!S11/100</f>
        <v>2.7775377863132551</v>
      </c>
      <c r="T11" s="953">
        <f>'FBCF totale'!T11*DPI!T11/100</f>
        <v>2.8429334951540106</v>
      </c>
      <c r="U11" s="953">
        <f>'FBCF totale'!U11*DPI!U11/100</f>
        <v>2.9827233385890199</v>
      </c>
      <c r="V11" s="953">
        <f>'FBCF totale'!V11*DPI!V11/100</f>
        <v>3.0453460744315133</v>
      </c>
      <c r="W11" s="953">
        <f>'FBCF totale'!W11*DPI!W11/100</f>
        <v>3.1724000653898927</v>
      </c>
      <c r="X11" s="953">
        <f>'FBCF totale'!X11*DPI!X11/100</f>
        <v>3.109422940396628</v>
      </c>
      <c r="Y11" s="953">
        <f>'FBCF totale'!Y11*DPI!Y11/100</f>
        <v>3.0180333410467135</v>
      </c>
      <c r="Z11" s="953">
        <f>'FBCF totale'!Z11*DPI!Z11/100</f>
        <v>3.1238114337480307</v>
      </c>
    </row>
    <row r="12" spans="1:26" ht="30">
      <c r="A12" s="155" t="s">
        <v>35</v>
      </c>
      <c r="B12" s="952" t="s">
        <v>35</v>
      </c>
      <c r="C12" s="953">
        <f>'FBCF totale'!C12*DPI!C12/100</f>
        <v>0.72744919798882579</v>
      </c>
      <c r="D12" s="953">
        <f>'FBCF totale'!D12*DPI!D12/100</f>
        <v>0.79168922134120567</v>
      </c>
      <c r="E12" s="953">
        <f>'FBCF totale'!E12*DPI!E12/100</f>
        <v>0.84659146270721952</v>
      </c>
      <c r="F12" s="953">
        <f>'FBCF totale'!F12*DPI!F12/100</f>
        <v>0.93601666699181085</v>
      </c>
      <c r="G12" s="953">
        <f>'FBCF totale'!G12*DPI!G12/100</f>
        <v>1.0117621349207087</v>
      </c>
      <c r="H12" s="953">
        <f>'FBCF totale'!H12*DPI!H12/100</f>
        <v>1.09806544008427</v>
      </c>
      <c r="I12" s="953">
        <f>'FBCF totale'!I12*DPI!I12/100</f>
        <v>0.95622687393213968</v>
      </c>
      <c r="J12" s="953">
        <f>'FBCF totale'!J12*DPI!J12/100</f>
        <v>0.9787494224118205</v>
      </c>
      <c r="K12" s="953">
        <f>'FBCF totale'!K12*DPI!K12/100</f>
        <v>1.0951539594673454</v>
      </c>
      <c r="L12" s="953">
        <f>'FBCF totale'!L12*DPI!L12/100</f>
        <v>1.1037254722134724</v>
      </c>
      <c r="M12" s="953">
        <f>'FBCF totale'!M12*DPI!M12/100</f>
        <v>1.0796603315810747</v>
      </c>
      <c r="N12" s="953">
        <f>'FBCF totale'!N12*DPI!N12/100</f>
        <v>1.1870318227271019</v>
      </c>
      <c r="O12" s="953">
        <f>'FBCF totale'!O12*DPI!O12/100</f>
        <v>1.0858100515073363</v>
      </c>
      <c r="P12" s="953">
        <f>'FBCF totale'!P12*DPI!P12/100</f>
        <v>1.1002768546953987</v>
      </c>
      <c r="Q12" s="953">
        <f>'FBCF totale'!Q12*DPI!Q12/100</f>
        <v>1.0258184854431007</v>
      </c>
      <c r="R12" s="953">
        <f>'FBCF totale'!R12*DPI!R12/100</f>
        <v>1.0444990132870735</v>
      </c>
      <c r="S12" s="953">
        <f>'FBCF totale'!S12*DPI!S12/100</f>
        <v>0.90103753030278211</v>
      </c>
      <c r="T12" s="953">
        <f>'FBCF totale'!T12*DPI!T12/100</f>
        <v>0.92496124266815472</v>
      </c>
      <c r="U12" s="953">
        <f>'FBCF totale'!U12*DPI!U12/100</f>
        <v>0.88318277854323557</v>
      </c>
      <c r="V12" s="953">
        <f>'FBCF totale'!V12*DPI!V12/100</f>
        <v>0.86551051441983096</v>
      </c>
      <c r="W12" s="953">
        <f>'FBCF totale'!W12*DPI!W12/100</f>
        <v>0.89807315385223885</v>
      </c>
      <c r="X12" s="953">
        <f>'FBCF totale'!X12*DPI!X12/100</f>
        <v>0.79596925796178875</v>
      </c>
      <c r="Y12" s="953">
        <f>'FBCF totale'!Y12*DPI!Y12/100</f>
        <v>0.83930300294395521</v>
      </c>
      <c r="Z12" s="953" t="e">
        <f>'FBCF totale'!Z12*DPI!Z12/100</f>
        <v>#VALUE!</v>
      </c>
    </row>
    <row r="13" spans="1:26" ht="30">
      <c r="A13" s="180" t="s">
        <v>36</v>
      </c>
      <c r="B13" s="952" t="s">
        <v>36</v>
      </c>
      <c r="C13" s="953">
        <f>'FBCF totale'!C13*DPI!C13/100</f>
        <v>0.3446727780083228</v>
      </c>
      <c r="D13" s="953">
        <f>'FBCF totale'!D13*DPI!D13/100</f>
        <v>0.3641963967597191</v>
      </c>
      <c r="E13" s="953">
        <f>'FBCF totale'!E13*DPI!E13/100</f>
        <v>0.37787656934382463</v>
      </c>
      <c r="F13" s="953">
        <f>'FBCF totale'!F13*DPI!F13/100</f>
        <v>0.41171063724562823</v>
      </c>
      <c r="G13" s="953">
        <f>'FBCF totale'!G13*DPI!G13/100</f>
        <v>0.44756930847632154</v>
      </c>
      <c r="H13" s="953">
        <f>'FBCF totale'!H13*DPI!H13/100</f>
        <v>0.46751912508278953</v>
      </c>
      <c r="I13" s="953">
        <f>'FBCF totale'!I13*DPI!I13/100</f>
        <v>0.49219325950935905</v>
      </c>
      <c r="J13" s="953">
        <f>'FBCF totale'!J13*DPI!J13/100</f>
        <v>0.47537716894333343</v>
      </c>
      <c r="K13" s="953">
        <f>'FBCF totale'!K13*DPI!K13/100</f>
        <v>0.55267988720609229</v>
      </c>
      <c r="L13" s="953">
        <f>'FBCF totale'!L13*DPI!L13/100</f>
        <v>0.66242026373274188</v>
      </c>
      <c r="M13" s="953">
        <f>'FBCF totale'!M13*DPI!M13/100</f>
        <v>0.74579616036759189</v>
      </c>
      <c r="N13" s="953">
        <f>'FBCF totale'!N13*DPI!N13/100</f>
        <v>0.79656289965168847</v>
      </c>
      <c r="O13" s="953">
        <f>'FBCF totale'!O13*DPI!O13/100</f>
        <v>0.38137400683097461</v>
      </c>
      <c r="P13" s="953">
        <f>'FBCF totale'!P13*DPI!P13/100</f>
        <v>0.23210755771311412</v>
      </c>
      <c r="Q13" s="953">
        <f>'FBCF totale'!Q13*DPI!Q13/100</f>
        <v>0.22912686318164305</v>
      </c>
      <c r="R13" s="953">
        <f>'FBCF totale'!R13*DPI!R13/100</f>
        <v>0.46801814711163942</v>
      </c>
      <c r="S13" s="953">
        <f>'FBCF totale'!S13*DPI!S13/100</f>
        <v>0.57284973266175943</v>
      </c>
      <c r="T13" s="953">
        <f>'FBCF totale'!T13*DPI!T13/100</f>
        <v>0.85246993767454626</v>
      </c>
      <c r="U13" s="953">
        <f>'FBCF totale'!U13*DPI!U13/100</f>
        <v>1.0343203602120952</v>
      </c>
      <c r="V13" s="953">
        <f>'FBCF totale'!V13*DPI!V13/100</f>
        <v>1.0177408067726121</v>
      </c>
      <c r="W13" s="953">
        <f>'FBCF totale'!W13*DPI!W13/100</f>
        <v>1.2717060008754761</v>
      </c>
      <c r="X13" s="953">
        <f>'FBCF totale'!X13*DPI!X13/100</f>
        <v>1.5370257080839114</v>
      </c>
      <c r="Y13" s="953">
        <f>'FBCF totale'!Y13*DPI!Y13/100</f>
        <v>1.6423660645381402</v>
      </c>
      <c r="Z13" s="953">
        <f>'FBCF totale'!Z13*DPI!Z13/100</f>
        <v>1.351182990064747</v>
      </c>
    </row>
    <row r="14" spans="1:26">
      <c r="A14" s="205" t="s">
        <v>37</v>
      </c>
      <c r="B14" s="952" t="s">
        <v>37</v>
      </c>
      <c r="C14" s="953">
        <f>'FBCF totale'!C14*DPI!C14/100</f>
        <v>2.5346501646039115</v>
      </c>
      <c r="D14" s="953">
        <f>'FBCF totale'!D14*DPI!D14/100</f>
        <v>2.6087235016248798</v>
      </c>
      <c r="E14" s="953">
        <f>'FBCF totale'!E14*DPI!E14/100</f>
        <v>2.5243800439717128</v>
      </c>
      <c r="F14" s="953">
        <f>'FBCF totale'!F14*DPI!F14/100</f>
        <v>2.4247519674770261</v>
      </c>
      <c r="G14" s="953">
        <f>'FBCF totale'!G14*DPI!G14/100</f>
        <v>2.5949412797621019</v>
      </c>
      <c r="H14" s="953">
        <f>'FBCF totale'!H14*DPI!H14/100</f>
        <v>2.6458319966014789</v>
      </c>
      <c r="I14" s="953">
        <f>'FBCF totale'!I14*DPI!I14/100</f>
        <v>2.6866354016653791</v>
      </c>
      <c r="J14" s="953">
        <f>'FBCF totale'!J14*DPI!J14/100</f>
        <v>2.8023696342064528</v>
      </c>
      <c r="K14" s="953">
        <f>'FBCF totale'!K14*DPI!K14/100</f>
        <v>2.8550631024053117</v>
      </c>
      <c r="L14" s="953">
        <f>'FBCF totale'!L14*DPI!L14/100</f>
        <v>2.9367850249841281</v>
      </c>
      <c r="M14" s="953">
        <f>'FBCF totale'!M14*DPI!M14/100</f>
        <v>2.6601853927346655</v>
      </c>
      <c r="N14" s="953">
        <f>'FBCF totale'!N14*DPI!N14/100</f>
        <v>2.8192916120824596</v>
      </c>
      <c r="O14" s="953">
        <f>'FBCF totale'!O14*DPI!O14/100</f>
        <v>3.1670173703970277</v>
      </c>
      <c r="P14" s="953">
        <f>'FBCF totale'!P14*DPI!P14/100</f>
        <v>3.1598141621598126</v>
      </c>
      <c r="Q14" s="953">
        <f>'FBCF totale'!Q14*DPI!Q14/100</f>
        <v>3.1085719454425464</v>
      </c>
      <c r="R14" s="953">
        <f>'FBCF totale'!R14*DPI!R14/100</f>
        <v>3.3317977313361622</v>
      </c>
      <c r="S14" s="953">
        <f>'FBCF totale'!S14*DPI!S14/100</f>
        <v>3.4648763274231187</v>
      </c>
      <c r="T14" s="953">
        <f>'FBCF totale'!T14*DPI!T14/100</f>
        <v>3.5683862666777952</v>
      </c>
      <c r="U14" s="953">
        <f>'FBCF totale'!U14*DPI!U14/100</f>
        <v>3.8820455121130704</v>
      </c>
      <c r="V14" s="953">
        <f>'FBCF totale'!V14*DPI!V14/100</f>
        <v>4.6684855784701567</v>
      </c>
      <c r="W14" s="953">
        <f>'FBCF totale'!W14*DPI!W14/100</f>
        <v>4.585731252138272</v>
      </c>
      <c r="X14" s="953">
        <f>'FBCF totale'!X14*DPI!X14/100</f>
        <v>4.7214579513630524</v>
      </c>
      <c r="Y14" s="953">
        <f>'FBCF totale'!Y14*DPI!Y14/100</f>
        <v>4.9434798248819094</v>
      </c>
      <c r="Z14" s="953">
        <f>'FBCF totale'!Z14*DPI!Z14/100</f>
        <v>4.9636565034559634</v>
      </c>
    </row>
    <row r="15" spans="1:26">
      <c r="A15" s="230" t="s">
        <v>38</v>
      </c>
      <c r="B15" s="952" t="s">
        <v>38</v>
      </c>
      <c r="C15" s="953">
        <f>'FBCF totale'!C15*DPI!C15/100</f>
        <v>3.5137916393394875</v>
      </c>
      <c r="D15" s="953">
        <f>'FBCF totale'!D15*DPI!D15/100</f>
        <v>3.7155579605648144</v>
      </c>
      <c r="E15" s="953">
        <f>'FBCF totale'!E15*DPI!E15/100</f>
        <v>3.5453437949799032</v>
      </c>
      <c r="F15" s="953">
        <f>'FBCF totale'!F15*DPI!F15/100</f>
        <v>3.7194294496177798</v>
      </c>
      <c r="G15" s="953">
        <f>'FBCF totale'!G15*DPI!G15/100</f>
        <v>3.6486318650924603</v>
      </c>
      <c r="H15" s="953">
        <f>'FBCF totale'!H15*DPI!H15/100</f>
        <v>3.9408749062430695</v>
      </c>
      <c r="I15" s="953">
        <f>'FBCF totale'!I15*DPI!I15/100</f>
        <v>3.8012354253718446</v>
      </c>
      <c r="J15" s="953">
        <f>'FBCF totale'!J15*DPI!J15/100</f>
        <v>3.8331846921736701</v>
      </c>
      <c r="K15" s="953">
        <f>'FBCF totale'!K15*DPI!K15/100</f>
        <v>4.6467572159468693</v>
      </c>
      <c r="L15" s="953">
        <f>'FBCF totale'!L15*DPI!L15/100</f>
        <v>5.1363374844987355</v>
      </c>
      <c r="M15" s="953">
        <f>'FBCF totale'!M15*DPI!M15/100</f>
        <v>5.0673023872645686</v>
      </c>
      <c r="N15" s="953">
        <f>'FBCF totale'!N15*DPI!N15/100</f>
        <v>4.8533730707441336</v>
      </c>
      <c r="O15" s="953">
        <f>'FBCF totale'!O15*DPI!O15/100</f>
        <v>4.8816536722561485</v>
      </c>
      <c r="P15" s="953">
        <f>'FBCF totale'!P15*DPI!P15/100</f>
        <v>4.8772931719961541</v>
      </c>
      <c r="Q15" s="953">
        <f>'FBCF totale'!Q15*DPI!Q15/100</f>
        <v>4.9356754104750662</v>
      </c>
      <c r="R15" s="953">
        <f>'FBCF totale'!R15*DPI!R15/100</f>
        <v>4.8819323334500302</v>
      </c>
      <c r="S15" s="953">
        <f>'FBCF totale'!S15*DPI!S15/100</f>
        <v>5.431353884333598</v>
      </c>
      <c r="T15" s="953">
        <f>'FBCF totale'!T15*DPI!T15/100</f>
        <v>5.2030037572925316</v>
      </c>
      <c r="U15" s="953">
        <f>'FBCF totale'!U15*DPI!U15/100</f>
        <v>5.5518786715767643</v>
      </c>
      <c r="V15" s="953">
        <f>'FBCF totale'!V15*DPI!V15/100</f>
        <v>5.5297349981210324</v>
      </c>
      <c r="W15" s="953">
        <f>'FBCF totale'!W15*DPI!W15/100</f>
        <v>6.2323061337562242</v>
      </c>
      <c r="X15" s="953">
        <f>'FBCF totale'!X15*DPI!X15/100</f>
        <v>5.9894141745740974</v>
      </c>
      <c r="Y15" s="953">
        <f>'FBCF totale'!Y15*DPI!Y15/100</f>
        <v>6.6981270566150064</v>
      </c>
      <c r="Z15" s="953">
        <f>'FBCF totale'!Z15*DPI!Z15/100</f>
        <v>6.4818072538070748</v>
      </c>
    </row>
    <row r="16" spans="1:26">
      <c r="A16" s="255" t="s">
        <v>39</v>
      </c>
      <c r="B16" s="952" t="s">
        <v>39</v>
      </c>
      <c r="C16" s="953">
        <f>'FBCF totale'!C16*DPI!C16/100</f>
        <v>0.98738992582026375</v>
      </c>
      <c r="D16" s="953">
        <f>'FBCF totale'!D16*DPI!D16/100</f>
        <v>1.0976405756199394</v>
      </c>
      <c r="E16" s="953">
        <f>'FBCF totale'!E16*DPI!E16/100</f>
        <v>1.1109467720368498</v>
      </c>
      <c r="F16" s="953">
        <f>'FBCF totale'!F16*DPI!F16/100</f>
        <v>1.0576737563143221</v>
      </c>
      <c r="G16" s="953">
        <f>'FBCF totale'!G16*DPI!G16/100</f>
        <v>1.30147715059804</v>
      </c>
      <c r="H16" s="953">
        <f>'FBCF totale'!H16*DPI!H16/100</f>
        <v>1.3661351741264667</v>
      </c>
      <c r="I16" s="953">
        <f>'FBCF totale'!I16*DPI!I16/100</f>
        <v>1.5120300569020575</v>
      </c>
      <c r="J16" s="953">
        <f>'FBCF totale'!J16*DPI!J16/100</f>
        <v>1.5944495442666535</v>
      </c>
      <c r="K16" s="953">
        <f>'FBCF totale'!K16*DPI!K16/100</f>
        <v>1.9061282091486962</v>
      </c>
      <c r="L16" s="953">
        <f>'FBCF totale'!L16*DPI!L16/100</f>
        <v>2.0887291951512164</v>
      </c>
      <c r="M16" s="953">
        <f>'FBCF totale'!M16*DPI!M16/100</f>
        <v>2.0780033102815518</v>
      </c>
      <c r="N16" s="953">
        <f>'FBCF totale'!N16*DPI!N16/100</f>
        <v>2.3354669797381642</v>
      </c>
      <c r="O16" s="953">
        <f>'FBCF totale'!O16*DPI!O16/100</f>
        <v>2.500618683187998</v>
      </c>
      <c r="P16" s="953">
        <f>'FBCF totale'!P16*DPI!P16/100</f>
        <v>2.5606907136014945</v>
      </c>
      <c r="Q16" s="953">
        <f>'FBCF totale'!Q16*DPI!Q16/100</f>
        <v>2.4953310083395901</v>
      </c>
      <c r="R16" s="953">
        <f>'FBCF totale'!R16*DPI!R16/100</f>
        <v>2.6991863556926665</v>
      </c>
      <c r="S16" s="953">
        <f>'FBCF totale'!S16*DPI!S16/100</f>
        <v>2.6742772310008265</v>
      </c>
      <c r="T16" s="953">
        <f>'FBCF totale'!T16*DPI!T16/100</f>
        <v>2.9885664341368146</v>
      </c>
      <c r="U16" s="953">
        <f>'FBCF totale'!U16*DPI!U16/100</f>
        <v>3.1949166656113528</v>
      </c>
      <c r="V16" s="953">
        <f>'FBCF totale'!V16*DPI!V16/100</f>
        <v>3.4012634988460713</v>
      </c>
      <c r="W16" s="953">
        <f>'FBCF totale'!W16*DPI!W16/100</f>
        <v>7.8961223985610491</v>
      </c>
      <c r="X16" s="953">
        <f>'FBCF totale'!X16*DPI!X16/100</f>
        <v>6.439792088193725</v>
      </c>
      <c r="Y16" s="953">
        <f>'FBCF totale'!Y16*DPI!Y16/100</f>
        <v>3.2561075151111014</v>
      </c>
      <c r="Z16" s="953">
        <f>'FBCF totale'!Z16*DPI!Z16/100</f>
        <v>3.5467212745838528</v>
      </c>
    </row>
    <row r="17" spans="1:26">
      <c r="A17" s="280" t="s">
        <v>40</v>
      </c>
      <c r="B17" s="952" t="s">
        <v>40</v>
      </c>
      <c r="C17" s="953">
        <f>'FBCF totale'!C17*DPI!C17/100</f>
        <v>4.4832236408144048</v>
      </c>
      <c r="D17" s="953">
        <f>'FBCF totale'!D17*DPI!D17/100</f>
        <v>4.5848660010509725</v>
      </c>
      <c r="E17" s="953">
        <f>'FBCF totale'!E17*DPI!E17/100</f>
        <v>4.5095160486510624</v>
      </c>
      <c r="F17" s="953">
        <f>'FBCF totale'!F17*DPI!F17/100</f>
        <v>4.7710363824473285</v>
      </c>
      <c r="G17" s="953">
        <f>'FBCF totale'!G17*DPI!G17/100</f>
        <v>4.7531462981392911</v>
      </c>
      <c r="H17" s="953">
        <f>'FBCF totale'!H17*DPI!H17/100</f>
        <v>4.8959541433142695</v>
      </c>
      <c r="I17" s="953">
        <f>'FBCF totale'!I17*DPI!I17/100</f>
        <v>4.8578055142657028</v>
      </c>
      <c r="J17" s="953">
        <f>'FBCF totale'!J17*DPI!J17/100</f>
        <v>4.8852848101265813</v>
      </c>
      <c r="K17" s="953">
        <f>'FBCF totale'!K17*DPI!K17/100</f>
        <v>5.1239286541579903</v>
      </c>
      <c r="L17" s="953">
        <f>'FBCF totale'!L17*DPI!L17/100</f>
        <v>5.3739539029529997</v>
      </c>
      <c r="M17" s="953">
        <f>'FBCF totale'!M17*DPI!M17/100</f>
        <v>5.3666625917520108</v>
      </c>
      <c r="N17" s="953">
        <f>'FBCF totale'!N17*DPI!N17/100</f>
        <v>5.0056061172334969</v>
      </c>
      <c r="O17" s="953">
        <f>'FBCF totale'!O17*DPI!O17/100</f>
        <v>4.7702661699090312</v>
      </c>
      <c r="P17" s="953">
        <f>'FBCF totale'!P17*DPI!P17/100</f>
        <v>4.6382897499522766</v>
      </c>
      <c r="Q17" s="953">
        <f>'FBCF totale'!Q17*DPI!Q17/100</f>
        <v>4.5916567180771031</v>
      </c>
      <c r="R17" s="953">
        <f>'FBCF totale'!R17*DPI!R17/100</f>
        <v>4.2458074130141634</v>
      </c>
      <c r="S17" s="953">
        <f>'FBCF totale'!S17*DPI!S17/100</f>
        <v>4.1683906619222331</v>
      </c>
      <c r="T17" s="953">
        <f>'FBCF totale'!T17*DPI!T17/100</f>
        <v>4.073335955210112</v>
      </c>
      <c r="U17" s="953">
        <f>'FBCF totale'!U17*DPI!U17/100</f>
        <v>4.2537971918342263</v>
      </c>
      <c r="V17" s="953">
        <f>'FBCF totale'!V17*DPI!V17/100</f>
        <v>4.3358987400878712</v>
      </c>
      <c r="W17" s="953">
        <f>'FBCF totale'!W17*DPI!W17/100</f>
        <v>4.3182180996311414</v>
      </c>
      <c r="X17" s="953">
        <f>'FBCF totale'!X17*DPI!X17/100</f>
        <v>4.4118820412982958</v>
      </c>
      <c r="Y17" s="953">
        <f>'FBCF totale'!Y17*DPI!Y17/100</f>
        <v>4.3689084639896452</v>
      </c>
      <c r="Z17" s="953">
        <f>'FBCF totale'!Z17*DPI!Z17/100</f>
        <v>4.2549476135040818</v>
      </c>
    </row>
    <row r="18" spans="1:26" s="962" customFormat="1">
      <c r="A18" s="959" t="s">
        <v>41</v>
      </c>
      <c r="B18" s="960" t="s">
        <v>41</v>
      </c>
      <c r="C18" s="961">
        <f>'FBCF totale'!C18*DPI!C18/100</f>
        <v>3.7063705406859806</v>
      </c>
      <c r="D18" s="961">
        <f>'FBCF totale'!D18*DPI!D18/100</f>
        <v>3.8734150245315306</v>
      </c>
      <c r="E18" s="961">
        <f>'FBCF totale'!E18*DPI!E18/100</f>
        <v>3.8280334277368979</v>
      </c>
      <c r="F18" s="961">
        <f>'FBCF totale'!F18*DPI!F18/100</f>
        <v>3.748783372875641</v>
      </c>
      <c r="G18" s="961">
        <f>'FBCF totale'!G18*DPI!G18/100</f>
        <v>3.7127352739330322</v>
      </c>
      <c r="H18" s="961">
        <f>'FBCF totale'!H18*DPI!H18/100</f>
        <v>3.7135197225047278</v>
      </c>
      <c r="I18" s="961">
        <f>'FBCF totale'!I18*DPI!I18/100</f>
        <v>3.7805095391655827</v>
      </c>
      <c r="J18" s="961">
        <f>'FBCF totale'!J18*DPI!J18/100</f>
        <v>3.7817693185735202</v>
      </c>
      <c r="K18" s="961">
        <f>'FBCF totale'!K18*DPI!K18/100</f>
        <v>3.8690452261306598</v>
      </c>
      <c r="L18" s="961">
        <f>'FBCF totale'!L18*DPI!L18/100</f>
        <v>3.904816513761467</v>
      </c>
      <c r="M18" s="961">
        <f>'FBCF totale'!M18*DPI!M18/100</f>
        <v>3.9252533096201323</v>
      </c>
      <c r="N18" s="961">
        <f>'FBCF totale'!N18*DPI!N18/100</f>
        <v>4.0219849176171634</v>
      </c>
      <c r="O18" s="961">
        <f>'FBCF totale'!O18*DPI!O18/100</f>
        <v>4.0536094895002543</v>
      </c>
      <c r="P18" s="961">
        <f>'FBCF totale'!P18*DPI!P18/100</f>
        <v>4.0812091577247562</v>
      </c>
      <c r="Q18" s="961">
        <f>'FBCF totale'!Q18*DPI!Q18/100</f>
        <v>4.1130446531673179</v>
      </c>
      <c r="R18" s="961">
        <f>'FBCF totale'!R18*DPI!R18/100</f>
        <v>4.156033291511509</v>
      </c>
      <c r="S18" s="961">
        <f>'FBCF totale'!S18*DPI!S18/100</f>
        <v>4.2987805014653899</v>
      </c>
      <c r="T18" s="961">
        <f>'FBCF totale'!T18*DPI!T18/100</f>
        <v>4.3151293744635497</v>
      </c>
      <c r="U18" s="961">
        <f>'FBCF totale'!U18*DPI!U18/100</f>
        <v>4.516501278146932</v>
      </c>
      <c r="V18" s="961">
        <f>'FBCF totale'!V18*DPI!V18/100</f>
        <v>4.6234551582163848</v>
      </c>
      <c r="W18" s="961">
        <f>'FBCF totale'!W18*DPI!W18/100</f>
        <v>4.9113651696346645</v>
      </c>
      <c r="X18" s="961">
        <f>'FBCF totale'!X18*DPI!X18/100</f>
        <v>4.8586540738773802</v>
      </c>
      <c r="Y18" s="961">
        <f>'FBCF totale'!Y18*DPI!Y18/100</f>
        <v>5.1281993345722974</v>
      </c>
      <c r="Z18" s="961">
        <f>'FBCF totale'!Z18*DPI!Z18/100</f>
        <v>5.2221204589621513</v>
      </c>
    </row>
    <row r="19" spans="1:26">
      <c r="A19" s="330" t="s">
        <v>42</v>
      </c>
      <c r="B19" s="952" t="s">
        <v>42</v>
      </c>
      <c r="C19" s="953">
        <f>'FBCF totale'!C19*DPI!C19/100</f>
        <v>3.0566737313248997</v>
      </c>
      <c r="D19" s="953">
        <f>'FBCF totale'!D19*DPI!D19/100</f>
        <v>3.1297467480460557</v>
      </c>
      <c r="E19" s="953">
        <f>'FBCF totale'!E19*DPI!E19/100</f>
        <v>3.1031972776736376</v>
      </c>
      <c r="F19" s="953">
        <f>'FBCF totale'!F19*DPI!F19/100</f>
        <v>3.0495078157146183</v>
      </c>
      <c r="G19" s="953">
        <f>'FBCF totale'!G19*DPI!G19/100</f>
        <v>3.0393985467531808</v>
      </c>
      <c r="H19" s="953">
        <f>'FBCF totale'!H19*DPI!H19/100</f>
        <v>3.0434250604157667</v>
      </c>
      <c r="I19" s="953">
        <f>'FBCF totale'!I19*DPI!I19/100</f>
        <v>3.0646351485065475</v>
      </c>
      <c r="J19" s="953">
        <f>'FBCF totale'!J19*DPI!J19/100</f>
        <v>3.0721529875377582</v>
      </c>
      <c r="K19" s="953">
        <f>'FBCF totale'!K19*DPI!K19/100</f>
        <v>3.2041751587479261</v>
      </c>
      <c r="L19" s="953">
        <f>'FBCF totale'!L19*DPI!L19/100</f>
        <v>3.3926067063821472</v>
      </c>
      <c r="M19" s="953">
        <f>'FBCF totale'!M19*DPI!M19/100</f>
        <v>3.2684058649196555</v>
      </c>
      <c r="N19" s="953">
        <f>'FBCF totale'!N19*DPI!N19/100</f>
        <v>3.3688872718632563</v>
      </c>
      <c r="O19" s="953">
        <f>'FBCF totale'!O19*DPI!O19/100</f>
        <v>3.3885426418145999</v>
      </c>
      <c r="P19" s="953">
        <f>'FBCF totale'!P19*DPI!P19/100</f>
        <v>3.3663542426236672</v>
      </c>
      <c r="Q19" s="953">
        <f>'FBCF totale'!Q19*DPI!Q19/100</f>
        <v>3.4066741134715368</v>
      </c>
      <c r="R19" s="953">
        <f>'FBCF totale'!R19*DPI!R19/100</f>
        <v>3.5456251776166581</v>
      </c>
      <c r="S19" s="953">
        <f>'FBCF totale'!S19*DPI!S19/100</f>
        <v>3.6408123161729624</v>
      </c>
      <c r="T19" s="953">
        <f>'FBCF totale'!T19*DPI!T19/100</f>
        <v>3.6839334467855873</v>
      </c>
      <c r="U19" s="953">
        <f>'FBCF totale'!U19*DPI!U19/100</f>
        <v>3.7947971296557625</v>
      </c>
      <c r="V19" s="953">
        <f>'FBCF totale'!V19*DPI!V19/100</f>
        <v>3.9189893238843951</v>
      </c>
      <c r="W19" s="953">
        <f>'FBCF totale'!W19*DPI!W19/100</f>
        <v>3.856475102314239</v>
      </c>
      <c r="X19" s="953">
        <f>'FBCF totale'!X19*DPI!X19/100</f>
        <v>3.7726575350039382</v>
      </c>
      <c r="Y19" s="953">
        <f>'FBCF totale'!Y19*DPI!Y19/100</f>
        <v>3.5875629705866441</v>
      </c>
      <c r="Z19" s="953">
        <f>'FBCF totale'!Z19*DPI!Z19/100</f>
        <v>3.4372096521040785</v>
      </c>
    </row>
    <row r="20" spans="1:26">
      <c r="A20" s="355" t="s">
        <v>43</v>
      </c>
      <c r="B20" s="952" t="s">
        <v>43</v>
      </c>
      <c r="C20" s="953">
        <f>'FBCF totale'!C20*DPI!C20/100</f>
        <v>1.5105858396162457</v>
      </c>
      <c r="D20" s="953">
        <f>'FBCF totale'!D20*DPI!D20/100</f>
        <v>1.5382917704940555</v>
      </c>
      <c r="E20" s="953">
        <f>'FBCF totale'!E20*DPI!E20/100</f>
        <v>1.6223480374467407</v>
      </c>
      <c r="F20" s="953">
        <f>'FBCF totale'!F20*DPI!F20/100</f>
        <v>1.5115667212290842</v>
      </c>
      <c r="G20" s="953">
        <f>'FBCF totale'!G20*DPI!G20/100</f>
        <v>1.4787798541563311</v>
      </c>
      <c r="H20" s="953">
        <f>'FBCF totale'!H20*DPI!H20/100</f>
        <v>1.5835221328796578</v>
      </c>
      <c r="I20" s="953">
        <f>'FBCF totale'!I20*DPI!I20/100</f>
        <v>1.7020089673641872</v>
      </c>
      <c r="J20" s="953">
        <f>'FBCF totale'!J20*DPI!J20/100</f>
        <v>1.8736173174994366</v>
      </c>
      <c r="K20" s="953">
        <f>'FBCF totale'!K20*DPI!K20/100</f>
        <v>1.6946053785755646</v>
      </c>
      <c r="L20" s="953">
        <f>'FBCF totale'!L20*DPI!L20/100</f>
        <v>1.6504615739803343</v>
      </c>
      <c r="M20" s="953">
        <f>'FBCF totale'!M20*DPI!M20/100</f>
        <v>1.4933290836702247</v>
      </c>
      <c r="N20" s="953">
        <f>'FBCF totale'!N20*DPI!N20/100</f>
        <v>1.5223184723327607</v>
      </c>
      <c r="O20" s="953">
        <f>'FBCF totale'!O20*DPI!O20/100</f>
        <v>1.5813247555075771</v>
      </c>
      <c r="P20" s="953">
        <f>'FBCF totale'!P20*DPI!P20/100</f>
        <v>1.7263078920569586</v>
      </c>
      <c r="Q20" s="953">
        <f>'FBCF totale'!Q20*DPI!Q20/100</f>
        <v>1.6574962343721318</v>
      </c>
      <c r="R20" s="953">
        <f>'FBCF totale'!R20*DPI!R20/100</f>
        <v>1.8179797651542657</v>
      </c>
      <c r="S20" s="953">
        <f>'FBCF totale'!S20*DPI!S20/100</f>
        <v>1.8609104305748136</v>
      </c>
      <c r="T20" s="953">
        <f>'FBCF totale'!T20*DPI!T20/100</f>
        <v>2.0197738506371068</v>
      </c>
      <c r="U20" s="953">
        <f>'FBCF totale'!U20*DPI!U20/100</f>
        <v>2.0383050582212614</v>
      </c>
      <c r="V20" s="953">
        <f>'FBCF totale'!V20*DPI!V20/100</f>
        <v>2.2386028357949583</v>
      </c>
      <c r="W20" s="953">
        <f>'FBCF totale'!W20*DPI!W20/100</f>
        <v>2.7164911907533309</v>
      </c>
      <c r="X20" s="953">
        <f>'FBCF totale'!X20*DPI!X20/100</f>
        <v>2.620750823631032</v>
      </c>
      <c r="Y20" s="953">
        <f>'FBCF totale'!Y20*DPI!Y20/100</f>
        <v>2.3226190232196244</v>
      </c>
      <c r="Z20" s="953">
        <f>'FBCF totale'!Z20*DPI!Z20/100</f>
        <v>2.3738327478598507</v>
      </c>
    </row>
    <row r="21" spans="1:26">
      <c r="A21" s="380" t="s">
        <v>44</v>
      </c>
      <c r="B21" s="952" t="s">
        <v>44</v>
      </c>
      <c r="C21" s="953">
        <f>'FBCF totale'!C21*DPI!C21/100</f>
        <v>2.1647018489570589</v>
      </c>
      <c r="D21" s="953">
        <f>'FBCF totale'!D21*DPI!D21/100</f>
        <v>2.1855870950145109</v>
      </c>
      <c r="E21" s="953">
        <f>'FBCF totale'!E21*DPI!E21/100</f>
        <v>2.297752895672728</v>
      </c>
      <c r="F21" s="953">
        <f>'FBCF totale'!F21*DPI!F21/100</f>
        <v>2.1220897363833204</v>
      </c>
      <c r="G21" s="953">
        <f>'FBCF totale'!G21*DPI!G21/100</f>
        <v>1.7505919808182466</v>
      </c>
      <c r="H21" s="953">
        <f>'FBCF totale'!H21*DPI!H21/100</f>
        <v>2.102233745339555</v>
      </c>
      <c r="I21" s="953">
        <f>'FBCF totale'!I21*DPI!I21/100</f>
        <v>2.1561560128236086</v>
      </c>
      <c r="J21" s="953">
        <f>'FBCF totale'!J21*DPI!J21/100</f>
        <v>2.4887053782902986</v>
      </c>
      <c r="K21" s="953">
        <f>'FBCF totale'!K21*DPI!K21/100</f>
        <v>2.5704933558762582</v>
      </c>
      <c r="L21" s="953">
        <f>'FBCF totale'!L21*DPI!L21/100</f>
        <v>2.7997936410307274</v>
      </c>
      <c r="M21" s="953">
        <f>'FBCF totale'!M21*DPI!M21/100</f>
        <v>2.5190054841728253</v>
      </c>
      <c r="N21" s="953">
        <f>'FBCF totale'!N21*DPI!N21/100</f>
        <v>2.4720863633945842</v>
      </c>
      <c r="O21" s="953">
        <f>'FBCF totale'!O21*DPI!O21/100</f>
        <v>2.5336322692108579</v>
      </c>
      <c r="P21" s="953">
        <f>'FBCF totale'!P21*DPI!P21/100</f>
        <v>3.1268879582278659</v>
      </c>
      <c r="Q21" s="953">
        <f>'FBCF totale'!Q21*DPI!Q21/100</f>
        <v>2.8071550829580549</v>
      </c>
      <c r="R21" s="953">
        <f>'FBCF totale'!R21*DPI!R21/100</f>
        <v>3.1344582399655367</v>
      </c>
      <c r="S21" s="953">
        <f>'FBCF totale'!S21*DPI!S21/100</f>
        <v>2.6734441663311315</v>
      </c>
      <c r="T21" s="953">
        <f>'FBCF totale'!T21*DPI!T21/100</f>
        <v>2.6723322565687595</v>
      </c>
      <c r="U21" s="953">
        <f>'FBCF totale'!U21*DPI!U21/100</f>
        <v>2.7458270055507823</v>
      </c>
      <c r="V21" s="953">
        <f>'FBCF totale'!V21*DPI!V21/100</f>
        <v>2.8850329424600329</v>
      </c>
      <c r="W21" s="953">
        <f>'FBCF totale'!W21*DPI!W21/100</f>
        <v>2.6461036608633659</v>
      </c>
      <c r="X21" s="953">
        <f>'FBCF totale'!X21*DPI!X21/100</f>
        <v>2.8647435175998743</v>
      </c>
      <c r="Y21" s="953">
        <f>'FBCF totale'!Y21*DPI!Y21/100</f>
        <v>2.6502649376409253</v>
      </c>
      <c r="Z21" s="953">
        <f>'FBCF totale'!Z21*DPI!Z21/100</f>
        <v>2.3241771843933576</v>
      </c>
    </row>
    <row r="22" spans="1:26">
      <c r="A22" s="405" t="s">
        <v>45</v>
      </c>
      <c r="B22" s="952" t="s">
        <v>45</v>
      </c>
      <c r="C22" s="953">
        <f>'FBCF totale'!C22*DPI!C22/100</f>
        <v>2.1820065089749647</v>
      </c>
      <c r="D22" s="953">
        <f>'FBCF totale'!D22*DPI!D22/100</f>
        <v>2.231806722170087</v>
      </c>
      <c r="E22" s="953">
        <f>'FBCF totale'!E22*DPI!E22/100</f>
        <v>1.7871501051455996</v>
      </c>
      <c r="F22" s="953">
        <f>'FBCF totale'!F22*DPI!F22/100</f>
        <v>1.9013688990357422</v>
      </c>
      <c r="G22" s="953">
        <f>'FBCF totale'!G22*DPI!G22/100</f>
        <v>1.6930942978877481</v>
      </c>
      <c r="H22" s="953">
        <f>'FBCF totale'!H22*DPI!H22/100</f>
        <v>1.6696469363748057</v>
      </c>
      <c r="I22" s="953">
        <f>'FBCF totale'!I22*DPI!I22/100</f>
        <v>2.2544488491341856</v>
      </c>
      <c r="J22" s="953">
        <f>'FBCF totale'!J22*DPI!J22/100</f>
        <v>2.3118748514623828</v>
      </c>
      <c r="K22" s="953">
        <f>'FBCF totale'!K22*DPI!K22/100</f>
        <v>1.8254744555898705</v>
      </c>
      <c r="L22" s="953">
        <f>'FBCF totale'!L22*DPI!L22/100</f>
        <v>1.7398297249240746</v>
      </c>
      <c r="M22" s="953">
        <f>'FBCF totale'!M22*DPI!M22/100</f>
        <v>1.6396391111656143</v>
      </c>
      <c r="N22" s="953">
        <f>'FBCF totale'!N22*DPI!N22/100</f>
        <v>2.6859506815258647</v>
      </c>
      <c r="O22" s="953">
        <f>'FBCF totale'!O22*DPI!O22/100</f>
        <v>1.7081117889982553</v>
      </c>
      <c r="P22" s="953">
        <f>'FBCF totale'!P22*DPI!P22/100</f>
        <v>1.7653080270789758</v>
      </c>
      <c r="Q22" s="953">
        <f>'FBCF totale'!Q22*DPI!Q22/100</f>
        <v>1.8391281750012007</v>
      </c>
      <c r="R22" s="953">
        <f>'FBCF totale'!R22*DPI!R22/100</f>
        <v>2.0878367090366883</v>
      </c>
      <c r="S22" s="953">
        <f>'FBCF totale'!S22*DPI!S22/100</f>
        <v>2.1364277699275442</v>
      </c>
      <c r="T22" s="953">
        <f>'FBCF totale'!T22*DPI!T22/100</f>
        <v>2.0752203823753845</v>
      </c>
      <c r="U22" s="953">
        <f>'FBCF totale'!U22*DPI!U22/100</f>
        <v>2.0897621578143952</v>
      </c>
      <c r="V22" s="953">
        <f>'FBCF totale'!V22*DPI!V22/100</f>
        <v>2.2058195750188112</v>
      </c>
      <c r="W22" s="953">
        <f>'FBCF totale'!W22*DPI!W22/100</f>
        <v>2.2411607571411478</v>
      </c>
      <c r="X22" s="953">
        <f>'FBCF totale'!X22*DPI!X22/100</f>
        <v>3.0080905841904912</v>
      </c>
      <c r="Y22" s="953">
        <f>'FBCF totale'!Y22*DPI!Y22/100</f>
        <v>2.7973409040241131</v>
      </c>
      <c r="Z22" s="953">
        <f>'FBCF totale'!Z22*DPI!Z22/100</f>
        <v>2.6681780471435275</v>
      </c>
    </row>
    <row r="23" spans="1:26">
      <c r="A23" s="430" t="s">
        <v>46</v>
      </c>
      <c r="B23" s="952" t="s">
        <v>46</v>
      </c>
      <c r="C23" s="953">
        <f>'FBCF totale'!C23*DPI!C23/100</f>
        <v>1.945822966704597</v>
      </c>
      <c r="D23" s="953">
        <f>'FBCF totale'!D23*DPI!D23/100</f>
        <v>3.149335378017506</v>
      </c>
      <c r="E23" s="953">
        <f>'FBCF totale'!E23*DPI!E23/100</f>
        <v>3.3924846934089787</v>
      </c>
      <c r="F23" s="953">
        <f>'FBCF totale'!F23*DPI!F23/100</f>
        <v>3.2240683624965931</v>
      </c>
      <c r="G23" s="953">
        <f>'FBCF totale'!G23*DPI!G23/100</f>
        <v>3.5079706713711927</v>
      </c>
      <c r="H23" s="953">
        <f>'FBCF totale'!H23*DPI!H23/100</f>
        <v>3.8821088577893335</v>
      </c>
      <c r="I23" s="953">
        <f>'FBCF totale'!I23*DPI!I23/100</f>
        <v>3.7358677333889436</v>
      </c>
      <c r="J23" s="953">
        <f>'FBCF totale'!J23*DPI!J23/100</f>
        <v>3.6279038719023671</v>
      </c>
      <c r="K23" s="953">
        <f>'FBCF totale'!K23*DPI!K23/100</f>
        <v>3.82510564566843</v>
      </c>
      <c r="L23" s="953">
        <f>'FBCF totale'!L23*DPI!L23/100</f>
        <v>5.0559972690930701</v>
      </c>
      <c r="M23" s="953">
        <f>'FBCF totale'!M23*DPI!M23/100</f>
        <v>5.1628620414954378</v>
      </c>
      <c r="N23" s="953">
        <f>'FBCF totale'!N23*DPI!N23/100</f>
        <v>4.6487241588355381</v>
      </c>
      <c r="O23" s="953">
        <f>'FBCF totale'!O23*DPI!O23/100</f>
        <v>6.4290345528806325</v>
      </c>
      <c r="P23" s="953">
        <f>'FBCF totale'!P23*DPI!P23/100</f>
        <v>5.3531490683934404</v>
      </c>
      <c r="Q23" s="953">
        <f>'FBCF totale'!Q23*DPI!Q23/100</f>
        <v>6.0525521907498936</v>
      </c>
      <c r="R23" s="953">
        <f>'FBCF totale'!R23*DPI!R23/100</f>
        <v>13.29792884365752</v>
      </c>
      <c r="S23" s="953">
        <f>'FBCF totale'!S23*DPI!S23/100</f>
        <v>21.002331605011374</v>
      </c>
      <c r="T23" s="953">
        <f>'FBCF totale'!T23*DPI!T23/100</f>
        <v>19.06208835664394</v>
      </c>
      <c r="U23" s="953">
        <f>'FBCF totale'!U23*DPI!U23/100</f>
        <v>13.262439966149136</v>
      </c>
      <c r="V23" s="953">
        <f>'FBCF totale'!V23*DPI!V23/100</f>
        <v>39.228065393011022</v>
      </c>
      <c r="W23" s="953">
        <f>'FBCF totale'!W23*DPI!W23/100</f>
        <v>30.625627678785648</v>
      </c>
      <c r="X23" s="953">
        <f>'FBCF totale'!X23*DPI!X23/100</f>
        <v>11.573766300259658</v>
      </c>
      <c r="Y23" s="953">
        <f>'FBCF totale'!Y23*DPI!Y23/100</f>
        <v>10.054805522117489</v>
      </c>
      <c r="Z23" s="953">
        <f>'FBCF totale'!Z23*DPI!Z23/100</f>
        <v>11.31074566056785</v>
      </c>
    </row>
    <row r="24" spans="1:26">
      <c r="A24" s="455" t="s">
        <v>47</v>
      </c>
      <c r="B24" s="952" t="s">
        <v>47</v>
      </c>
      <c r="C24" s="953">
        <f>'FBCF totale'!C24*DPI!C24/100</f>
        <v>5.0932078391507636</v>
      </c>
      <c r="D24" s="953">
        <f>'FBCF totale'!D24*DPI!D24/100</f>
        <v>5.2184544635433543</v>
      </c>
      <c r="E24" s="953">
        <f>'FBCF totale'!E24*DPI!E24/100</f>
        <v>5.1635951358307954</v>
      </c>
      <c r="F24" s="953">
        <f>'FBCF totale'!F24*DPI!F24/100</f>
        <v>4.2651820697774214</v>
      </c>
      <c r="G24" s="953">
        <f>'FBCF totale'!G24*DPI!G24/100</f>
        <v>4.3276390284410615</v>
      </c>
      <c r="H24" s="953">
        <f>'FBCF totale'!H24*DPI!H24/100</f>
        <v>4.7711287771883466</v>
      </c>
      <c r="I24" s="953">
        <f>'FBCF totale'!I24*DPI!I24/100</f>
        <v>4.6969432014502068</v>
      </c>
      <c r="J24" s="953">
        <f>'FBCF totale'!J24*DPI!J24/100</f>
        <v>4.8244517249914942</v>
      </c>
      <c r="K24" s="953">
        <f>'FBCF totale'!K24*DPI!K24/100</f>
        <v>4.9907634683220765</v>
      </c>
      <c r="L24" s="953">
        <f>'FBCF totale'!L24*DPI!L24/100</f>
        <v>4.876812571211171</v>
      </c>
      <c r="M24" s="953">
        <f>'FBCF totale'!M24*DPI!M24/100</f>
        <v>4.4594123964800039</v>
      </c>
      <c r="N24" s="953">
        <f>'FBCF totale'!N24*DPI!N24/100</f>
        <v>4.3646213857715246</v>
      </c>
      <c r="O24" s="953">
        <f>'FBCF totale'!O24*DPI!O24/100</f>
        <v>4.7379880975271735</v>
      </c>
      <c r="P24" s="953">
        <f>'FBCF totale'!P24*DPI!P24/100</f>
        <v>4.4256325561851977</v>
      </c>
      <c r="Q24" s="953">
        <f>'FBCF totale'!Q24*DPI!Q24/100</f>
        <v>4.4102135819719184</v>
      </c>
      <c r="R24" s="953">
        <f>'FBCF totale'!R24*DPI!R24/100</f>
        <v>4.020825927624065</v>
      </c>
      <c r="S24" s="953">
        <f>'FBCF totale'!S24*DPI!S24/100</f>
        <v>4.1603863138438415</v>
      </c>
      <c r="T24" s="953">
        <f>'FBCF totale'!T24*DPI!T24/100</f>
        <v>4.2148955944823916</v>
      </c>
      <c r="U24" s="953">
        <f>'FBCF totale'!U24*DPI!U24/100</f>
        <v>4.6961010481620864</v>
      </c>
      <c r="V24" s="953">
        <f>'FBCF totale'!V24*DPI!V24/100</f>
        <v>4.7699870415995882</v>
      </c>
      <c r="W24" s="953">
        <f>'FBCF totale'!W24*DPI!W24/100</f>
        <v>5.2333300626264254</v>
      </c>
      <c r="X24" s="953">
        <f>'FBCF totale'!X24*DPI!X24/100</f>
        <v>5.6381451134132181</v>
      </c>
      <c r="Y24" s="953">
        <f>'FBCF totale'!Y24*DPI!Y24/100</f>
        <v>5.6136503351898348</v>
      </c>
      <c r="Z24" s="953">
        <f>'FBCF totale'!Z24*DPI!Z24/100</f>
        <v>5.8764865622956703</v>
      </c>
    </row>
    <row r="25" spans="1:26">
      <c r="A25" s="480" t="s">
        <v>48</v>
      </c>
      <c r="B25" s="952" t="s">
        <v>48</v>
      </c>
      <c r="C25" s="953">
        <f>'FBCF totale'!C25*DPI!C25/100</f>
        <v>2.5898240767373317</v>
      </c>
      <c r="D25" s="953">
        <f>'FBCF totale'!D25*DPI!D25/100</f>
        <v>2.6437257195717456</v>
      </c>
      <c r="E25" s="953">
        <f>'FBCF totale'!E25*DPI!E25/100</f>
        <v>2.6882474168472474</v>
      </c>
      <c r="F25" s="953">
        <f>'FBCF totale'!F25*DPI!F25/100</f>
        <v>2.5876802152616678</v>
      </c>
      <c r="G25" s="953">
        <f>'FBCF totale'!G25*DPI!G25/100</f>
        <v>2.4431547063696017</v>
      </c>
      <c r="H25" s="953">
        <f>'FBCF totale'!H25*DPI!H25/100</f>
        <v>2.4881709745344183</v>
      </c>
      <c r="I25" s="953">
        <f>'FBCF totale'!I25*DPI!I25/100</f>
        <v>2.4725849411484591</v>
      </c>
      <c r="J25" s="953">
        <f>'FBCF totale'!J25*DPI!J25/100</f>
        <v>2.5071589144632198</v>
      </c>
      <c r="K25" s="953">
        <f>'FBCF totale'!K25*DPI!K25/100</f>
        <v>2.564939573159764</v>
      </c>
      <c r="L25" s="953">
        <f>'FBCF totale'!L25*DPI!L25/100</f>
        <v>2.6574001086317161</v>
      </c>
      <c r="M25" s="953">
        <f>'FBCF totale'!M25*DPI!M25/100</f>
        <v>2.6701266087060906</v>
      </c>
      <c r="N25" s="953">
        <f>'FBCF totale'!N25*DPI!N25/100</f>
        <v>2.5590326960487433</v>
      </c>
      <c r="O25" s="953">
        <f>'FBCF totale'!O25*DPI!O25/100</f>
        <v>2.6103039925848943</v>
      </c>
      <c r="P25" s="953">
        <f>'FBCF totale'!P25*DPI!P25/100</f>
        <v>2.6981841527580723</v>
      </c>
      <c r="Q25" s="953">
        <f>'FBCF totale'!Q25*DPI!Q25/100</f>
        <v>2.7877131552208123</v>
      </c>
      <c r="R25" s="953">
        <f>'FBCF totale'!R25*DPI!R25/100</f>
        <v>2.9671037330361152</v>
      </c>
      <c r="S25" s="953">
        <f>'FBCF totale'!S25*DPI!S25/100</f>
        <v>3.0610923495807221</v>
      </c>
      <c r="T25" s="953">
        <f>'FBCF totale'!T25*DPI!T25/100</f>
        <v>3.0302958759243905</v>
      </c>
      <c r="U25" s="953">
        <f>'FBCF totale'!U25*DPI!U25/100</f>
        <v>3.0655678994002113</v>
      </c>
      <c r="V25" s="953">
        <f>'FBCF totale'!V25*DPI!V25/100</f>
        <v>3.0993708563472437</v>
      </c>
      <c r="W25" s="953">
        <f>'FBCF totale'!W25*DPI!W25/100</f>
        <v>3.3399693409705198</v>
      </c>
      <c r="X25" s="953">
        <f>'FBCF totale'!X25*DPI!X25/100</f>
        <v>3.1953946096638104</v>
      </c>
      <c r="Y25" s="953">
        <f>'FBCF totale'!Y25*DPI!Y25/100</f>
        <v>3.0752186442766019</v>
      </c>
      <c r="Z25" s="953">
        <f>'FBCF totale'!Z25*DPI!Z25/100</f>
        <v>2.9906267245094744</v>
      </c>
    </row>
    <row r="26" spans="1:26">
      <c r="A26" s="505" t="s">
        <v>49</v>
      </c>
      <c r="B26" s="952" t="s">
        <v>49</v>
      </c>
      <c r="C26" s="953">
        <f>'FBCF totale'!C26*DPI!C26/100</f>
        <v>4.6048346926147614</v>
      </c>
      <c r="D26" s="953">
        <f>'FBCF totale'!D26*DPI!D26/100</f>
        <v>4.8492449693306066</v>
      </c>
      <c r="E26" s="953">
        <f>'FBCF totale'!E26*DPI!E26/100</f>
        <v>5.0140644415111719</v>
      </c>
      <c r="F26" s="953">
        <f>'FBCF totale'!F26*DPI!F26/100</f>
        <v>5.0413326294743683</v>
      </c>
      <c r="G26" s="953">
        <f>'FBCF totale'!G26*DPI!G26/100</f>
        <v>5.0458735525383638</v>
      </c>
      <c r="H26" s="953">
        <f>'FBCF totale'!H26*DPI!H26/100</f>
        <v>5.1953595350070474</v>
      </c>
      <c r="I26" s="953">
        <f>'FBCF totale'!I26*DPI!I26/100</f>
        <v>5.3131882156368251</v>
      </c>
      <c r="J26" s="953">
        <f>'FBCF totale'!J26*DPI!J26/100</f>
        <v>5.4012772916269922</v>
      </c>
      <c r="K26" s="953">
        <f>'FBCF totale'!K26*DPI!K26/100</f>
        <v>5.5870159701021329</v>
      </c>
      <c r="L26" s="953">
        <f>'FBCF totale'!L26*DPI!L26/100</f>
        <v>5.5014523019430301</v>
      </c>
      <c r="M26" s="953">
        <f>'FBCF totale'!M26*DPI!M26/100</f>
        <v>5.2841707307134342</v>
      </c>
      <c r="N26" s="953">
        <f>'FBCF totale'!N26*DPI!N26/100</f>
        <v>5.3160435172336271</v>
      </c>
      <c r="O26" s="953">
        <f>'FBCF totale'!O26*DPI!O26/100</f>
        <v>5.3756763328895625</v>
      </c>
      <c r="P26" s="953">
        <f>'FBCF totale'!P26*DPI!P26/100</f>
        <v>5.4375009583240272</v>
      </c>
      <c r="Q26" s="953">
        <f>'FBCF totale'!Q26*DPI!Q26/100</f>
        <v>5.5804715011825241</v>
      </c>
      <c r="R26" s="953">
        <f>'FBCF totale'!R26*DPI!R26/100</f>
        <v>5.5798322888793237</v>
      </c>
      <c r="S26" s="953">
        <f>'FBCF totale'!S26*DPI!S26/100</f>
        <v>5.4475070568512356</v>
      </c>
      <c r="T26" s="953">
        <f>'FBCF totale'!T26*DPI!T26/100</f>
        <v>5.3771021185268513</v>
      </c>
      <c r="U26" s="953">
        <f>'FBCF totale'!U26*DPI!U26/100</f>
        <v>5.4331592919606893</v>
      </c>
      <c r="V26" s="953">
        <f>'FBCF totale'!V26*DPI!V26/100</f>
        <v>5.4379660691279001</v>
      </c>
      <c r="W26" s="953">
        <f>'FBCF totale'!W26*DPI!W26/100</f>
        <v>5.5026025910684533</v>
      </c>
      <c r="X26" s="953">
        <f>'FBCF totale'!X26*DPI!X26/100</f>
        <v>5.5063834284583031</v>
      </c>
      <c r="Y26" s="953">
        <f>'FBCF totale'!Y26*DPI!Y26/100</f>
        <v>5.7586061069828842</v>
      </c>
      <c r="Z26" s="953" t="e">
        <f>'FBCF totale'!Z26*DPI!Z26/100</f>
        <v>#VALUE!</v>
      </c>
    </row>
    <row r="27" spans="1:26">
      <c r="A27" s="530" t="s">
        <v>50</v>
      </c>
      <c r="B27" s="952" t="s">
        <v>50</v>
      </c>
      <c r="C27" s="953">
        <f>'FBCF totale'!C27*DPI!C27/100</f>
        <v>4.201619803988252</v>
      </c>
      <c r="D27" s="953">
        <f>'FBCF totale'!D27*DPI!D27/100</f>
        <v>4.5264972922315021</v>
      </c>
      <c r="E27" s="953">
        <f>'FBCF totale'!E27*DPI!E27/100</f>
        <v>4.579738571169881</v>
      </c>
      <c r="F27" s="953">
        <f>'FBCF totale'!F27*DPI!F27/100</f>
        <v>4.6300358863816715</v>
      </c>
      <c r="G27" s="953">
        <f>'FBCF totale'!G27*DPI!G27/100</f>
        <v>4.7542422211635111</v>
      </c>
      <c r="H27" s="953">
        <f>'FBCF totale'!H27*DPI!H27/100</f>
        <v>4.8072281329593034</v>
      </c>
      <c r="I27" s="953">
        <f>'FBCF totale'!I27*DPI!I27/100</f>
        <v>4.906754812915465</v>
      </c>
      <c r="J27" s="953">
        <f>'FBCF totale'!J27*DPI!J27/100</f>
        <v>5.0211799972137952</v>
      </c>
      <c r="K27" s="953">
        <f>'FBCF totale'!K27*DPI!K27/100</f>
        <v>5.2153647084407373</v>
      </c>
      <c r="L27" s="953">
        <f>'FBCF totale'!L27*DPI!L27/100</f>
        <v>5.3772948668670608</v>
      </c>
      <c r="M27" s="953">
        <f>'FBCF totale'!M27*DPI!M27/100</f>
        <v>5.3991225841728747</v>
      </c>
      <c r="N27" s="953">
        <f>'FBCF totale'!N27*DPI!N27/100</f>
        <v>5.5435695724759988</v>
      </c>
      <c r="O27" s="953">
        <f>'FBCF totale'!O27*DPI!O27/100</f>
        <v>5.8368262344149295</v>
      </c>
      <c r="P27" s="953">
        <f>'FBCF totale'!P27*DPI!P27/100</f>
        <v>6.0064667353980168</v>
      </c>
      <c r="Q27" s="953">
        <f>'FBCF totale'!Q27*DPI!Q27/100</f>
        <v>6.1129524190127951</v>
      </c>
      <c r="R27" s="953">
        <f>'FBCF totale'!R27*DPI!R27/100</f>
        <v>5.9569291186043207</v>
      </c>
      <c r="S27" s="953">
        <f>'FBCF totale'!S27*DPI!S27/100</f>
        <v>5.9473697876514597</v>
      </c>
      <c r="T27" s="953">
        <f>'FBCF totale'!T27*DPI!T27/100</f>
        <v>6.1064340532664936</v>
      </c>
      <c r="U27" s="953">
        <f>'FBCF totale'!U27*DPI!U27/100</f>
        <v>6.3113511242220648</v>
      </c>
      <c r="V27" s="953">
        <f>'FBCF totale'!V27*DPI!V27/100</f>
        <v>6.5562444566715863</v>
      </c>
      <c r="W27" s="953">
        <f>'FBCF totale'!W27*DPI!W27/100</f>
        <v>6.895186966610753</v>
      </c>
      <c r="X27" s="953">
        <f>'FBCF totale'!X27*DPI!X27/100</f>
        <v>7.0839249235108976</v>
      </c>
      <c r="Y27" s="953">
        <f>'FBCF totale'!Y27*DPI!Y27/100</f>
        <v>7.4199064018674532</v>
      </c>
      <c r="Z27" s="953" t="e">
        <f>'FBCF totale'!Z27*DPI!Z27/100</f>
        <v>#VALUE!</v>
      </c>
    </row>
    <row r="28" spans="1:26">
      <c r="A28" s="555" t="s">
        <v>51</v>
      </c>
      <c r="B28" s="952" t="s">
        <v>51</v>
      </c>
      <c r="C28" s="953">
        <f>'FBCF totale'!C28*DPI!C28/100</f>
        <v>1.5576203794429375</v>
      </c>
      <c r="D28" s="953">
        <f>'FBCF totale'!D28*DPI!D28/100</f>
        <v>1.576181503679507</v>
      </c>
      <c r="E28" s="953">
        <f>'FBCF totale'!E28*DPI!E28/100</f>
        <v>2.021051905312226</v>
      </c>
      <c r="F28" s="953">
        <f>'FBCF totale'!F28*DPI!F28/100</f>
        <v>1.5653806972215136</v>
      </c>
      <c r="G28" s="953">
        <f>'FBCF totale'!G28*DPI!G28/100</f>
        <v>1.6942118857972761</v>
      </c>
      <c r="H28" s="953">
        <f>'FBCF totale'!H28*DPI!H28/100</f>
        <v>1.6835696530886484</v>
      </c>
      <c r="I28" s="953">
        <f>'FBCF totale'!I28*DPI!I28/100</f>
        <v>1.5893391497745466</v>
      </c>
      <c r="J28" s="953">
        <f>'FBCF totale'!J28*DPI!J28/100</f>
        <v>1.2906585477449732</v>
      </c>
      <c r="K28" s="953">
        <f>'FBCF totale'!K28*DPI!K28/100</f>
        <v>1.2810101342107865</v>
      </c>
      <c r="L28" s="953">
        <f>'FBCF totale'!L28*DPI!L28/100</f>
        <v>1.39394678149609</v>
      </c>
      <c r="M28" s="953">
        <f>'FBCF totale'!M28*DPI!M28/100</f>
        <v>1.4066910732983959</v>
      </c>
      <c r="N28" s="953">
        <f>'FBCF totale'!N28*DPI!N28/100</f>
        <v>1.491440934555228</v>
      </c>
      <c r="O28" s="953">
        <f>'FBCF totale'!O28*DPI!O28/100</f>
        <v>1.4157341653418525</v>
      </c>
      <c r="P28" s="953">
        <f>'FBCF totale'!P28*DPI!P28/100</f>
        <v>1.6495531014316702</v>
      </c>
      <c r="Q28" s="953">
        <f>'FBCF totale'!Q28*DPI!Q28/100</f>
        <v>1.6620599800167652</v>
      </c>
      <c r="R28" s="953">
        <f>'FBCF totale'!R28*DPI!R28/100</f>
        <v>1.5951570490888782</v>
      </c>
      <c r="S28" s="953">
        <f>'FBCF totale'!S28*DPI!S28/100</f>
        <v>1.4947071741309181</v>
      </c>
      <c r="T28" s="953">
        <f>'FBCF totale'!T28*DPI!T28/100</f>
        <v>1.5305528191012934</v>
      </c>
      <c r="U28" s="953">
        <f>'FBCF totale'!U28*DPI!U28/100</f>
        <v>1.6928878247305403</v>
      </c>
      <c r="V28" s="953">
        <f>'FBCF totale'!V28*DPI!V28/100</f>
        <v>1.7852528004486632</v>
      </c>
      <c r="W28" s="953">
        <f>'FBCF totale'!W28*DPI!W28/100</f>
        <v>2.022556895902023</v>
      </c>
      <c r="X28" s="953">
        <f>'FBCF totale'!X28*DPI!X28/100</f>
        <v>2.1974736702212856</v>
      </c>
      <c r="Y28" s="953">
        <f>'FBCF totale'!Y28*DPI!Y28/100</f>
        <v>2.3759822771665249</v>
      </c>
      <c r="Z28" s="953">
        <f>'FBCF totale'!Z28*DPI!Z28/100</f>
        <v>2.4390300120590798</v>
      </c>
    </row>
    <row r="29" spans="1:26">
      <c r="A29" s="580" t="s">
        <v>52</v>
      </c>
      <c r="B29" s="952" t="s">
        <v>52</v>
      </c>
      <c r="C29" s="953">
        <f>'FBCF totale'!C29*DPI!C29/100</f>
        <v>1.3497075533971001</v>
      </c>
      <c r="D29" s="953">
        <f>'FBCF totale'!D29*DPI!D29/100</f>
        <v>1.1522308033537936</v>
      </c>
      <c r="E29" s="953">
        <f>'FBCF totale'!E29*DPI!E29/100</f>
        <v>1.0547578248248366</v>
      </c>
      <c r="F29" s="953">
        <f>'FBCF totale'!F29*DPI!F29/100</f>
        <v>1.1575875851252109</v>
      </c>
      <c r="G29" s="953">
        <f>'FBCF totale'!G29*DPI!G29/100</f>
        <v>1.2861988773866333</v>
      </c>
      <c r="H29" s="953">
        <f>'FBCF totale'!H29*DPI!H29/100</f>
        <v>1.2913217826407979</v>
      </c>
      <c r="I29" s="953">
        <f>'FBCF totale'!I29*DPI!I29/100</f>
        <v>1.353982547252732</v>
      </c>
      <c r="J29" s="953">
        <f>'FBCF totale'!J29*DPI!J29/100</f>
        <v>1.5141689781225611</v>
      </c>
      <c r="K29" s="953">
        <f>'FBCF totale'!K29*DPI!K29/100</f>
        <v>1.8031912515358084</v>
      </c>
      <c r="L29" s="953">
        <f>'FBCF totale'!L29*DPI!L29/100</f>
        <v>1.8968182275267258</v>
      </c>
      <c r="M29" s="953">
        <f>'FBCF totale'!M29*DPI!M29/100</f>
        <v>1.8683721275943237</v>
      </c>
      <c r="N29" s="953">
        <f>'FBCF totale'!N29*DPI!N29/100</f>
        <v>1.7379569048403649</v>
      </c>
      <c r="O29" s="953">
        <f>'FBCF totale'!O29*DPI!O29/100</f>
        <v>1.6582687571522725</v>
      </c>
      <c r="P29" s="953">
        <f>'FBCF totale'!P29*DPI!P29/100</f>
        <v>1.5340989933863924</v>
      </c>
      <c r="Q29" s="953">
        <f>'FBCF totale'!Q29*DPI!Q29/100</f>
        <v>1.6629278725818366</v>
      </c>
      <c r="R29" s="953">
        <f>'FBCF totale'!R29*DPI!R29/100</f>
        <v>1.7893731136927866</v>
      </c>
      <c r="S29" s="953">
        <f>'FBCF totale'!S29*DPI!S29/100</f>
        <v>1.9845250048881247</v>
      </c>
      <c r="T29" s="953">
        <f>'FBCF totale'!T29*DPI!T29/100</f>
        <v>2.2928254532105039</v>
      </c>
      <c r="U29" s="953">
        <f>'FBCF totale'!U29*DPI!U29/100</f>
        <v>2.5300193659700052</v>
      </c>
      <c r="V29" s="953">
        <f>'FBCF totale'!V29*DPI!V29/100</f>
        <v>2.5857394789167656</v>
      </c>
      <c r="W29" s="953">
        <f>'FBCF totale'!W29*DPI!W29/100</f>
        <v>2.7709999741964668</v>
      </c>
      <c r="X29" s="953">
        <f>'FBCF totale'!X29*DPI!X29/100</f>
        <v>2.7956491693095704</v>
      </c>
      <c r="Y29" s="953">
        <f>'FBCF totale'!Y29*DPI!Y29/100</f>
        <v>2.5638707778967516</v>
      </c>
      <c r="Z29" s="953">
        <f>'FBCF totale'!Z29*DPI!Z29/100</f>
        <v>2.5721694127517747</v>
      </c>
    </row>
    <row r="30" spans="1:26" ht="30">
      <c r="A30" s="605" t="s">
        <v>53</v>
      </c>
      <c r="B30" s="952" t="s">
        <v>53</v>
      </c>
      <c r="C30" s="953">
        <f>'FBCF totale'!C30*DPI!C30/100</f>
        <v>1.4425546441757831</v>
      </c>
      <c r="D30" s="953">
        <f>'FBCF totale'!D30*DPI!D30/100</f>
        <v>1.6176163967931343</v>
      </c>
      <c r="E30" s="953">
        <f>'FBCF totale'!E30*DPI!E30/100</f>
        <v>1.1435445406746338</v>
      </c>
      <c r="F30" s="953">
        <f>'FBCF totale'!F30*DPI!F30/100</f>
        <v>1.1720541282062462</v>
      </c>
      <c r="G30" s="953">
        <f>'FBCF totale'!G30*DPI!G30/100</f>
        <v>1.4409181725022975</v>
      </c>
      <c r="H30" s="953">
        <f>'FBCF totale'!H30*DPI!H30/100</f>
        <v>1.0082168394384536</v>
      </c>
      <c r="I30" s="953">
        <f>'FBCF totale'!I30*DPI!I30/100</f>
        <v>1.0706379464899005</v>
      </c>
      <c r="J30" s="953">
        <f>'FBCF totale'!J30*DPI!J30/100</f>
        <v>1.0745232513882192</v>
      </c>
      <c r="K30" s="953">
        <f>'FBCF totale'!K30*DPI!K30/100</f>
        <v>1.1815901294988023</v>
      </c>
      <c r="L30" s="953">
        <f>'FBCF totale'!L30*DPI!L30/100</f>
        <v>1.2485191382914289</v>
      </c>
      <c r="M30" s="953">
        <f>'FBCF totale'!M30*DPI!M30/100</f>
        <v>1.3428008088633023</v>
      </c>
      <c r="N30" s="953">
        <f>'FBCF totale'!N30*DPI!N30/100</f>
        <v>1.3620347289627577</v>
      </c>
      <c r="O30" s="953">
        <f>'FBCF totale'!O30*DPI!O30/100</f>
        <v>1.3575479711039637</v>
      </c>
      <c r="P30" s="953">
        <f>'FBCF totale'!P30*DPI!P30/100</f>
        <v>1.1929872617678101</v>
      </c>
      <c r="Q30" s="953">
        <f>'FBCF totale'!Q30*DPI!Q30/100</f>
        <v>1.2916102045049198</v>
      </c>
      <c r="R30" s="953">
        <f>'FBCF totale'!R30*DPI!R30/100</f>
        <v>1.3328468622244074</v>
      </c>
      <c r="S30" s="953">
        <f>'FBCF totale'!S30*DPI!S30/100</f>
        <v>1.3055172079566972</v>
      </c>
      <c r="T30" s="953">
        <f>'FBCF totale'!T30*DPI!T30/100</f>
        <v>1.3638105276534611</v>
      </c>
      <c r="U30" s="953">
        <f>'FBCF totale'!U30*DPI!U30/100</f>
        <v>1.5869236996143372</v>
      </c>
      <c r="V30" s="953">
        <f>'FBCF totale'!V30*DPI!V30/100</f>
        <v>2.003321110395992</v>
      </c>
      <c r="W30" s="953">
        <f>'FBCF totale'!W30*DPI!W30/100</f>
        <v>1.8550044125259151</v>
      </c>
      <c r="X30" s="953">
        <f>'FBCF totale'!X30*DPI!X30/100</f>
        <v>1.7111363795289336</v>
      </c>
      <c r="Y30" s="953">
        <f>'FBCF totale'!Y30*DPI!Y30/100</f>
        <v>1.6870061525364703</v>
      </c>
      <c r="Z30" s="953">
        <f>'FBCF totale'!Z30*DPI!Z30/100</f>
        <v>1.9805566593168189</v>
      </c>
    </row>
    <row r="31" spans="1:26">
      <c r="A31" s="630" t="s">
        <v>54</v>
      </c>
      <c r="B31" s="952" t="s">
        <v>54</v>
      </c>
      <c r="C31" s="953">
        <f>'FBCF totale'!C31*DPI!C31/100</f>
        <v>0.38290063429662374</v>
      </c>
      <c r="D31" s="953">
        <f>'FBCF totale'!D31*DPI!D31/100</f>
        <v>0.34976829948169175</v>
      </c>
      <c r="E31" s="953">
        <f>'FBCF totale'!E31*DPI!E31/100</f>
        <v>0.58262316187003194</v>
      </c>
      <c r="F31" s="953">
        <f>'FBCF totale'!F31*DPI!F31/100</f>
        <v>0.60422270982866133</v>
      </c>
      <c r="G31" s="953">
        <f>'FBCF totale'!G31*DPI!G31/100</f>
        <v>0.61532785969192805</v>
      </c>
      <c r="H31" s="953">
        <f>'FBCF totale'!H31*DPI!H31/100</f>
        <v>0.62202653562777743</v>
      </c>
      <c r="I31" s="953">
        <f>'FBCF totale'!I31*DPI!I31/100</f>
        <v>0.60548051290656502</v>
      </c>
      <c r="J31" s="953">
        <f>'FBCF totale'!J31*DPI!J31/100</f>
        <v>0.60523622464724836</v>
      </c>
      <c r="K31" s="953">
        <f>'FBCF totale'!K31*DPI!K31/100</f>
        <v>0.59927513573371682</v>
      </c>
      <c r="L31" s="953">
        <f>'FBCF totale'!L31*DPI!L31/100</f>
        <v>0.6726924444867487</v>
      </c>
      <c r="M31" s="953">
        <f>'FBCF totale'!M31*DPI!M31/100</f>
        <v>0.67276594396799705</v>
      </c>
      <c r="N31" s="953">
        <f>'FBCF totale'!N31*DPI!N31/100</f>
        <v>0.6913753601778625</v>
      </c>
      <c r="O31" s="953">
        <f>'FBCF totale'!O31*DPI!O31/100</f>
        <v>0.70608265642800672</v>
      </c>
      <c r="P31" s="953">
        <f>'FBCF totale'!P31*DPI!P31/100</f>
        <v>0.70639644848815508</v>
      </c>
      <c r="Q31" s="953">
        <f>'FBCF totale'!Q31*DPI!Q31/100</f>
        <v>0.70477606356842259</v>
      </c>
      <c r="R31" s="953">
        <f>'FBCF totale'!R31*DPI!R31/100</f>
        <v>0.78754861734663906</v>
      </c>
      <c r="S31" s="953">
        <f>'FBCF totale'!S31*DPI!S31/100</f>
        <v>0.88840307891105486</v>
      </c>
      <c r="T31" s="953">
        <f>'FBCF totale'!T31*DPI!T31/100</f>
        <v>0.9103928063742488</v>
      </c>
      <c r="U31" s="953">
        <f>'FBCF totale'!U31*DPI!U31/100</f>
        <v>0.94624852993001352</v>
      </c>
      <c r="V31" s="953">
        <f>'FBCF totale'!V31*DPI!V31/100</f>
        <v>0.94887840468033968</v>
      </c>
      <c r="W31" s="953">
        <f>'FBCF totale'!W31*DPI!W31/100</f>
        <v>1.0453978607258503</v>
      </c>
      <c r="X31" s="953">
        <f>'FBCF totale'!X31*DPI!X31/100</f>
        <v>1.0347953123716374</v>
      </c>
      <c r="Y31" s="953">
        <f>'FBCF totale'!Y31*DPI!Y31/100</f>
        <v>1.0248328860213853</v>
      </c>
      <c r="Z31" s="953" t="e">
        <f>'FBCF totale'!Z31*DPI!Z31/100</f>
        <v>#VALUE!</v>
      </c>
    </row>
    <row r="32" spans="1:26" ht="30">
      <c r="A32" s="655" t="s">
        <v>55</v>
      </c>
      <c r="B32" s="952" t="s">
        <v>55</v>
      </c>
      <c r="C32" s="953">
        <f>'FBCF totale'!C32*DPI!C32/100</f>
        <v>3.6601789951591228</v>
      </c>
      <c r="D32" s="953">
        <f>'FBCF totale'!D32*DPI!D32/100</f>
        <v>3.664836905543309</v>
      </c>
      <c r="E32" s="953">
        <f>'FBCF totale'!E32*DPI!E32/100</f>
        <v>3.5185851688503202</v>
      </c>
      <c r="F32" s="953">
        <f>'FBCF totale'!F32*DPI!F32/100</f>
        <v>3.454256255085931</v>
      </c>
      <c r="G32" s="953">
        <f>'FBCF totale'!G32*DPI!G32/100</f>
        <v>3.6173771053082131</v>
      </c>
      <c r="H32" s="953">
        <f>'FBCF totale'!H32*DPI!H32/100</f>
        <v>3.6995454890602839</v>
      </c>
      <c r="I32" s="953">
        <f>'FBCF totale'!I32*DPI!I32/100</f>
        <v>3.785382095995534</v>
      </c>
      <c r="J32" s="953">
        <f>'FBCF totale'!J32*DPI!J32/100</f>
        <v>5.3630926096905034</v>
      </c>
      <c r="K32" s="953">
        <f>'FBCF totale'!K32*DPI!K32/100</f>
        <v>3.7637091412699859</v>
      </c>
      <c r="L32" s="953">
        <f>'FBCF totale'!L32*DPI!L32/100</f>
        <v>3.9344751361927455</v>
      </c>
      <c r="M32" s="953">
        <f>'FBCF totale'!M32*DPI!M32/100</f>
        <v>4.0852412514657486</v>
      </c>
      <c r="N32" s="953">
        <f>'FBCF totale'!N32*DPI!N32/100</f>
        <v>4.0543403865472314</v>
      </c>
      <c r="O32" s="953">
        <f>'FBCF totale'!O32*DPI!O32/100</f>
        <v>4.1022010476549164</v>
      </c>
      <c r="P32" s="953">
        <f>'FBCF totale'!P32*DPI!P32/100</f>
        <v>4.7135750420318301</v>
      </c>
      <c r="Q32" s="953">
        <f>'FBCF totale'!Q32*DPI!Q32/100</f>
        <v>4.0540679931685526</v>
      </c>
      <c r="R32" s="953">
        <f>'FBCF totale'!R32*DPI!R32/100</f>
        <v>7.3669682125362055</v>
      </c>
      <c r="S32" s="953">
        <f>'FBCF totale'!S32*DPI!S32/100</f>
        <v>4.2693789703891447</v>
      </c>
      <c r="T32" s="953">
        <f>'FBCF totale'!T32*DPI!T32/100</f>
        <v>4.2331403548725959</v>
      </c>
      <c r="U32" s="953">
        <f>'FBCF totale'!U32*DPI!U32/100</f>
        <v>4.1214419902625892</v>
      </c>
      <c r="V32" s="953">
        <f>'FBCF totale'!V32*DPI!V32/100</f>
        <v>4.1970818314056828</v>
      </c>
      <c r="W32" s="953">
        <f>'FBCF totale'!W32*DPI!W32/100</f>
        <v>4.3670074455302812</v>
      </c>
      <c r="X32" s="953">
        <f>'FBCF totale'!X32*DPI!X32/100</f>
        <v>4.2165890864225206</v>
      </c>
      <c r="Y32" s="953">
        <f>'FBCF totale'!Y32*DPI!Y32/100</f>
        <v>4.0964158499527121</v>
      </c>
      <c r="Z32" s="953">
        <f>'FBCF totale'!Z32*DPI!Z32/100</f>
        <v>4.1237393440795618</v>
      </c>
    </row>
    <row r="33" spans="1:27" ht="30">
      <c r="A33" s="680" t="s">
        <v>56</v>
      </c>
      <c r="B33" s="952" t="s">
        <v>56</v>
      </c>
      <c r="C33" s="953">
        <f>'FBCF totale'!C33*DPI!C33/100</f>
        <v>2.8271028037383092</v>
      </c>
      <c r="D33" s="953">
        <f>'FBCF totale'!D33*DPI!D33/100</f>
        <v>2.7363415998508271</v>
      </c>
      <c r="E33" s="953">
        <f>'FBCF totale'!E33*DPI!E33/100</f>
        <v>2.7177973561764408</v>
      </c>
      <c r="F33" s="953">
        <f>'FBCF totale'!F33*DPI!F33/100</f>
        <v>2.7086505190311332</v>
      </c>
      <c r="G33" s="953">
        <f>'FBCF totale'!G33*DPI!G33/100</f>
        <v>2.7271315622614178</v>
      </c>
      <c r="H33" s="953">
        <f>'FBCF totale'!H33*DPI!H33/100</f>
        <v>2.726787325318051</v>
      </c>
      <c r="I33" s="953">
        <f>'FBCF totale'!I33*DPI!I33/100</f>
        <v>2.6964645965477381</v>
      </c>
      <c r="J33" s="953">
        <f>'FBCF totale'!J33*DPI!J33/100</f>
        <v>2.8022113416972894</v>
      </c>
      <c r="K33" s="953">
        <f>'FBCF totale'!K33*DPI!K33/100</f>
        <v>2.8927277910942646</v>
      </c>
      <c r="L33" s="953">
        <f>'FBCF totale'!L33*DPI!L33/100</f>
        <v>2.8671123531318856</v>
      </c>
      <c r="M33" s="953">
        <f>'FBCF totale'!M33*DPI!M33/100</f>
        <v>3.0200500636861296</v>
      </c>
      <c r="N33" s="953">
        <f>'FBCF totale'!N33*DPI!N33/100</f>
        <v>3.0549544432500415</v>
      </c>
      <c r="O33" s="953">
        <f>'FBCF totale'!O33*DPI!O33/100</f>
        <v>3.1233045509301509</v>
      </c>
      <c r="P33" s="953">
        <f>'FBCF totale'!P33*DPI!P33/100</f>
        <v>3.2126840667365366</v>
      </c>
      <c r="Q33" s="953">
        <f>'FBCF totale'!Q33*DPI!Q33/100</f>
        <v>3.3510644872867208</v>
      </c>
      <c r="R33" s="953">
        <f>'FBCF totale'!R33*DPI!R33/100</f>
        <v>3.2322101191082147</v>
      </c>
      <c r="S33" s="953">
        <f>'FBCF totale'!S33*DPI!S33/100</f>
        <v>3.1840091982488024</v>
      </c>
      <c r="T33" s="953">
        <f>'FBCF totale'!T33*DPI!T33/100</f>
        <v>3.2425831971794725</v>
      </c>
      <c r="U33" s="953">
        <f>'FBCF totale'!U33*DPI!U33/100</f>
        <v>3.3693369434927298</v>
      </c>
      <c r="V33" s="953">
        <f>'FBCF totale'!V33*DPI!V33/100</f>
        <v>3.4075679021898857</v>
      </c>
      <c r="W33" s="953">
        <f>'FBCF totale'!W33*DPI!W33/100</f>
        <v>3.6123052532089392</v>
      </c>
      <c r="X33" s="953">
        <f>'FBCF totale'!X33*DPI!X33/100</f>
        <v>3.6893268860742467</v>
      </c>
      <c r="Y33" s="953">
        <f>'FBCF totale'!Y33*DPI!Y33/100</f>
        <v>3.6994865902949332</v>
      </c>
      <c r="Z33" s="953" t="e">
        <f>'FBCF totale'!Z33*DPI!Z33/100</f>
        <v>#VALUE!</v>
      </c>
    </row>
    <row r="34" spans="1:27">
      <c r="A34" s="705" t="s">
        <v>57</v>
      </c>
      <c r="B34" s="952" t="s">
        <v>57</v>
      </c>
      <c r="C34" s="953">
        <f>'FBCF totale'!C34*DPI!C34/100</f>
        <v>1.9040083968797972</v>
      </c>
      <c r="D34" s="953">
        <f>'FBCF totale'!D34*DPI!D34/100</f>
        <v>2.0345846194696158</v>
      </c>
      <c r="E34" s="953">
        <f>'FBCF totale'!E34*DPI!E34/100</f>
        <v>2.0494263639240469</v>
      </c>
      <c r="F34" s="953">
        <f>'FBCF totale'!F34*DPI!F34/100</f>
        <v>2.203750396374609</v>
      </c>
      <c r="G34" s="953">
        <f>'FBCF totale'!G34*DPI!G34/100</f>
        <v>2.1749063123733663</v>
      </c>
      <c r="H34" s="953">
        <f>'FBCF totale'!H34*DPI!H34/100</f>
        <v>1.9493880183491812</v>
      </c>
      <c r="I34" s="953">
        <f>'FBCF totale'!I34*DPI!I34/100</f>
        <v>2.1325730795178774</v>
      </c>
      <c r="J34" s="953">
        <f>'FBCF totale'!J34*DPI!J34/100</f>
        <v>2.7547968920935464</v>
      </c>
      <c r="K34" s="953">
        <f>'FBCF totale'!K34*DPI!K34/100</f>
        <v>3.0904205923798802</v>
      </c>
      <c r="L34" s="953">
        <f>'FBCF totale'!L34*DPI!L34/100</f>
        <v>3.5618958303275217</v>
      </c>
      <c r="M34" s="953">
        <f>'FBCF totale'!M34*DPI!M34/100</f>
        <v>3.4452555528986211</v>
      </c>
      <c r="N34" s="953">
        <f>'FBCF totale'!N34*DPI!N34/100</f>
        <v>3.3282691484375597</v>
      </c>
      <c r="O34" s="953">
        <f>'FBCF totale'!O34*DPI!O34/100</f>
        <v>3.1820446102386764</v>
      </c>
      <c r="P34" s="953">
        <f>'FBCF totale'!P34*DPI!P34/100</f>
        <v>3.6089614879940162</v>
      </c>
      <c r="Q34" s="953">
        <f>'FBCF totale'!Q34*DPI!Q34/100</f>
        <v>3.6455776753318436</v>
      </c>
      <c r="R34" s="953">
        <f>'FBCF totale'!R34*DPI!R34/100</f>
        <v>3.5724748361357741</v>
      </c>
      <c r="S34" s="953">
        <f>'FBCF totale'!S34*DPI!S34/100</f>
        <v>3.6876029954734135</v>
      </c>
      <c r="T34" s="953">
        <f>'FBCF totale'!T34*DPI!T34/100</f>
        <v>3.7266073305582301</v>
      </c>
      <c r="U34" s="953">
        <f>'FBCF totale'!U34*DPI!U34/100</f>
        <v>3.7559613496800326</v>
      </c>
      <c r="V34" s="953">
        <f>'FBCF totale'!V34*DPI!V34/100</f>
        <v>4.2036043444742042</v>
      </c>
      <c r="W34" s="953">
        <f>'FBCF totale'!W34*DPI!W34/100</f>
        <v>4.4931281280919908</v>
      </c>
      <c r="X34" s="953">
        <f>'FBCF totale'!X34*DPI!X34/100</f>
        <v>3.6558862757060773</v>
      </c>
      <c r="Y34" s="953">
        <f>'FBCF totale'!Y34*DPI!Y34/100</f>
        <v>3.2036775229976415</v>
      </c>
      <c r="Z34" s="953">
        <f>'FBCF totale'!Z34*DPI!Z34/100</f>
        <v>3.7089827367599804</v>
      </c>
    </row>
    <row r="35" spans="1:27">
      <c r="A35" s="730" t="s">
        <v>58</v>
      </c>
      <c r="B35" s="952" t="s">
        <v>58</v>
      </c>
      <c r="C35" s="953">
        <f>'FBCF totale'!C35*DPI!C35/100</f>
        <v>1.3719750481974859</v>
      </c>
      <c r="D35" s="953">
        <f>'FBCF totale'!D35*DPI!D35/100</f>
        <v>1.3008797924119844</v>
      </c>
      <c r="E35" s="953">
        <f>'FBCF totale'!E35*DPI!E35/100</f>
        <v>1.1884798833804884</v>
      </c>
      <c r="F35" s="953">
        <f>'FBCF totale'!F35*DPI!F35/100</f>
        <v>1.2517234215347444</v>
      </c>
      <c r="G35" s="953">
        <f>'FBCF totale'!G35*DPI!G35/100</f>
        <v>1.1868081462579767</v>
      </c>
      <c r="H35" s="953">
        <f>'FBCF totale'!H35*DPI!H35/100</f>
        <v>1.13151545132404</v>
      </c>
      <c r="I35" s="953">
        <f>'FBCF totale'!I35*DPI!I35/100</f>
        <v>1.2683380227429337</v>
      </c>
      <c r="J35" s="953">
        <f>'FBCF totale'!J35*DPI!J35/100</f>
        <v>1.3789380787329453</v>
      </c>
      <c r="K35" s="953">
        <f>'FBCF totale'!K35*DPI!K35/100</f>
        <v>1.3866211978957217</v>
      </c>
      <c r="L35" s="953">
        <f>'FBCF totale'!L35*DPI!L35/100</f>
        <v>1.4023068092782569</v>
      </c>
      <c r="M35" s="953">
        <f>'FBCF totale'!M35*DPI!M35/100</f>
        <v>1.2764506737462045</v>
      </c>
      <c r="N35" s="953">
        <f>'FBCF totale'!N35*DPI!N35/100</f>
        <v>1.1926178570210233</v>
      </c>
      <c r="O35" s="953">
        <f>'FBCF totale'!O35*DPI!O35/100</f>
        <v>1.2984122043306423</v>
      </c>
      <c r="P35" s="953">
        <f>'FBCF totale'!P35*DPI!P35/100</f>
        <v>1.2965255446511528</v>
      </c>
      <c r="Q35" s="953">
        <f>'FBCF totale'!Q35*DPI!Q35/100</f>
        <v>1.4108360108952873</v>
      </c>
      <c r="R35" s="953">
        <f>'FBCF totale'!R35*DPI!R35/100</f>
        <v>1.4006342053889094</v>
      </c>
      <c r="S35" s="953">
        <f>'FBCF totale'!S35*DPI!S35/100</f>
        <v>1.4004926600133303</v>
      </c>
      <c r="T35" s="953">
        <f>'FBCF totale'!T35*DPI!T35/100</f>
        <v>1.4823526801069624</v>
      </c>
      <c r="U35" s="953">
        <f>'FBCF totale'!U35*DPI!U35/100</f>
        <v>1.4598595066273057</v>
      </c>
      <c r="V35" s="953">
        <f>'FBCF totale'!V35*DPI!V35/100</f>
        <v>1.4957884930338436</v>
      </c>
      <c r="W35" s="953">
        <f>'FBCF totale'!W35*DPI!W35/100</f>
        <v>1.6622947958481793</v>
      </c>
      <c r="X35" s="953">
        <f>'FBCF totale'!X35*DPI!X35/100</f>
        <v>1.4269361707626158</v>
      </c>
      <c r="Y35" s="953">
        <f>'FBCF totale'!Y35*DPI!Y35/100</f>
        <v>1.4607138420149846</v>
      </c>
      <c r="Z35" s="953">
        <f>'FBCF totale'!Z35*DPI!Z35/100</f>
        <v>1.4975937916863784</v>
      </c>
    </row>
    <row r="36" spans="1:27">
      <c r="A36" s="755" t="s">
        <v>59</v>
      </c>
      <c r="B36" s="952" t="s">
        <v>59</v>
      </c>
      <c r="C36" s="953">
        <f>'FBCF totale'!C36*DPI!C36/100</f>
        <v>1.6327695844497876</v>
      </c>
      <c r="D36" s="953">
        <f>'FBCF totale'!D36*DPI!D36/100</f>
        <v>1.6721729696221219</v>
      </c>
      <c r="E36" s="953">
        <f>'FBCF totale'!E36*DPI!E36/100</f>
        <v>1.7462887097245221</v>
      </c>
      <c r="F36" s="953">
        <f>'FBCF totale'!F36*DPI!F36/100</f>
        <v>1.7307168288864769</v>
      </c>
      <c r="G36" s="953">
        <f>'FBCF totale'!G36*DPI!G36/100</f>
        <v>1.7381077295872618</v>
      </c>
      <c r="H36" s="953">
        <f>'FBCF totale'!H36*DPI!H36/100</f>
        <v>1.7725922857802565</v>
      </c>
      <c r="I36" s="953">
        <f>'FBCF totale'!I36*DPI!I36/100</f>
        <v>1.9854773776681645</v>
      </c>
      <c r="J36" s="953">
        <f>'FBCF totale'!J36*DPI!J36/100</f>
        <v>2.1830959385155775</v>
      </c>
      <c r="K36" s="953">
        <f>'FBCF totale'!K36*DPI!K36/100</f>
        <v>2.5815785629816701</v>
      </c>
      <c r="L36" s="953">
        <f>'FBCF totale'!L36*DPI!L36/100</f>
        <v>2.6793236029529011</v>
      </c>
      <c r="M36" s="953">
        <f>'FBCF totale'!M36*DPI!M36/100</f>
        <v>2.6442310569790521</v>
      </c>
      <c r="N36" s="953">
        <f>'FBCF totale'!N36*DPI!N36/100</f>
        <v>2.7076113994551281</v>
      </c>
      <c r="O36" s="953">
        <f>'FBCF totale'!O36*DPI!O36/100</f>
        <v>2.704157350690561</v>
      </c>
      <c r="P36" s="953">
        <f>'FBCF totale'!P36*DPI!P36/100</f>
        <v>2.6141672148195751</v>
      </c>
      <c r="Q36" s="953">
        <f>'FBCF totale'!Q36*DPI!Q36/100</f>
        <v>2.6142926937050963</v>
      </c>
      <c r="R36" s="953">
        <f>'FBCF totale'!R36*DPI!R36/100</f>
        <v>2.5327460856664339</v>
      </c>
      <c r="S36" s="953">
        <f>'FBCF totale'!S36*DPI!S36/100</f>
        <v>2.5436263646596795</v>
      </c>
      <c r="T36" s="953">
        <f>'FBCF totale'!T36*DPI!T36/100</f>
        <v>2.6526073017319276</v>
      </c>
      <c r="U36" s="953">
        <f>'FBCF totale'!U36*DPI!U36/100</f>
        <v>2.7587509645726893</v>
      </c>
      <c r="V36" s="953">
        <f>'FBCF totale'!V36*DPI!V36/100</f>
        <v>2.8712078883218504</v>
      </c>
      <c r="W36" s="953">
        <f>'FBCF totale'!W36*DPI!W36/100</f>
        <v>3.25619546837736</v>
      </c>
      <c r="X36" s="953">
        <f>'FBCF totale'!X36*DPI!X36/100</f>
        <v>3.2519989092131549</v>
      </c>
      <c r="Y36" s="953">
        <f>'FBCF totale'!Y36*DPI!Y36/100</f>
        <v>3.095047837795049</v>
      </c>
      <c r="Z36" s="953">
        <f>'FBCF totale'!Z36*DPI!Z36/100</f>
        <v>2.9920223874017022</v>
      </c>
    </row>
    <row r="37" spans="1:27" ht="30">
      <c r="A37" s="780" t="s">
        <v>60</v>
      </c>
      <c r="B37" s="952" t="s">
        <v>60</v>
      </c>
      <c r="C37" s="953">
        <f>'FBCF totale'!C37*DPI!C37/100</f>
        <v>1.9664593110522799</v>
      </c>
      <c r="D37" s="953">
        <f>'FBCF totale'!D37*DPI!D37/100</f>
        <v>2.1121892845644621</v>
      </c>
      <c r="E37" s="953">
        <f>'FBCF totale'!E37*DPI!E37/100</f>
        <v>2.0538287413439811</v>
      </c>
      <c r="F37" s="953">
        <f>'FBCF totale'!F37*DPI!F37/100</f>
        <v>1.8334334711572453</v>
      </c>
      <c r="G37" s="953">
        <f>'FBCF totale'!G37*DPI!G37/100</f>
        <v>1.7841804925392333</v>
      </c>
      <c r="H37" s="953">
        <f>'FBCF totale'!H37*DPI!H37/100</f>
        <v>1.8876843929397435</v>
      </c>
      <c r="I37" s="953">
        <f>'FBCF totale'!I37*DPI!I37/100</f>
        <v>1.7019051594242027</v>
      </c>
      <c r="J37" s="953">
        <f>'FBCF totale'!J37*DPI!J37/100</f>
        <v>2.3268951907428823</v>
      </c>
      <c r="K37" s="953">
        <f>'FBCF totale'!K37*DPI!K37/100</f>
        <v>1.9981824314124723</v>
      </c>
      <c r="L37" s="953">
        <f>'FBCF totale'!L37*DPI!L37/100</f>
        <v>1.7774986735032159</v>
      </c>
      <c r="M37" s="953">
        <f>'FBCF totale'!M37*DPI!M37/100</f>
        <v>2.9261260101022009</v>
      </c>
      <c r="N37" s="953">
        <f>'FBCF totale'!N37*DPI!N37/100</f>
        <v>1.7712098844666435</v>
      </c>
      <c r="O37" s="953">
        <f>'FBCF totale'!O37*DPI!O37/100</f>
        <v>1.6418006769572677</v>
      </c>
      <c r="P37" s="953">
        <f>'FBCF totale'!P37*DPI!P37/100</f>
        <v>2.2840169249661497</v>
      </c>
      <c r="Q37" s="953">
        <f>'FBCF totale'!Q37*DPI!Q37/100</f>
        <v>1.9315188187146561</v>
      </c>
      <c r="R37" s="953">
        <f>'FBCF totale'!R37*DPI!R37/100</f>
        <v>2.1929784930862897</v>
      </c>
      <c r="S37" s="953">
        <f>'FBCF totale'!S37*DPI!S37/100</f>
        <v>1.9310763499410408</v>
      </c>
      <c r="T37" s="953">
        <f>'FBCF totale'!T37*DPI!T37/100</f>
        <v>2.346292530931636</v>
      </c>
      <c r="U37" s="953">
        <f>'FBCF totale'!U37*DPI!U37/100</f>
        <v>1.9773374914337649</v>
      </c>
      <c r="V37" s="953">
        <f>'FBCF totale'!V37*DPI!V37/100</f>
        <v>2.1435070440842323</v>
      </c>
      <c r="W37" s="953">
        <f>'FBCF totale'!W37*DPI!W37/100</f>
        <v>2.1483325032431675</v>
      </c>
      <c r="X37" s="953">
        <f>'FBCF totale'!X37*DPI!X37/100</f>
        <v>1.9661009590875713</v>
      </c>
      <c r="Y37" s="953">
        <f>'FBCF totale'!Y37*DPI!Y37/100</f>
        <v>2.0261280181638064</v>
      </c>
      <c r="Z37" s="953">
        <f>'FBCF totale'!Z37*DPI!Z37/100</f>
        <v>2.0761639697231846</v>
      </c>
    </row>
    <row r="38" spans="1:27">
      <c r="A38" s="805" t="s">
        <v>61</v>
      </c>
      <c r="B38" s="952" t="s">
        <v>61</v>
      </c>
      <c r="C38" s="953">
        <f>'FBCF totale'!C38*DPI!C38/100</f>
        <v>2.7025951712974576</v>
      </c>
      <c r="D38" s="953">
        <f>'FBCF totale'!D38*DPI!D38/100</f>
        <v>2.819917873832769</v>
      </c>
      <c r="E38" s="953">
        <f>'FBCF totale'!E38*DPI!E38/100</f>
        <v>2.821309145072421</v>
      </c>
      <c r="F38" s="953">
        <f>'FBCF totale'!F38*DPI!F38/100</f>
        <v>2.5264421844940439</v>
      </c>
      <c r="G38" s="953">
        <f>'FBCF totale'!G38*DPI!G38/100</f>
        <v>2.6800636276116006</v>
      </c>
      <c r="H38" s="953">
        <f>'FBCF totale'!H38*DPI!H38/100</f>
        <v>2.6701262114475965</v>
      </c>
      <c r="I38" s="953">
        <f>'FBCF totale'!I38*DPI!I38/100</f>
        <v>2.7060691277286026</v>
      </c>
      <c r="J38" s="953">
        <f>'FBCF totale'!J38*DPI!J38/100</f>
        <v>2.6501478973905712</v>
      </c>
      <c r="K38" s="953">
        <f>'FBCF totale'!K38*DPI!K38/100</f>
        <v>2.6542471614531706</v>
      </c>
      <c r="L38" s="953">
        <f>'FBCF totale'!L38*DPI!L38/100</f>
        <v>2.9244724888092235</v>
      </c>
      <c r="M38" s="953">
        <f>'FBCF totale'!M38*DPI!M38/100</f>
        <v>3.1293305724339278</v>
      </c>
      <c r="N38" s="953">
        <f>'FBCF totale'!N38*DPI!N38/100</f>
        <v>3.0448187544821952</v>
      </c>
      <c r="O38" s="953">
        <f>'FBCF totale'!O38*DPI!O38/100</f>
        <v>3.0884278165493191</v>
      </c>
      <c r="P38" s="953">
        <f>'FBCF totale'!P38*DPI!P38/100</f>
        <v>3.1427351976972089</v>
      </c>
      <c r="Q38" s="953">
        <f>'FBCF totale'!Q38*DPI!Q38/100</f>
        <v>2.9305953804688669</v>
      </c>
      <c r="R38" s="953">
        <f>'FBCF totale'!R38*DPI!R38/100</f>
        <v>2.8828567528422493</v>
      </c>
      <c r="S38" s="953">
        <f>'FBCF totale'!S38*DPI!S38/100</f>
        <v>2.8130779075421732</v>
      </c>
      <c r="T38" s="953">
        <f>'FBCF totale'!T38*DPI!T38/100</f>
        <v>2.9105645369238293</v>
      </c>
      <c r="U38" s="953">
        <f>'FBCF totale'!U38*DPI!U38/100</f>
        <v>2.9861566079666746</v>
      </c>
      <c r="V38" s="953">
        <f>'FBCF totale'!V38*DPI!V38/100</f>
        <v>3.1935991979439393</v>
      </c>
      <c r="W38" s="953">
        <f>'FBCF totale'!W38*DPI!W38/100</f>
        <v>3.1808462161173465</v>
      </c>
      <c r="X38" s="953">
        <f>'FBCF totale'!X38*DPI!X38/100</f>
        <v>3.1029786073342676</v>
      </c>
      <c r="Y38" s="953">
        <f>'FBCF totale'!Y38*DPI!Y38/100</f>
        <v>2.9890934798743785</v>
      </c>
      <c r="Z38" s="953">
        <f>'FBCF totale'!Z38*DPI!Z38/100</f>
        <v>3.0031250764679065</v>
      </c>
    </row>
    <row r="39" spans="1:27">
      <c r="A39" s="830" t="s">
        <v>62</v>
      </c>
      <c r="B39" s="952" t="s">
        <v>62</v>
      </c>
      <c r="C39" s="953">
        <f>'FBCF totale'!C39*DPI!C39/100</f>
        <v>1.7375908966722267</v>
      </c>
      <c r="D39" s="953">
        <f>'FBCF totale'!D39*DPI!D39/100</f>
        <v>1.8084346063370085</v>
      </c>
      <c r="E39" s="953">
        <f>'FBCF totale'!E39*DPI!E39/100</f>
        <v>1.9440946058445565</v>
      </c>
      <c r="F39" s="953">
        <f>'FBCF totale'!F39*DPI!F39/100</f>
        <v>2.1562673726669179</v>
      </c>
      <c r="G39" s="953">
        <f>'FBCF totale'!G39*DPI!G39/100</f>
        <v>2.1496630933971872</v>
      </c>
      <c r="H39" s="953">
        <f>'FBCF totale'!H39*DPI!H39/100</f>
        <v>2.163244575713557</v>
      </c>
      <c r="I39" s="953">
        <f>'FBCF totale'!I39*DPI!I39/100</f>
        <v>2.2852634378769969</v>
      </c>
      <c r="J39" s="953">
        <f>'FBCF totale'!J39*DPI!J39/100</f>
        <v>2.3920099596574413</v>
      </c>
      <c r="K39" s="953">
        <f>'FBCF totale'!K39*DPI!K39/100</f>
        <v>2.5060813435465703</v>
      </c>
      <c r="L39" s="953">
        <f>'FBCF totale'!L39*DPI!L39/100</f>
        <v>2.5767705361242599</v>
      </c>
      <c r="M39" s="953">
        <f>'FBCF totale'!M39*DPI!M39/100</f>
        <v>2.8455993191070474</v>
      </c>
      <c r="N39" s="953">
        <f>'FBCF totale'!N39*DPI!N39/100</f>
        <v>2.9463329707839048</v>
      </c>
      <c r="O39" s="953">
        <f>'FBCF totale'!O39*DPI!O39/100</f>
        <v>3.1564226305009031</v>
      </c>
      <c r="P39" s="953">
        <f>'FBCF totale'!P39*DPI!P39/100</f>
        <v>3.208458699471032</v>
      </c>
      <c r="Q39" s="953">
        <f>'FBCF totale'!Q39*DPI!Q39/100</f>
        <v>3.2992190647370534</v>
      </c>
      <c r="R39" s="953">
        <f>'FBCF totale'!R39*DPI!R39/100</f>
        <v>3.3311628321145088</v>
      </c>
      <c r="S39" s="953">
        <f>'FBCF totale'!S39*DPI!S39/100</f>
        <v>3.3958471671362753</v>
      </c>
      <c r="T39" s="953">
        <f>'FBCF totale'!T39*DPI!T39/100</f>
        <v>3.3858297519466789</v>
      </c>
      <c r="U39" s="953">
        <f>'FBCF totale'!U39*DPI!U39/100</f>
        <v>3.3422518750119377</v>
      </c>
      <c r="V39" s="953">
        <f>'FBCF totale'!V39*DPI!V39/100</f>
        <v>3.2902105397535077</v>
      </c>
      <c r="W39" s="953">
        <f>'FBCF totale'!W39*DPI!W39/100</f>
        <v>3.5837928168649125</v>
      </c>
      <c r="X39" s="953">
        <f>'FBCF totale'!X39*DPI!X39/100</f>
        <v>3.619026581253221</v>
      </c>
      <c r="Y39" s="953">
        <f>'FBCF totale'!Y39*DPI!Y39/100</f>
        <v>3.5288035966152229</v>
      </c>
      <c r="Z39" s="953">
        <f>'FBCF totale'!Z39*DPI!Z39/100</f>
        <v>3.2251422645631735</v>
      </c>
    </row>
    <row r="40" spans="1:27">
      <c r="A40" s="855" t="s">
        <v>63</v>
      </c>
      <c r="B40" s="952" t="s">
        <v>63</v>
      </c>
      <c r="C40" s="953">
        <f>'FBCF totale'!C40*DPI!C40/100</f>
        <v>6.506171148169849</v>
      </c>
      <c r="D40" s="953">
        <f>'FBCF totale'!D40*DPI!D40/100</f>
        <v>6.7446130408068692</v>
      </c>
      <c r="E40" s="953">
        <f>'FBCF totale'!E40*DPI!E40/100</f>
        <v>6.4000298067057964</v>
      </c>
      <c r="F40" s="953">
        <f>'FBCF totale'!F40*DPI!F40/100</f>
        <v>5.917177724480756</v>
      </c>
      <c r="G40" s="953">
        <f>'FBCF totale'!G40*DPI!G40/100</f>
        <v>5.9441988479118413</v>
      </c>
      <c r="H40" s="953">
        <f>'FBCF totale'!H40*DPI!H40/100</f>
        <v>5.8423219106971542</v>
      </c>
      <c r="I40" s="953">
        <f>'FBCF totale'!I40*DPI!I40/100</f>
        <v>5.6747459674599812</v>
      </c>
      <c r="J40" s="953">
        <f>'FBCF totale'!J40*DPI!J40/100</f>
        <v>5.6789379469716268</v>
      </c>
      <c r="K40" s="953">
        <f>'FBCF totale'!K40*DPI!K40/100</f>
        <v>5.8043467813952523</v>
      </c>
      <c r="L40" s="953">
        <f>'FBCF totale'!L40*DPI!L40/100</f>
        <v>6.0132647403803272</v>
      </c>
      <c r="M40" s="953">
        <f>'FBCF totale'!M40*DPI!M40/100</f>
        <v>5.8433672689327523</v>
      </c>
      <c r="N40" s="953">
        <f>'FBCF totale'!N40*DPI!N40/100</f>
        <v>5.9453929797143417</v>
      </c>
      <c r="O40" s="953">
        <f>'FBCF totale'!O40*DPI!O40/100</f>
        <v>5.7432758976209444</v>
      </c>
      <c r="P40" s="953">
        <f>'FBCF totale'!P40*DPI!P40/100</f>
        <v>5.7498119576535371</v>
      </c>
      <c r="Q40" s="953">
        <f>'FBCF totale'!Q40*DPI!Q40/100</f>
        <v>5.8691625944859753</v>
      </c>
      <c r="R40" s="953">
        <f>'FBCF totale'!R40*DPI!R40/100</f>
        <v>5.8475404354468514</v>
      </c>
      <c r="S40" s="953">
        <f>'FBCF totale'!S40*DPI!S40/100</f>
        <v>5.7768676358224864</v>
      </c>
      <c r="T40" s="953">
        <f>'FBCF totale'!T40*DPI!T40/100</f>
        <v>5.6957734468537096</v>
      </c>
      <c r="U40" s="953">
        <f>'FBCF totale'!U40*DPI!U40/100</f>
        <v>5.9295402160217989</v>
      </c>
      <c r="V40" s="953">
        <f>'FBCF totale'!V40*DPI!V40/100</f>
        <v>5.4200474704888828</v>
      </c>
      <c r="W40" s="953">
        <f>'FBCF totale'!W40*DPI!W40/100</f>
        <v>6.2648950065107023</v>
      </c>
      <c r="X40" s="953">
        <f>'FBCF totale'!X40*DPI!X40/100</f>
        <v>6.8333297955891306</v>
      </c>
      <c r="Y40" s="953">
        <f>'FBCF totale'!Y40*DPI!Y40/100</f>
        <v>6.9317369826933648</v>
      </c>
      <c r="Z40" s="953">
        <f>'FBCF totale'!Z40*DPI!Z40/100</f>
        <v>6.9212962739166253</v>
      </c>
    </row>
    <row r="41" spans="1:27" ht="30">
      <c r="A41" s="880" t="s">
        <v>64</v>
      </c>
      <c r="B41" s="952" t="s">
        <v>64</v>
      </c>
      <c r="C41" s="953">
        <f>'FBCF totale'!C41*DPI!C41/100</f>
        <v>3.4903411485966047</v>
      </c>
      <c r="D41" s="953">
        <f>'FBCF totale'!D41*DPI!D41/100</f>
        <v>3.4059687558620992</v>
      </c>
      <c r="E41" s="953">
        <f>'FBCF totale'!E41*DPI!E41/100</f>
        <v>3.4031116993819928</v>
      </c>
      <c r="F41" s="953">
        <f>'FBCF totale'!F41*DPI!F41/100</f>
        <v>3.4542498255630107</v>
      </c>
      <c r="G41" s="953">
        <f>'FBCF totale'!G41*DPI!G41/100</f>
        <v>3.3859630420137972</v>
      </c>
      <c r="H41" s="953">
        <f>'FBCF totale'!H41*DPI!H41/100</f>
        <v>3.4194841247428966</v>
      </c>
      <c r="I41" s="953">
        <f>'FBCF totale'!I41*DPI!I41/100</f>
        <v>3.3499814542831192</v>
      </c>
      <c r="J41" s="953">
        <f>'FBCF totale'!J41*DPI!J41/100</f>
        <v>3.4052660916448292</v>
      </c>
      <c r="K41" s="953">
        <f>'FBCF totale'!K41*DPI!K41/100</f>
        <v>3.5665788152610451</v>
      </c>
      <c r="L41" s="953">
        <f>'FBCF totale'!L41*DPI!L41/100</f>
        <v>3.717066481060852</v>
      </c>
      <c r="M41" s="953">
        <f>'FBCF totale'!M41*DPI!M41/100</f>
        <v>3.8353103690086647</v>
      </c>
      <c r="N41" s="953">
        <f>'FBCF totale'!N41*DPI!N41/100</f>
        <v>3.8381080121978339</v>
      </c>
      <c r="O41" s="953">
        <f>'FBCF totale'!O41*DPI!O41/100</f>
        <v>3.8295749293202057</v>
      </c>
      <c r="P41" s="953">
        <f>'FBCF totale'!P41*DPI!P41/100</f>
        <v>3.8941011956588274</v>
      </c>
      <c r="Q41" s="953">
        <f>'FBCF totale'!Q41*DPI!Q41/100</f>
        <v>3.8300920154157181</v>
      </c>
      <c r="R41" s="953">
        <f>'FBCF totale'!R41*DPI!R41/100</f>
        <v>3.8551468313043142</v>
      </c>
      <c r="S41" s="953">
        <f>'FBCF totale'!S41*DPI!S41/100</f>
        <v>3.9063186461442729</v>
      </c>
      <c r="T41" s="953">
        <f>'FBCF totale'!T41*DPI!T41/100</f>
        <v>3.9091334282841301</v>
      </c>
      <c r="U41" s="953">
        <f>'FBCF totale'!U41*DPI!U41/100</f>
        <v>3.9728123908146626</v>
      </c>
      <c r="V41" s="953">
        <f>'FBCF totale'!V41*DPI!V41/100</f>
        <v>4.1074415791784844</v>
      </c>
      <c r="W41" s="953">
        <f>'FBCF totale'!W41*DPI!W41/100</f>
        <v>4.4121337003299876</v>
      </c>
      <c r="X41" s="953">
        <f>'FBCF totale'!X41*DPI!X41/100</f>
        <v>4.2516480384434967</v>
      </c>
      <c r="Y41" s="953">
        <f>'FBCF totale'!Y41*DPI!Y41/100</f>
        <v>4.0801187239647874</v>
      </c>
      <c r="Z41" s="953">
        <f>'FBCF totale'!Z41*DPI!Z41/100</f>
        <v>3.930654595550882</v>
      </c>
    </row>
    <row r="42" spans="1:27" ht="30">
      <c r="A42" s="905" t="s">
        <v>65</v>
      </c>
      <c r="B42" s="952" t="s">
        <v>65</v>
      </c>
      <c r="C42" s="953">
        <f>'FBCF totale'!C42*DPI!C42/100</f>
        <v>5.1164808887993987</v>
      </c>
      <c r="D42" s="953">
        <f>'FBCF totale'!D42*DPI!D42/100</f>
        <v>5.0531524072784926</v>
      </c>
      <c r="E42" s="953">
        <f>'FBCF totale'!E42*DPI!E42/100</f>
        <v>4.8801054944282694</v>
      </c>
      <c r="F42" s="953">
        <f>'FBCF totale'!F42*DPI!F42/100</f>
        <v>4.8398500408067147</v>
      </c>
      <c r="G42" s="953">
        <f>'FBCF totale'!G42*DPI!G42/100</f>
        <v>4.7648249238204814</v>
      </c>
      <c r="H42" s="953">
        <f>'FBCF totale'!H42*DPI!H42/100</f>
        <v>4.8005793608302838</v>
      </c>
      <c r="I42" s="953">
        <f>'FBCF totale'!I42*DPI!I42/100</f>
        <v>4.8201874651254393</v>
      </c>
      <c r="J42" s="953">
        <f>'FBCF totale'!J42*DPI!J42/100</f>
        <v>4.9205387672489325</v>
      </c>
      <c r="K42" s="953">
        <f>'FBCF totale'!K42*DPI!K42/100</f>
        <v>5.0721123866966407</v>
      </c>
      <c r="L42" s="953">
        <f>'FBCF totale'!L42*DPI!L42/100</f>
        <v>5.1234809177219471</v>
      </c>
      <c r="M42" s="953">
        <f>'FBCF totale'!M42*DPI!M42/100</f>
        <v>5.0647050884741507</v>
      </c>
      <c r="N42" s="953">
        <f>'FBCF totale'!N42*DPI!N42/100</f>
        <v>5.195473870961381</v>
      </c>
      <c r="O42" s="953">
        <f>'FBCF totale'!O42*DPI!O42/100</f>
        <v>5.2051898705362474</v>
      </c>
      <c r="P42" s="953">
        <f>'FBCF totale'!P42*DPI!P42/100</f>
        <v>5.2356116159517807</v>
      </c>
      <c r="Q42" s="953">
        <f>'FBCF totale'!Q42*DPI!Q42/100</f>
        <v>5.2918769718865262</v>
      </c>
      <c r="R42" s="953">
        <f>'FBCF totale'!R42*DPI!R42/100</f>
        <v>5.3346432709361977</v>
      </c>
      <c r="S42" s="953">
        <f>'FBCF totale'!S42*DPI!S42/100</f>
        <v>5.5700656525238799</v>
      </c>
      <c r="T42" s="953">
        <f>'FBCF totale'!T42*DPI!T42/100</f>
        <v>5.7311092915996529</v>
      </c>
      <c r="U42" s="953">
        <f>'FBCF totale'!U42*DPI!U42/100</f>
        <v>5.9427059238837678</v>
      </c>
      <c r="V42" s="953">
        <f>'FBCF totale'!V42*DPI!V42/100</f>
        <v>6.1113556997582945</v>
      </c>
      <c r="W42" s="953">
        <f>'FBCF totale'!W42*DPI!W42/100</f>
        <v>6.5852707997720685</v>
      </c>
      <c r="X42" s="953">
        <f>'FBCF totale'!X42*DPI!X42/100</f>
        <v>6.5931718068862395</v>
      </c>
      <c r="Y42" s="953">
        <f>'FBCF totale'!Y42*DPI!Y42/100</f>
        <v>6.7060431847162825</v>
      </c>
      <c r="Z42" s="953" t="e">
        <f>'FBCF totale'!Z42*DPI!Z42/100</f>
        <v>#VALUE!</v>
      </c>
    </row>
    <row r="44" spans="1:27">
      <c r="B44" s="957" t="s">
        <v>66</v>
      </c>
      <c r="AA44" s="958" t="s">
        <v>0</v>
      </c>
    </row>
  </sheetData>
  <hyperlinks>
    <hyperlink ref="B44" r:id="rId1" xr:uid="{FB60BA7B-CBB7-4153-BD04-475968211886}"/>
    <hyperlink ref="AA44" r:id="rId2" xr:uid="{491A038C-CF17-4237-AE18-0F3A273B1F41}"/>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E94D-1CF6-48BC-B84D-3DA8C9A67A5A}">
  <dimension ref="A1:M44"/>
  <sheetViews>
    <sheetView workbookViewId="0">
      <selection activeCell="B1" sqref="B1"/>
    </sheetView>
  </sheetViews>
  <sheetFormatPr baseColWidth="10" defaultColWidth="9.140625" defaultRowHeight="15"/>
  <cols>
    <col min="2" max="2" width="19" customWidth="1"/>
    <col min="3" max="12" width="10.7109375" customWidth="1"/>
  </cols>
  <sheetData>
    <row r="1" spans="2:12">
      <c r="B1" s="972" t="s">
        <v>87</v>
      </c>
    </row>
    <row r="2" spans="2:12">
      <c r="B2" s="947" t="s">
        <v>1</v>
      </c>
    </row>
    <row r="3" spans="2:12">
      <c r="B3" s="947" t="s">
        <v>83</v>
      </c>
    </row>
    <row r="4" spans="2:12">
      <c r="B4" s="947" t="s">
        <v>84</v>
      </c>
    </row>
    <row r="6" spans="2:12" ht="30" customHeight="1">
      <c r="B6" s="948" t="s">
        <v>4</v>
      </c>
      <c r="C6" s="949" t="s">
        <v>5</v>
      </c>
      <c r="D6" s="949" t="s">
        <v>12</v>
      </c>
      <c r="E6" s="949" t="s">
        <v>13</v>
      </c>
      <c r="F6" s="949" t="s">
        <v>14</v>
      </c>
      <c r="G6" s="949" t="s">
        <v>23</v>
      </c>
      <c r="H6" s="949" t="s">
        <v>24</v>
      </c>
      <c r="I6" s="949" t="s">
        <v>25</v>
      </c>
      <c r="J6" s="949" t="s">
        <v>26</v>
      </c>
      <c r="K6" s="949" t="s">
        <v>27</v>
      </c>
      <c r="L6" s="949" t="s">
        <v>28</v>
      </c>
    </row>
    <row r="7" spans="2:12">
      <c r="B7" s="950" t="s">
        <v>29</v>
      </c>
      <c r="C7" s="951" t="s">
        <v>30</v>
      </c>
      <c r="D7" s="951" t="s">
        <v>30</v>
      </c>
      <c r="E7" s="951" t="s">
        <v>30</v>
      </c>
      <c r="F7" s="951" t="s">
        <v>30</v>
      </c>
      <c r="G7" s="951" t="s">
        <v>30</v>
      </c>
      <c r="H7" s="951" t="s">
        <v>30</v>
      </c>
      <c r="I7" s="951" t="s">
        <v>30</v>
      </c>
      <c r="J7" s="951" t="s">
        <v>30</v>
      </c>
      <c r="K7" s="951" t="s">
        <v>30</v>
      </c>
      <c r="L7" s="951" t="s">
        <v>30</v>
      </c>
    </row>
    <row r="8" spans="2:12">
      <c r="B8" s="952" t="s">
        <v>31</v>
      </c>
      <c r="C8" s="953">
        <f>'FBCF totale'!C8*DPI!C8/100</f>
        <v>2.7975606515107474</v>
      </c>
      <c r="D8" s="953">
        <f>'FBCF totale'!J8*DPI!J8/100</f>
        <v>3.0763061945747285</v>
      </c>
      <c r="E8" s="953">
        <f>'FBCF totale'!K8*DPI!K8/100</f>
        <v>3.0262215989491312</v>
      </c>
      <c r="F8" s="953">
        <f>'FBCF totale'!L8*DPI!L8/100</f>
        <v>2.9378686135415975</v>
      </c>
      <c r="G8" s="953">
        <f>'FBCF totale'!U8*DPI!U8/100</f>
        <v>2.4792799334578475</v>
      </c>
      <c r="H8" s="953">
        <f>'FBCF totale'!V8*DPI!V8/100</f>
        <v>2.5288244772996835</v>
      </c>
      <c r="I8" s="953">
        <f>'FBCF totale'!W8*DPI!W8/100</f>
        <v>2.5287938490143849</v>
      </c>
      <c r="J8" s="953">
        <f>'FBCF totale'!X8*DPI!X8/100</f>
        <v>2.5605804165143291</v>
      </c>
      <c r="K8" s="953">
        <f>'FBCF totale'!Y8*DPI!Y8/100</f>
        <v>2.4799822585103568</v>
      </c>
      <c r="L8" s="953" t="e">
        <f>'FBCF totale'!Z8*DPI!Z8/100</f>
        <v>#VALUE!</v>
      </c>
    </row>
    <row r="9" spans="2:12">
      <c r="B9" s="952" t="s">
        <v>32</v>
      </c>
      <c r="C9" s="953">
        <f>'FBCF totale'!C9*DPI!C9/100</f>
        <v>3.2810521478561729</v>
      </c>
      <c r="D9" s="953">
        <f>'FBCF totale'!J9*DPI!J9/100</f>
        <v>3.6858598573685253</v>
      </c>
      <c r="E9" s="953">
        <f>'FBCF totale'!K9*DPI!K9/100</f>
        <v>3.7605726351656692</v>
      </c>
      <c r="F9" s="953">
        <f>'FBCF totale'!L9*DPI!L9/100</f>
        <v>4.0113035500615437</v>
      </c>
      <c r="G9" s="953">
        <f>'FBCF totale'!U9*DPI!U9/100</f>
        <v>5.1325434316125413</v>
      </c>
      <c r="H9" s="953">
        <f>'FBCF totale'!V9*DPI!V9/100</f>
        <v>5.5943817706478036</v>
      </c>
      <c r="I9" s="953">
        <f>'FBCF totale'!W9*DPI!W9/100</f>
        <v>5.6012592242884081</v>
      </c>
      <c r="J9" s="953">
        <f>'FBCF totale'!X9*DPI!X9/100</f>
        <v>6.010733058826994</v>
      </c>
      <c r="K9" s="953">
        <f>'FBCF totale'!Y9*DPI!Y9/100</f>
        <v>5.9199811528006743</v>
      </c>
      <c r="L9" s="953">
        <f>'FBCF totale'!Z9*DPI!Z9/100</f>
        <v>5.9819596399605333</v>
      </c>
    </row>
    <row r="10" spans="2:12">
      <c r="B10" s="952" t="s">
        <v>33</v>
      </c>
      <c r="C10" s="953">
        <f>'FBCF totale'!C10*DPI!C10/100</f>
        <v>2.8191752438992062</v>
      </c>
      <c r="D10" s="953">
        <f>'FBCF totale'!J10*DPI!J10/100</f>
        <v>3.1284367652652407</v>
      </c>
      <c r="E10" s="953">
        <f>'FBCF totale'!K10*DPI!K10/100</f>
        <v>3.2843003885506228</v>
      </c>
      <c r="F10" s="953">
        <f>'FBCF totale'!L10*DPI!L10/100</f>
        <v>3.7005502307829148</v>
      </c>
      <c r="G10" s="953">
        <f>'FBCF totale'!U10*DPI!U10/100</f>
        <v>4.5005464613908019</v>
      </c>
      <c r="H10" s="953">
        <f>'FBCF totale'!V10*DPI!V10/100</f>
        <v>4.7408874725754178</v>
      </c>
      <c r="I10" s="953">
        <f>'FBCF totale'!W10*DPI!W10/100</f>
        <v>5.1042352462960539</v>
      </c>
      <c r="J10" s="953">
        <f>'FBCF totale'!X10*DPI!X10/100</f>
        <v>4.9930795738781155</v>
      </c>
      <c r="K10" s="953">
        <f>'FBCF totale'!Y10*DPI!Y10/100</f>
        <v>4.987137633010498</v>
      </c>
      <c r="L10" s="953">
        <f>'FBCF totale'!Z10*DPI!Z10/100</f>
        <v>5.3080825019510121</v>
      </c>
    </row>
    <row r="11" spans="2:12">
      <c r="B11" s="952" t="s">
        <v>34</v>
      </c>
      <c r="C11" s="953">
        <f>'FBCF totale'!C11*DPI!C11/100</f>
        <v>2.8611183188059361</v>
      </c>
      <c r="D11" s="953">
        <f>'FBCF totale'!J11*DPI!J11/100</f>
        <v>3.2165972284286806</v>
      </c>
      <c r="E11" s="953">
        <f>'FBCF totale'!K11*DPI!K11/100</f>
        <v>3.2128957581616762</v>
      </c>
      <c r="F11" s="953">
        <f>'FBCF totale'!L11*DPI!L11/100</f>
        <v>3.0288913750991249</v>
      </c>
      <c r="G11" s="953">
        <f>'FBCF totale'!U11*DPI!U11/100</f>
        <v>2.9827233385890199</v>
      </c>
      <c r="H11" s="953">
        <f>'FBCF totale'!V11*DPI!V11/100</f>
        <v>3.0453460744315133</v>
      </c>
      <c r="I11" s="953">
        <f>'FBCF totale'!W11*DPI!W11/100</f>
        <v>3.1724000653898927</v>
      </c>
      <c r="J11" s="953">
        <f>'FBCF totale'!X11*DPI!X11/100</f>
        <v>3.109422940396628</v>
      </c>
      <c r="K11" s="953">
        <f>'FBCF totale'!Y11*DPI!Y11/100</f>
        <v>3.0180333410467135</v>
      </c>
      <c r="L11" s="953">
        <f>'FBCF totale'!Z11*DPI!Z11/100</f>
        <v>3.1238114337480307</v>
      </c>
    </row>
    <row r="12" spans="2:12">
      <c r="B12" s="952" t="s">
        <v>35</v>
      </c>
      <c r="C12" s="953">
        <f>'FBCF totale'!C12*DPI!C12/100</f>
        <v>0.72744919798882579</v>
      </c>
      <c r="D12" s="953">
        <f>'FBCF totale'!J12*DPI!J12/100</f>
        <v>0.9787494224118205</v>
      </c>
      <c r="E12" s="953">
        <f>'FBCF totale'!K12*DPI!K12/100</f>
        <v>1.0951539594673454</v>
      </c>
      <c r="F12" s="953">
        <f>'FBCF totale'!L12*DPI!L12/100</f>
        <v>1.1037254722134724</v>
      </c>
      <c r="G12" s="953">
        <f>'FBCF totale'!U12*DPI!U12/100</f>
        <v>0.88318277854323557</v>
      </c>
      <c r="H12" s="953">
        <f>'FBCF totale'!V12*DPI!V12/100</f>
        <v>0.86551051441983096</v>
      </c>
      <c r="I12" s="953">
        <f>'FBCF totale'!W12*DPI!W12/100</f>
        <v>0.89807315385223885</v>
      </c>
      <c r="J12" s="953">
        <f>'FBCF totale'!X12*DPI!X12/100</f>
        <v>0.79596925796178875</v>
      </c>
      <c r="K12" s="953">
        <f>'FBCF totale'!Y12*DPI!Y12/100</f>
        <v>0.83930300294395521</v>
      </c>
      <c r="L12" s="953" t="e">
        <f>'FBCF totale'!Z12*DPI!Z12/100</f>
        <v>#VALUE!</v>
      </c>
    </row>
    <row r="13" spans="2:12">
      <c r="B13" s="952" t="s">
        <v>36</v>
      </c>
      <c r="C13" s="953">
        <f>'FBCF totale'!C13*DPI!C13/100</f>
        <v>0.3446727780083228</v>
      </c>
      <c r="D13" s="953">
        <f>'FBCF totale'!J13*DPI!J13/100</f>
        <v>0.47537716894333343</v>
      </c>
      <c r="E13" s="953">
        <f>'FBCF totale'!K13*DPI!K13/100</f>
        <v>0.55267988720609229</v>
      </c>
      <c r="F13" s="953">
        <f>'FBCF totale'!L13*DPI!L13/100</f>
        <v>0.66242026373274188</v>
      </c>
      <c r="G13" s="953">
        <f>'FBCF totale'!U13*DPI!U13/100</f>
        <v>1.0343203602120952</v>
      </c>
      <c r="H13" s="953">
        <f>'FBCF totale'!V13*DPI!V13/100</f>
        <v>1.0177408067726121</v>
      </c>
      <c r="I13" s="953">
        <f>'FBCF totale'!W13*DPI!W13/100</f>
        <v>1.2717060008754761</v>
      </c>
      <c r="J13" s="953">
        <f>'FBCF totale'!X13*DPI!X13/100</f>
        <v>1.5370257080839114</v>
      </c>
      <c r="K13" s="953">
        <f>'FBCF totale'!Y13*DPI!Y13/100</f>
        <v>1.6423660645381402</v>
      </c>
      <c r="L13" s="953">
        <f>'FBCF totale'!Z13*DPI!Z13/100</f>
        <v>1.351182990064747</v>
      </c>
    </row>
    <row r="14" spans="2:12">
      <c r="B14" s="952" t="s">
        <v>37</v>
      </c>
      <c r="C14" s="953">
        <f>'FBCF totale'!C14*DPI!C14/100</f>
        <v>2.5346501646039115</v>
      </c>
      <c r="D14" s="953">
        <f>'FBCF totale'!J14*DPI!J14/100</f>
        <v>2.8023696342064528</v>
      </c>
      <c r="E14" s="953">
        <f>'FBCF totale'!K14*DPI!K14/100</f>
        <v>2.8550631024053117</v>
      </c>
      <c r="F14" s="953">
        <f>'FBCF totale'!L14*DPI!L14/100</f>
        <v>2.9367850249841281</v>
      </c>
      <c r="G14" s="953">
        <f>'FBCF totale'!U14*DPI!U14/100</f>
        <v>3.8820455121130704</v>
      </c>
      <c r="H14" s="953">
        <f>'FBCF totale'!V14*DPI!V14/100</f>
        <v>4.6684855784701567</v>
      </c>
      <c r="I14" s="953">
        <f>'FBCF totale'!W14*DPI!W14/100</f>
        <v>4.585731252138272</v>
      </c>
      <c r="J14" s="953">
        <f>'FBCF totale'!X14*DPI!X14/100</f>
        <v>4.7214579513630524</v>
      </c>
      <c r="K14" s="953">
        <f>'FBCF totale'!Y14*DPI!Y14/100</f>
        <v>4.9434798248819094</v>
      </c>
      <c r="L14" s="953">
        <f>'FBCF totale'!Z14*DPI!Z14/100</f>
        <v>4.9636565034559634</v>
      </c>
    </row>
    <row r="15" spans="2:12">
      <c r="B15" s="952" t="s">
        <v>38</v>
      </c>
      <c r="C15" s="953">
        <f>'FBCF totale'!C15*DPI!C15/100</f>
        <v>3.5137916393394875</v>
      </c>
      <c r="D15" s="953">
        <f>'FBCF totale'!J15*DPI!J15/100</f>
        <v>3.8331846921736701</v>
      </c>
      <c r="E15" s="953">
        <f>'FBCF totale'!K15*DPI!K15/100</f>
        <v>4.6467572159468693</v>
      </c>
      <c r="F15" s="953">
        <f>'FBCF totale'!L15*DPI!L15/100</f>
        <v>5.1363374844987355</v>
      </c>
      <c r="G15" s="953">
        <f>'FBCF totale'!U15*DPI!U15/100</f>
        <v>5.5518786715767643</v>
      </c>
      <c r="H15" s="953">
        <f>'FBCF totale'!V15*DPI!V15/100</f>
        <v>5.5297349981210324</v>
      </c>
      <c r="I15" s="953">
        <f>'FBCF totale'!W15*DPI!W15/100</f>
        <v>6.2323061337562242</v>
      </c>
      <c r="J15" s="953">
        <f>'FBCF totale'!X15*DPI!X15/100</f>
        <v>5.9894141745740974</v>
      </c>
      <c r="K15" s="953">
        <f>'FBCF totale'!Y15*DPI!Y15/100</f>
        <v>6.6981270566150064</v>
      </c>
      <c r="L15" s="953">
        <f>'FBCF totale'!Z15*DPI!Z15/100</f>
        <v>6.4818072538070748</v>
      </c>
    </row>
    <row r="16" spans="2:12">
      <c r="B16" s="952" t="s">
        <v>39</v>
      </c>
      <c r="C16" s="953">
        <f>'FBCF totale'!C16*DPI!C16/100</f>
        <v>0.98738992582026375</v>
      </c>
      <c r="D16" s="953">
        <f>'FBCF totale'!J16*DPI!J16/100</f>
        <v>1.5944495442666535</v>
      </c>
      <c r="E16" s="953">
        <f>'FBCF totale'!K16*DPI!K16/100</f>
        <v>1.9061282091486962</v>
      </c>
      <c r="F16" s="953">
        <f>'FBCF totale'!L16*DPI!L16/100</f>
        <v>2.0887291951512164</v>
      </c>
      <c r="G16" s="953">
        <f>'FBCF totale'!U16*DPI!U16/100</f>
        <v>3.1949166656113528</v>
      </c>
      <c r="H16" s="953">
        <f>'FBCF totale'!V16*DPI!V16/100</f>
        <v>3.4012634988460713</v>
      </c>
      <c r="I16" s="953">
        <f>'FBCF totale'!W16*DPI!W16/100</f>
        <v>7.8961223985610491</v>
      </c>
      <c r="J16" s="953">
        <f>'FBCF totale'!X16*DPI!X16/100</f>
        <v>6.439792088193725</v>
      </c>
      <c r="K16" s="953">
        <f>'FBCF totale'!Y16*DPI!Y16/100</f>
        <v>3.2561075151111014</v>
      </c>
      <c r="L16" s="953">
        <f>'FBCF totale'!Z16*DPI!Z16/100</f>
        <v>3.5467212745838528</v>
      </c>
    </row>
    <row r="17" spans="1:12">
      <c r="B17" s="952" t="s">
        <v>40</v>
      </c>
      <c r="C17" s="953">
        <f>'FBCF totale'!C17*DPI!C17/100</f>
        <v>4.4832236408144048</v>
      </c>
      <c r="D17" s="953">
        <f>'FBCF totale'!J17*DPI!J17/100</f>
        <v>4.8852848101265813</v>
      </c>
      <c r="E17" s="953">
        <f>'FBCF totale'!K17*DPI!K17/100</f>
        <v>5.1239286541579903</v>
      </c>
      <c r="F17" s="953">
        <f>'FBCF totale'!L17*DPI!L17/100</f>
        <v>5.3739539029529997</v>
      </c>
      <c r="G17" s="953">
        <f>'FBCF totale'!U17*DPI!U17/100</f>
        <v>4.2537971918342263</v>
      </c>
      <c r="H17" s="953">
        <f>'FBCF totale'!V17*DPI!V17/100</f>
        <v>4.3358987400878712</v>
      </c>
      <c r="I17" s="953">
        <f>'FBCF totale'!W17*DPI!W17/100</f>
        <v>4.3182180996311414</v>
      </c>
      <c r="J17" s="953">
        <f>'FBCF totale'!X17*DPI!X17/100</f>
        <v>4.4118820412982958</v>
      </c>
      <c r="K17" s="953">
        <f>'FBCF totale'!Y17*DPI!Y17/100</f>
        <v>4.3689084639896452</v>
      </c>
      <c r="L17" s="953">
        <f>'FBCF totale'!Z17*DPI!Z17/100</f>
        <v>4.2549476135040818</v>
      </c>
    </row>
    <row r="18" spans="1:12" s="962" customFormat="1">
      <c r="A18"/>
      <c r="B18" s="960" t="s">
        <v>41</v>
      </c>
      <c r="C18" s="961">
        <f>'FBCF totale'!C18*DPI!C18/100</f>
        <v>3.7063705406859806</v>
      </c>
      <c r="D18" s="961">
        <f>'FBCF totale'!J18*DPI!J18/100</f>
        <v>3.7817693185735202</v>
      </c>
      <c r="E18" s="961">
        <f>'FBCF totale'!K18*DPI!K18/100</f>
        <v>3.8690452261306598</v>
      </c>
      <c r="F18" s="961">
        <f>'FBCF totale'!L18*DPI!L18/100</f>
        <v>3.904816513761467</v>
      </c>
      <c r="G18" s="961">
        <f>'FBCF totale'!U18*DPI!U18/100</f>
        <v>4.516501278146932</v>
      </c>
      <c r="H18" s="961">
        <f>'FBCF totale'!V18*DPI!V18/100</f>
        <v>4.6234551582163848</v>
      </c>
      <c r="I18" s="961">
        <f>'FBCF totale'!W18*DPI!W18/100</f>
        <v>4.9113651696346645</v>
      </c>
      <c r="J18" s="961">
        <f>'FBCF totale'!X18*DPI!X18/100</f>
        <v>4.8586540738773802</v>
      </c>
      <c r="K18" s="961">
        <f>'FBCF totale'!Y18*DPI!Y18/100</f>
        <v>5.1281993345722974</v>
      </c>
      <c r="L18" s="961">
        <f>'FBCF totale'!Z18*DPI!Z18/100</f>
        <v>5.2221204589621513</v>
      </c>
    </row>
    <row r="19" spans="1:12">
      <c r="B19" s="952" t="s">
        <v>42</v>
      </c>
      <c r="C19" s="953">
        <f>'FBCF totale'!C19*DPI!C19/100</f>
        <v>3.0566737313248997</v>
      </c>
      <c r="D19" s="953">
        <f>'FBCF totale'!J19*DPI!J19/100</f>
        <v>3.0721529875377582</v>
      </c>
      <c r="E19" s="953">
        <f>'FBCF totale'!K19*DPI!K19/100</f>
        <v>3.2041751587479261</v>
      </c>
      <c r="F19" s="953">
        <f>'FBCF totale'!L19*DPI!L19/100</f>
        <v>3.3926067063821472</v>
      </c>
      <c r="G19" s="953">
        <f>'FBCF totale'!U19*DPI!U19/100</f>
        <v>3.7947971296557625</v>
      </c>
      <c r="H19" s="953">
        <f>'FBCF totale'!V19*DPI!V19/100</f>
        <v>3.9189893238843951</v>
      </c>
      <c r="I19" s="953">
        <f>'FBCF totale'!W19*DPI!W19/100</f>
        <v>3.856475102314239</v>
      </c>
      <c r="J19" s="953">
        <f>'FBCF totale'!X19*DPI!X19/100</f>
        <v>3.7726575350039382</v>
      </c>
      <c r="K19" s="953">
        <f>'FBCF totale'!Y19*DPI!Y19/100</f>
        <v>3.5875629705866441</v>
      </c>
      <c r="L19" s="953">
        <f>'FBCF totale'!Z19*DPI!Z19/100</f>
        <v>3.4372096521040785</v>
      </c>
    </row>
    <row r="20" spans="1:12">
      <c r="B20" s="952" t="s">
        <v>43</v>
      </c>
      <c r="C20" s="953">
        <f>'FBCF totale'!C20*DPI!C20/100</f>
        <v>1.5105858396162457</v>
      </c>
      <c r="D20" s="953">
        <f>'FBCF totale'!J20*DPI!J20/100</f>
        <v>1.8736173174994366</v>
      </c>
      <c r="E20" s="953">
        <f>'FBCF totale'!K20*DPI!K20/100</f>
        <v>1.6946053785755646</v>
      </c>
      <c r="F20" s="953">
        <f>'FBCF totale'!L20*DPI!L20/100</f>
        <v>1.6504615739803343</v>
      </c>
      <c r="G20" s="953">
        <f>'FBCF totale'!U20*DPI!U20/100</f>
        <v>2.0383050582212614</v>
      </c>
      <c r="H20" s="953">
        <f>'FBCF totale'!V20*DPI!V20/100</f>
        <v>2.2386028357949583</v>
      </c>
      <c r="I20" s="953">
        <f>'FBCF totale'!W20*DPI!W20/100</f>
        <v>2.7164911907533309</v>
      </c>
      <c r="J20" s="953">
        <f>'FBCF totale'!X20*DPI!X20/100</f>
        <v>2.620750823631032</v>
      </c>
      <c r="K20" s="953">
        <f>'FBCF totale'!Y20*DPI!Y20/100</f>
        <v>2.3226190232196244</v>
      </c>
      <c r="L20" s="953">
        <f>'FBCF totale'!Z20*DPI!Z20/100</f>
        <v>2.3738327478598507</v>
      </c>
    </row>
    <row r="21" spans="1:12">
      <c r="B21" s="952" t="s">
        <v>44</v>
      </c>
      <c r="C21" s="953">
        <f>'FBCF totale'!C21*DPI!C21/100</f>
        <v>2.1647018489570589</v>
      </c>
      <c r="D21" s="953">
        <f>'FBCF totale'!J21*DPI!J21/100</f>
        <v>2.4887053782902986</v>
      </c>
      <c r="E21" s="953">
        <f>'FBCF totale'!K21*DPI!K21/100</f>
        <v>2.5704933558762582</v>
      </c>
      <c r="F21" s="953">
        <f>'FBCF totale'!L21*DPI!L21/100</f>
        <v>2.7997936410307274</v>
      </c>
      <c r="G21" s="953">
        <f>'FBCF totale'!U21*DPI!U21/100</f>
        <v>2.7458270055507823</v>
      </c>
      <c r="H21" s="953">
        <f>'FBCF totale'!V21*DPI!V21/100</f>
        <v>2.8850329424600329</v>
      </c>
      <c r="I21" s="953">
        <f>'FBCF totale'!W21*DPI!W21/100</f>
        <v>2.6461036608633659</v>
      </c>
      <c r="J21" s="953">
        <f>'FBCF totale'!X21*DPI!X21/100</f>
        <v>2.8647435175998743</v>
      </c>
      <c r="K21" s="953">
        <f>'FBCF totale'!Y21*DPI!Y21/100</f>
        <v>2.6502649376409253</v>
      </c>
      <c r="L21" s="953">
        <f>'FBCF totale'!Z21*DPI!Z21/100</f>
        <v>2.3241771843933576</v>
      </c>
    </row>
    <row r="22" spans="1:12">
      <c r="B22" s="952" t="s">
        <v>45</v>
      </c>
      <c r="C22" s="953">
        <f>'FBCF totale'!C22*DPI!C22/100</f>
        <v>2.1820065089749647</v>
      </c>
      <c r="D22" s="953">
        <f>'FBCF totale'!J22*DPI!J22/100</f>
        <v>2.3118748514623828</v>
      </c>
      <c r="E22" s="953">
        <f>'FBCF totale'!K22*DPI!K22/100</f>
        <v>1.8254744555898705</v>
      </c>
      <c r="F22" s="953">
        <f>'FBCF totale'!L22*DPI!L22/100</f>
        <v>1.7398297249240746</v>
      </c>
      <c r="G22" s="953">
        <f>'FBCF totale'!U22*DPI!U22/100</f>
        <v>2.0897621578143952</v>
      </c>
      <c r="H22" s="953">
        <f>'FBCF totale'!V22*DPI!V22/100</f>
        <v>2.2058195750188112</v>
      </c>
      <c r="I22" s="953">
        <f>'FBCF totale'!W22*DPI!W22/100</f>
        <v>2.2411607571411478</v>
      </c>
      <c r="J22" s="953">
        <f>'FBCF totale'!X22*DPI!X22/100</f>
        <v>3.0080905841904912</v>
      </c>
      <c r="K22" s="953">
        <f>'FBCF totale'!Y22*DPI!Y22/100</f>
        <v>2.7973409040241131</v>
      </c>
      <c r="L22" s="953">
        <f>'FBCF totale'!Z22*DPI!Z22/100</f>
        <v>2.6681780471435275</v>
      </c>
    </row>
    <row r="23" spans="1:12">
      <c r="B23" s="952" t="s">
        <v>46</v>
      </c>
      <c r="C23" s="953">
        <f>'FBCF totale'!C23*DPI!C23/100</f>
        <v>1.945822966704597</v>
      </c>
      <c r="D23" s="953">
        <f>'FBCF totale'!J23*DPI!J23/100</f>
        <v>3.6279038719023671</v>
      </c>
      <c r="E23" s="953">
        <f>'FBCF totale'!K23*DPI!K23/100</f>
        <v>3.82510564566843</v>
      </c>
      <c r="F23" s="953">
        <f>'FBCF totale'!L23*DPI!L23/100</f>
        <v>5.0559972690930701</v>
      </c>
      <c r="G23" s="953">
        <f>'FBCF totale'!U23*DPI!U23/100</f>
        <v>13.262439966149136</v>
      </c>
      <c r="H23" s="953">
        <f>'FBCF totale'!V23*DPI!V23/100</f>
        <v>39.228065393011022</v>
      </c>
      <c r="I23" s="953">
        <f>'FBCF totale'!W23*DPI!W23/100</f>
        <v>30.625627678785648</v>
      </c>
      <c r="J23" s="953">
        <f>'FBCF totale'!X23*DPI!X23/100</f>
        <v>11.573766300259658</v>
      </c>
      <c r="K23" s="953">
        <f>'FBCF totale'!Y23*DPI!Y23/100</f>
        <v>10.054805522117489</v>
      </c>
      <c r="L23" s="953">
        <f>'FBCF totale'!Z23*DPI!Z23/100</f>
        <v>11.31074566056785</v>
      </c>
    </row>
    <row r="24" spans="1:12">
      <c r="B24" s="952" t="s">
        <v>47</v>
      </c>
      <c r="C24" s="953">
        <f>'FBCF totale'!C24*DPI!C24/100</f>
        <v>5.0932078391507636</v>
      </c>
      <c r="D24" s="953">
        <f>'FBCF totale'!J24*DPI!J24/100</f>
        <v>4.8244517249914942</v>
      </c>
      <c r="E24" s="953">
        <f>'FBCF totale'!K24*DPI!K24/100</f>
        <v>4.9907634683220765</v>
      </c>
      <c r="F24" s="953">
        <f>'FBCF totale'!L24*DPI!L24/100</f>
        <v>4.876812571211171</v>
      </c>
      <c r="G24" s="953">
        <f>'FBCF totale'!U24*DPI!U24/100</f>
        <v>4.6961010481620864</v>
      </c>
      <c r="H24" s="953">
        <f>'FBCF totale'!V24*DPI!V24/100</f>
        <v>4.7699870415995882</v>
      </c>
      <c r="I24" s="953">
        <f>'FBCF totale'!W24*DPI!W24/100</f>
        <v>5.2333300626264254</v>
      </c>
      <c r="J24" s="953">
        <f>'FBCF totale'!X24*DPI!X24/100</f>
        <v>5.6381451134132181</v>
      </c>
      <c r="K24" s="953">
        <f>'FBCF totale'!Y24*DPI!Y24/100</f>
        <v>5.6136503351898348</v>
      </c>
      <c r="L24" s="953">
        <f>'FBCF totale'!Z24*DPI!Z24/100</f>
        <v>5.8764865622956703</v>
      </c>
    </row>
    <row r="25" spans="1:12">
      <c r="B25" s="952" t="s">
        <v>48</v>
      </c>
      <c r="C25" s="953">
        <f>'FBCF totale'!C25*DPI!C25/100</f>
        <v>2.5898240767373317</v>
      </c>
      <c r="D25" s="953">
        <f>'FBCF totale'!J25*DPI!J25/100</f>
        <v>2.5071589144632198</v>
      </c>
      <c r="E25" s="953">
        <f>'FBCF totale'!K25*DPI!K25/100</f>
        <v>2.564939573159764</v>
      </c>
      <c r="F25" s="953">
        <f>'FBCF totale'!L25*DPI!L25/100</f>
        <v>2.6574001086317161</v>
      </c>
      <c r="G25" s="953">
        <f>'FBCF totale'!U25*DPI!U25/100</f>
        <v>3.0655678994002113</v>
      </c>
      <c r="H25" s="953">
        <f>'FBCF totale'!V25*DPI!V25/100</f>
        <v>3.0993708563472437</v>
      </c>
      <c r="I25" s="953">
        <f>'FBCF totale'!W25*DPI!W25/100</f>
        <v>3.3399693409705198</v>
      </c>
      <c r="J25" s="953">
        <f>'FBCF totale'!X25*DPI!X25/100</f>
        <v>3.1953946096638104</v>
      </c>
      <c r="K25" s="953">
        <f>'FBCF totale'!Y25*DPI!Y25/100</f>
        <v>3.0752186442766019</v>
      </c>
      <c r="L25" s="953">
        <f>'FBCF totale'!Z25*DPI!Z25/100</f>
        <v>2.9906267245094744</v>
      </c>
    </row>
    <row r="26" spans="1:12">
      <c r="B26" s="952" t="s">
        <v>49</v>
      </c>
      <c r="C26" s="953">
        <f>'FBCF totale'!C26*DPI!C26/100</f>
        <v>4.6048346926147614</v>
      </c>
      <c r="D26" s="953">
        <f>'FBCF totale'!J26*DPI!J26/100</f>
        <v>5.4012772916269922</v>
      </c>
      <c r="E26" s="953">
        <f>'FBCF totale'!K26*DPI!K26/100</f>
        <v>5.5870159701021329</v>
      </c>
      <c r="F26" s="953">
        <f>'FBCF totale'!L26*DPI!L26/100</f>
        <v>5.5014523019430301</v>
      </c>
      <c r="G26" s="953">
        <f>'FBCF totale'!U26*DPI!U26/100</f>
        <v>5.4331592919606893</v>
      </c>
      <c r="H26" s="953">
        <f>'FBCF totale'!V26*DPI!V26/100</f>
        <v>5.4379660691279001</v>
      </c>
      <c r="I26" s="953">
        <f>'FBCF totale'!W26*DPI!W26/100</f>
        <v>5.5026025910684533</v>
      </c>
      <c r="J26" s="953">
        <f>'FBCF totale'!X26*DPI!X26/100</f>
        <v>5.5063834284583031</v>
      </c>
      <c r="K26" s="953">
        <f>'FBCF totale'!Y26*DPI!Y26/100</f>
        <v>5.7586061069828842</v>
      </c>
      <c r="L26" s="953" t="e">
        <f>'FBCF totale'!Z26*DPI!Z26/100</f>
        <v>#VALUE!</v>
      </c>
    </row>
    <row r="27" spans="1:12">
      <c r="B27" s="952" t="s">
        <v>50</v>
      </c>
      <c r="C27" s="953">
        <f>'FBCF totale'!C27*DPI!C27/100</f>
        <v>4.201619803988252</v>
      </c>
      <c r="D27" s="953">
        <f>'FBCF totale'!J27*DPI!J27/100</f>
        <v>5.0211799972137952</v>
      </c>
      <c r="E27" s="953">
        <f>'FBCF totale'!K27*DPI!K27/100</f>
        <v>5.2153647084407373</v>
      </c>
      <c r="F27" s="953">
        <f>'FBCF totale'!L27*DPI!L27/100</f>
        <v>5.3772948668670608</v>
      </c>
      <c r="G27" s="953">
        <f>'FBCF totale'!U27*DPI!U27/100</f>
        <v>6.3113511242220648</v>
      </c>
      <c r="H27" s="953">
        <f>'FBCF totale'!V27*DPI!V27/100</f>
        <v>6.5562444566715863</v>
      </c>
      <c r="I27" s="953">
        <f>'FBCF totale'!W27*DPI!W27/100</f>
        <v>6.895186966610753</v>
      </c>
      <c r="J27" s="953">
        <f>'FBCF totale'!X27*DPI!X27/100</f>
        <v>7.0839249235108976</v>
      </c>
      <c r="K27" s="953">
        <f>'FBCF totale'!Y27*DPI!Y27/100</f>
        <v>7.4199064018674532</v>
      </c>
      <c r="L27" s="953" t="e">
        <f>'FBCF totale'!Z27*DPI!Z27/100</f>
        <v>#VALUE!</v>
      </c>
    </row>
    <row r="28" spans="1:12">
      <c r="B28" s="952" t="s">
        <v>51</v>
      </c>
      <c r="C28" s="953">
        <f>'FBCF totale'!C28*DPI!C28/100</f>
        <v>1.5576203794429375</v>
      </c>
      <c r="D28" s="953">
        <f>'FBCF totale'!J28*DPI!J28/100</f>
        <v>1.2906585477449732</v>
      </c>
      <c r="E28" s="953">
        <f>'FBCF totale'!K28*DPI!K28/100</f>
        <v>1.2810101342107865</v>
      </c>
      <c r="F28" s="953">
        <f>'FBCF totale'!L28*DPI!L28/100</f>
        <v>1.39394678149609</v>
      </c>
      <c r="G28" s="953">
        <f>'FBCF totale'!U28*DPI!U28/100</f>
        <v>1.6928878247305403</v>
      </c>
      <c r="H28" s="953">
        <f>'FBCF totale'!V28*DPI!V28/100</f>
        <v>1.7852528004486632</v>
      </c>
      <c r="I28" s="953">
        <f>'FBCF totale'!W28*DPI!W28/100</f>
        <v>2.022556895902023</v>
      </c>
      <c r="J28" s="953">
        <f>'FBCF totale'!X28*DPI!X28/100</f>
        <v>2.1974736702212856</v>
      </c>
      <c r="K28" s="953">
        <f>'FBCF totale'!Y28*DPI!Y28/100</f>
        <v>2.3759822771665249</v>
      </c>
      <c r="L28" s="953">
        <f>'FBCF totale'!Z28*DPI!Z28/100</f>
        <v>2.4390300120590798</v>
      </c>
    </row>
    <row r="29" spans="1:12">
      <c r="B29" s="952" t="s">
        <v>52</v>
      </c>
      <c r="C29" s="953">
        <f>'FBCF totale'!C29*DPI!C29/100</f>
        <v>1.3497075533971001</v>
      </c>
      <c r="D29" s="953">
        <f>'FBCF totale'!J29*DPI!J29/100</f>
        <v>1.5141689781225611</v>
      </c>
      <c r="E29" s="953">
        <f>'FBCF totale'!K29*DPI!K29/100</f>
        <v>1.8031912515358084</v>
      </c>
      <c r="F29" s="953">
        <f>'FBCF totale'!L29*DPI!L29/100</f>
        <v>1.8968182275267258</v>
      </c>
      <c r="G29" s="953">
        <f>'FBCF totale'!U29*DPI!U29/100</f>
        <v>2.5300193659700052</v>
      </c>
      <c r="H29" s="953">
        <f>'FBCF totale'!V29*DPI!V29/100</f>
        <v>2.5857394789167656</v>
      </c>
      <c r="I29" s="953">
        <f>'FBCF totale'!W29*DPI!W29/100</f>
        <v>2.7709999741964668</v>
      </c>
      <c r="J29" s="953">
        <f>'FBCF totale'!X29*DPI!X29/100</f>
        <v>2.7956491693095704</v>
      </c>
      <c r="K29" s="953">
        <f>'FBCF totale'!Y29*DPI!Y29/100</f>
        <v>2.5638707778967516</v>
      </c>
      <c r="L29" s="953">
        <f>'FBCF totale'!Z29*DPI!Z29/100</f>
        <v>2.5721694127517747</v>
      </c>
    </row>
    <row r="30" spans="1:12">
      <c r="B30" s="952" t="s">
        <v>53</v>
      </c>
      <c r="C30" s="953">
        <f>'FBCF totale'!C30*DPI!C30/100</f>
        <v>1.4425546441757831</v>
      </c>
      <c r="D30" s="953">
        <f>'FBCF totale'!J30*DPI!J30/100</f>
        <v>1.0745232513882192</v>
      </c>
      <c r="E30" s="953">
        <f>'FBCF totale'!K30*DPI!K30/100</f>
        <v>1.1815901294988023</v>
      </c>
      <c r="F30" s="953">
        <f>'FBCF totale'!L30*DPI!L30/100</f>
        <v>1.2485191382914289</v>
      </c>
      <c r="G30" s="953">
        <f>'FBCF totale'!U30*DPI!U30/100</f>
        <v>1.5869236996143372</v>
      </c>
      <c r="H30" s="953">
        <f>'FBCF totale'!V30*DPI!V30/100</f>
        <v>2.003321110395992</v>
      </c>
      <c r="I30" s="953">
        <f>'FBCF totale'!W30*DPI!W30/100</f>
        <v>1.8550044125259151</v>
      </c>
      <c r="J30" s="953">
        <f>'FBCF totale'!X30*DPI!X30/100</f>
        <v>1.7111363795289336</v>
      </c>
      <c r="K30" s="953">
        <f>'FBCF totale'!Y30*DPI!Y30/100</f>
        <v>1.6870061525364703</v>
      </c>
      <c r="L30" s="953">
        <f>'FBCF totale'!Z30*DPI!Z30/100</f>
        <v>1.9805566593168189</v>
      </c>
    </row>
    <row r="31" spans="1:12">
      <c r="B31" s="952" t="s">
        <v>54</v>
      </c>
      <c r="C31" s="953">
        <f>'FBCF totale'!C31*DPI!C31/100</f>
        <v>0.38290063429662374</v>
      </c>
      <c r="D31" s="953">
        <f>'FBCF totale'!J31*DPI!J31/100</f>
        <v>0.60523622464724836</v>
      </c>
      <c r="E31" s="953">
        <f>'FBCF totale'!K31*DPI!K31/100</f>
        <v>0.59927513573371682</v>
      </c>
      <c r="F31" s="953">
        <f>'FBCF totale'!L31*DPI!L31/100</f>
        <v>0.6726924444867487</v>
      </c>
      <c r="G31" s="953">
        <f>'FBCF totale'!U31*DPI!U31/100</f>
        <v>0.94624852993001352</v>
      </c>
      <c r="H31" s="953">
        <f>'FBCF totale'!V31*DPI!V31/100</f>
        <v>0.94887840468033968</v>
      </c>
      <c r="I31" s="953">
        <f>'FBCF totale'!W31*DPI!W31/100</f>
        <v>1.0453978607258503</v>
      </c>
      <c r="J31" s="953">
        <f>'FBCF totale'!X31*DPI!X31/100</f>
        <v>1.0347953123716374</v>
      </c>
      <c r="K31" s="953">
        <f>'FBCF totale'!Y31*DPI!Y31/100</f>
        <v>1.0248328860213853</v>
      </c>
      <c r="L31" s="953" t="e">
        <f>'FBCF totale'!Z31*DPI!Z31/100</f>
        <v>#VALUE!</v>
      </c>
    </row>
    <row r="32" spans="1:12">
      <c r="B32" s="952" t="s">
        <v>55</v>
      </c>
      <c r="C32" s="953">
        <f>'FBCF totale'!C32*DPI!C32/100</f>
        <v>3.6601789951591228</v>
      </c>
      <c r="D32" s="953">
        <f>'FBCF totale'!J32*DPI!J32/100</f>
        <v>5.3630926096905034</v>
      </c>
      <c r="E32" s="953">
        <f>'FBCF totale'!K32*DPI!K32/100</f>
        <v>3.7637091412699859</v>
      </c>
      <c r="F32" s="953">
        <f>'FBCF totale'!L32*DPI!L32/100</f>
        <v>3.9344751361927455</v>
      </c>
      <c r="G32" s="953">
        <f>'FBCF totale'!U32*DPI!U32/100</f>
        <v>4.1214419902625892</v>
      </c>
      <c r="H32" s="953">
        <f>'FBCF totale'!V32*DPI!V32/100</f>
        <v>4.1970818314056828</v>
      </c>
      <c r="I32" s="953">
        <f>'FBCF totale'!W32*DPI!W32/100</f>
        <v>4.3670074455302812</v>
      </c>
      <c r="J32" s="953">
        <f>'FBCF totale'!X32*DPI!X32/100</f>
        <v>4.2165890864225206</v>
      </c>
      <c r="K32" s="953">
        <f>'FBCF totale'!Y32*DPI!Y32/100</f>
        <v>4.0964158499527121</v>
      </c>
      <c r="L32" s="953">
        <f>'FBCF totale'!Z32*DPI!Z32/100</f>
        <v>4.1237393440795618</v>
      </c>
    </row>
    <row r="33" spans="2:13">
      <c r="B33" s="952" t="s">
        <v>56</v>
      </c>
      <c r="C33" s="953">
        <f>'FBCF totale'!C33*DPI!C33/100</f>
        <v>2.8271028037383092</v>
      </c>
      <c r="D33" s="953">
        <f>'FBCF totale'!J33*DPI!J33/100</f>
        <v>2.8022113416972894</v>
      </c>
      <c r="E33" s="953">
        <f>'FBCF totale'!K33*DPI!K33/100</f>
        <v>2.8927277910942646</v>
      </c>
      <c r="F33" s="953">
        <f>'FBCF totale'!L33*DPI!L33/100</f>
        <v>2.8671123531318856</v>
      </c>
      <c r="G33" s="953">
        <f>'FBCF totale'!U33*DPI!U33/100</f>
        <v>3.3693369434927298</v>
      </c>
      <c r="H33" s="953">
        <f>'FBCF totale'!V33*DPI!V33/100</f>
        <v>3.4075679021898857</v>
      </c>
      <c r="I33" s="953">
        <f>'FBCF totale'!W33*DPI!W33/100</f>
        <v>3.6123052532089392</v>
      </c>
      <c r="J33" s="953">
        <f>'FBCF totale'!X33*DPI!X33/100</f>
        <v>3.6893268860742467</v>
      </c>
      <c r="K33" s="953">
        <f>'FBCF totale'!Y33*DPI!Y33/100</f>
        <v>3.6994865902949332</v>
      </c>
      <c r="L33" s="953" t="e">
        <f>'FBCF totale'!Z33*DPI!Z33/100</f>
        <v>#VALUE!</v>
      </c>
    </row>
    <row r="34" spans="2:13">
      <c r="B34" s="952" t="s">
        <v>57</v>
      </c>
      <c r="C34" s="953">
        <f>'FBCF totale'!C34*DPI!C34/100</f>
        <v>1.9040083968797972</v>
      </c>
      <c r="D34" s="953">
        <f>'FBCF totale'!J34*DPI!J34/100</f>
        <v>2.7547968920935464</v>
      </c>
      <c r="E34" s="953">
        <f>'FBCF totale'!K34*DPI!K34/100</f>
        <v>3.0904205923798802</v>
      </c>
      <c r="F34" s="953">
        <f>'FBCF totale'!L34*DPI!L34/100</f>
        <v>3.5618958303275217</v>
      </c>
      <c r="G34" s="953">
        <f>'FBCF totale'!U34*DPI!U34/100</f>
        <v>3.7559613496800326</v>
      </c>
      <c r="H34" s="953">
        <f>'FBCF totale'!V34*DPI!V34/100</f>
        <v>4.2036043444742042</v>
      </c>
      <c r="I34" s="953">
        <f>'FBCF totale'!W34*DPI!W34/100</f>
        <v>4.4931281280919908</v>
      </c>
      <c r="J34" s="953">
        <f>'FBCF totale'!X34*DPI!X34/100</f>
        <v>3.6558862757060773</v>
      </c>
      <c r="K34" s="953">
        <f>'FBCF totale'!Y34*DPI!Y34/100</f>
        <v>3.2036775229976415</v>
      </c>
      <c r="L34" s="953">
        <f>'FBCF totale'!Z34*DPI!Z34/100</f>
        <v>3.7089827367599804</v>
      </c>
    </row>
    <row r="35" spans="2:13">
      <c r="B35" s="952" t="s">
        <v>58</v>
      </c>
      <c r="C35" s="953">
        <f>'FBCF totale'!C35*DPI!C35/100</f>
        <v>1.3719750481974859</v>
      </c>
      <c r="D35" s="953">
        <f>'FBCF totale'!J35*DPI!J35/100</f>
        <v>1.3789380787329453</v>
      </c>
      <c r="E35" s="953">
        <f>'FBCF totale'!K35*DPI!K35/100</f>
        <v>1.3866211978957217</v>
      </c>
      <c r="F35" s="953">
        <f>'FBCF totale'!L35*DPI!L35/100</f>
        <v>1.4023068092782569</v>
      </c>
      <c r="G35" s="953">
        <f>'FBCF totale'!U35*DPI!U35/100</f>
        <v>1.4598595066273057</v>
      </c>
      <c r="H35" s="953">
        <f>'FBCF totale'!V35*DPI!V35/100</f>
        <v>1.4957884930338436</v>
      </c>
      <c r="I35" s="953">
        <f>'FBCF totale'!W35*DPI!W35/100</f>
        <v>1.6622947958481793</v>
      </c>
      <c r="J35" s="953">
        <f>'FBCF totale'!X35*DPI!X35/100</f>
        <v>1.4269361707626158</v>
      </c>
      <c r="K35" s="953">
        <f>'FBCF totale'!Y35*DPI!Y35/100</f>
        <v>1.4607138420149846</v>
      </c>
      <c r="L35" s="953">
        <f>'FBCF totale'!Z35*DPI!Z35/100</f>
        <v>1.4975937916863784</v>
      </c>
    </row>
    <row r="36" spans="2:13">
      <c r="B36" s="952" t="s">
        <v>59</v>
      </c>
      <c r="C36" s="953">
        <f>'FBCF totale'!C36*DPI!C36/100</f>
        <v>1.6327695844497876</v>
      </c>
      <c r="D36" s="953">
        <f>'FBCF totale'!J36*DPI!J36/100</f>
        <v>2.1830959385155775</v>
      </c>
      <c r="E36" s="953">
        <f>'FBCF totale'!K36*DPI!K36/100</f>
        <v>2.5815785629816701</v>
      </c>
      <c r="F36" s="953">
        <f>'FBCF totale'!L36*DPI!L36/100</f>
        <v>2.6793236029529011</v>
      </c>
      <c r="G36" s="953">
        <f>'FBCF totale'!U36*DPI!U36/100</f>
        <v>2.7587509645726893</v>
      </c>
      <c r="H36" s="953">
        <f>'FBCF totale'!V36*DPI!V36/100</f>
        <v>2.8712078883218504</v>
      </c>
      <c r="I36" s="953">
        <f>'FBCF totale'!W36*DPI!W36/100</f>
        <v>3.25619546837736</v>
      </c>
      <c r="J36" s="953">
        <f>'FBCF totale'!X36*DPI!X36/100</f>
        <v>3.2519989092131549</v>
      </c>
      <c r="K36" s="953">
        <f>'FBCF totale'!Y36*DPI!Y36/100</f>
        <v>3.095047837795049</v>
      </c>
      <c r="L36" s="953">
        <f>'FBCF totale'!Z36*DPI!Z36/100</f>
        <v>2.9920223874017022</v>
      </c>
    </row>
    <row r="37" spans="2:13">
      <c r="B37" s="952" t="s">
        <v>60</v>
      </c>
      <c r="C37" s="953">
        <f>'FBCF totale'!C37*DPI!C37/100</f>
        <v>1.9664593110522799</v>
      </c>
      <c r="D37" s="953">
        <f>'FBCF totale'!J37*DPI!J37/100</f>
        <v>2.3268951907428823</v>
      </c>
      <c r="E37" s="953">
        <f>'FBCF totale'!K37*DPI!K37/100</f>
        <v>1.9981824314124723</v>
      </c>
      <c r="F37" s="953">
        <f>'FBCF totale'!L37*DPI!L37/100</f>
        <v>1.7774986735032159</v>
      </c>
      <c r="G37" s="953">
        <f>'FBCF totale'!U37*DPI!U37/100</f>
        <v>1.9773374914337649</v>
      </c>
      <c r="H37" s="953">
        <f>'FBCF totale'!V37*DPI!V37/100</f>
        <v>2.1435070440842323</v>
      </c>
      <c r="I37" s="953">
        <f>'FBCF totale'!W37*DPI!W37/100</f>
        <v>2.1483325032431675</v>
      </c>
      <c r="J37" s="953">
        <f>'FBCF totale'!X37*DPI!X37/100</f>
        <v>1.9661009590875713</v>
      </c>
      <c r="K37" s="953">
        <f>'FBCF totale'!Y37*DPI!Y37/100</f>
        <v>2.0261280181638064</v>
      </c>
      <c r="L37" s="953">
        <f>'FBCF totale'!Z37*DPI!Z37/100</f>
        <v>2.0761639697231846</v>
      </c>
    </row>
    <row r="38" spans="2:13">
      <c r="B38" s="952" t="s">
        <v>61</v>
      </c>
      <c r="C38" s="953">
        <f>'FBCF totale'!C38*DPI!C38/100</f>
        <v>2.7025951712974576</v>
      </c>
      <c r="D38" s="953">
        <f>'FBCF totale'!J38*DPI!J38/100</f>
        <v>2.6501478973905712</v>
      </c>
      <c r="E38" s="953">
        <f>'FBCF totale'!K38*DPI!K38/100</f>
        <v>2.6542471614531706</v>
      </c>
      <c r="F38" s="953">
        <f>'FBCF totale'!L38*DPI!L38/100</f>
        <v>2.9244724888092235</v>
      </c>
      <c r="G38" s="953">
        <f>'FBCF totale'!U38*DPI!U38/100</f>
        <v>2.9861566079666746</v>
      </c>
      <c r="H38" s="953">
        <f>'FBCF totale'!V38*DPI!V38/100</f>
        <v>3.1935991979439393</v>
      </c>
      <c r="I38" s="953">
        <f>'FBCF totale'!W38*DPI!W38/100</f>
        <v>3.1808462161173465</v>
      </c>
      <c r="J38" s="953">
        <f>'FBCF totale'!X38*DPI!X38/100</f>
        <v>3.1029786073342676</v>
      </c>
      <c r="K38" s="953">
        <f>'FBCF totale'!Y38*DPI!Y38/100</f>
        <v>2.9890934798743785</v>
      </c>
      <c r="L38" s="953">
        <f>'FBCF totale'!Z38*DPI!Z38/100</f>
        <v>3.0031250764679065</v>
      </c>
    </row>
    <row r="39" spans="2:13">
      <c r="B39" s="952" t="s">
        <v>62</v>
      </c>
      <c r="C39" s="953">
        <f>'FBCF totale'!C39*DPI!C39/100</f>
        <v>1.7375908966722267</v>
      </c>
      <c r="D39" s="953">
        <f>'FBCF totale'!J39*DPI!J39/100</f>
        <v>2.3920099596574413</v>
      </c>
      <c r="E39" s="953">
        <f>'FBCF totale'!K39*DPI!K39/100</f>
        <v>2.5060813435465703</v>
      </c>
      <c r="F39" s="953">
        <f>'FBCF totale'!L39*DPI!L39/100</f>
        <v>2.5767705361242599</v>
      </c>
      <c r="G39" s="953">
        <f>'FBCF totale'!U39*DPI!U39/100</f>
        <v>3.3422518750119377</v>
      </c>
      <c r="H39" s="953">
        <f>'FBCF totale'!V39*DPI!V39/100</f>
        <v>3.2902105397535077</v>
      </c>
      <c r="I39" s="953">
        <f>'FBCF totale'!W39*DPI!W39/100</f>
        <v>3.5837928168649125</v>
      </c>
      <c r="J39" s="953">
        <f>'FBCF totale'!X39*DPI!X39/100</f>
        <v>3.619026581253221</v>
      </c>
      <c r="K39" s="953">
        <f>'FBCF totale'!Y39*DPI!Y39/100</f>
        <v>3.5288035966152229</v>
      </c>
      <c r="L39" s="953">
        <f>'FBCF totale'!Z39*DPI!Z39/100</f>
        <v>3.2251422645631735</v>
      </c>
    </row>
    <row r="40" spans="2:13">
      <c r="B40" s="952" t="s">
        <v>63</v>
      </c>
      <c r="C40" s="953">
        <f>'FBCF totale'!C40*DPI!C40/100</f>
        <v>6.506171148169849</v>
      </c>
      <c r="D40" s="953">
        <f>'FBCF totale'!J40*DPI!J40/100</f>
        <v>5.6789379469716268</v>
      </c>
      <c r="E40" s="953">
        <f>'FBCF totale'!K40*DPI!K40/100</f>
        <v>5.8043467813952523</v>
      </c>
      <c r="F40" s="953">
        <f>'FBCF totale'!L40*DPI!L40/100</f>
        <v>6.0132647403803272</v>
      </c>
      <c r="G40" s="953">
        <f>'FBCF totale'!U40*DPI!U40/100</f>
        <v>5.9295402160217989</v>
      </c>
      <c r="H40" s="953">
        <f>'FBCF totale'!V40*DPI!V40/100</f>
        <v>5.4200474704888828</v>
      </c>
      <c r="I40" s="953">
        <f>'FBCF totale'!W40*DPI!W40/100</f>
        <v>6.2648950065107023</v>
      </c>
      <c r="J40" s="953">
        <f>'FBCF totale'!X40*DPI!X40/100</f>
        <v>6.8333297955891306</v>
      </c>
      <c r="K40" s="953">
        <f>'FBCF totale'!Y40*DPI!Y40/100</f>
        <v>6.9317369826933648</v>
      </c>
      <c r="L40" s="953">
        <f>'FBCF totale'!Z40*DPI!Z40/100</f>
        <v>6.9212962739166253</v>
      </c>
    </row>
    <row r="41" spans="2:13">
      <c r="B41" s="952" t="s">
        <v>64</v>
      </c>
      <c r="C41" s="953">
        <f>'FBCF totale'!C41*DPI!C41/100</f>
        <v>3.4903411485966047</v>
      </c>
      <c r="D41" s="953">
        <f>'FBCF totale'!J41*DPI!J41/100</f>
        <v>3.4052660916448292</v>
      </c>
      <c r="E41" s="953">
        <f>'FBCF totale'!K41*DPI!K41/100</f>
        <v>3.5665788152610451</v>
      </c>
      <c r="F41" s="953">
        <f>'FBCF totale'!L41*DPI!L41/100</f>
        <v>3.717066481060852</v>
      </c>
      <c r="G41" s="953">
        <f>'FBCF totale'!U41*DPI!U41/100</f>
        <v>3.9728123908146626</v>
      </c>
      <c r="H41" s="953">
        <f>'FBCF totale'!V41*DPI!V41/100</f>
        <v>4.1074415791784844</v>
      </c>
      <c r="I41" s="953">
        <f>'FBCF totale'!W41*DPI!W41/100</f>
        <v>4.4121337003299876</v>
      </c>
      <c r="J41" s="953">
        <f>'FBCF totale'!X41*DPI!X41/100</f>
        <v>4.2516480384434967</v>
      </c>
      <c r="K41" s="953">
        <f>'FBCF totale'!Y41*DPI!Y41/100</f>
        <v>4.0801187239647874</v>
      </c>
      <c r="L41" s="953">
        <f>'FBCF totale'!Z41*DPI!Z41/100</f>
        <v>3.930654595550882</v>
      </c>
    </row>
    <row r="42" spans="2:13">
      <c r="B42" s="952" t="s">
        <v>65</v>
      </c>
      <c r="C42" s="953">
        <f>'FBCF totale'!C42*DPI!C42/100</f>
        <v>5.1164808887993987</v>
      </c>
      <c r="D42" s="953">
        <f>'FBCF totale'!J42*DPI!J42/100</f>
        <v>4.9205387672489325</v>
      </c>
      <c r="E42" s="953">
        <f>'FBCF totale'!K42*DPI!K42/100</f>
        <v>5.0721123866966407</v>
      </c>
      <c r="F42" s="953">
        <f>'FBCF totale'!L42*DPI!L42/100</f>
        <v>5.1234809177219471</v>
      </c>
      <c r="G42" s="953">
        <f>'FBCF totale'!U42*DPI!U42/100</f>
        <v>5.9427059238837678</v>
      </c>
      <c r="H42" s="953">
        <f>'FBCF totale'!V42*DPI!V42/100</f>
        <v>6.1113556997582945</v>
      </c>
      <c r="I42" s="953">
        <f>'FBCF totale'!W42*DPI!W42/100</f>
        <v>6.5852707997720685</v>
      </c>
      <c r="J42" s="953">
        <f>'FBCF totale'!X42*DPI!X42/100</f>
        <v>6.5931718068862395</v>
      </c>
      <c r="K42" s="953">
        <f>'FBCF totale'!Y42*DPI!Y42/100</f>
        <v>6.7060431847162825</v>
      </c>
      <c r="L42" s="953" t="e">
        <f>'FBCF totale'!Z42*DPI!Z42/100</f>
        <v>#VALUE!</v>
      </c>
    </row>
    <row r="44" spans="2:13">
      <c r="B44" s="957" t="s">
        <v>66</v>
      </c>
      <c r="M44" s="958" t="s">
        <v>0</v>
      </c>
    </row>
  </sheetData>
  <hyperlinks>
    <hyperlink ref="B44" r:id="rId1" xr:uid="{9D949F65-55BD-4162-89AC-582F0024E20E}"/>
    <hyperlink ref="M44" r:id="rId2" xr:uid="{D0B76E53-9E30-49CB-A7EF-1E379445F6B4}"/>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2FB0-10A4-4EC7-8AEB-1AE2E8F0429A}">
  <dimension ref="B1:M42"/>
  <sheetViews>
    <sheetView topLeftCell="A5" workbookViewId="0">
      <selection activeCell="B40" sqref="B40"/>
    </sheetView>
  </sheetViews>
  <sheetFormatPr baseColWidth="10" defaultColWidth="9.140625" defaultRowHeight="15"/>
  <cols>
    <col min="2" max="2" width="20.28515625" customWidth="1"/>
    <col min="3" max="12" width="10.7109375" customWidth="1"/>
    <col min="13" max="13" width="9.140625" style="963"/>
  </cols>
  <sheetData>
    <row r="1" spans="2:12">
      <c r="B1" s="972" t="s">
        <v>87</v>
      </c>
    </row>
    <row r="2" spans="2:12">
      <c r="B2" s="947" t="s">
        <v>1</v>
      </c>
    </row>
    <row r="3" spans="2:12">
      <c r="B3" s="947" t="s">
        <v>83</v>
      </c>
    </row>
    <row r="4" spans="2:12">
      <c r="B4" s="947" t="s">
        <v>84</v>
      </c>
    </row>
    <row r="5" spans="2:12" ht="8.25" customHeight="1"/>
    <row r="6" spans="2:12" ht="15.95" customHeight="1">
      <c r="B6" s="966"/>
      <c r="C6" s="970" t="s">
        <v>5</v>
      </c>
      <c r="D6" s="970" t="s">
        <v>12</v>
      </c>
      <c r="E6" s="970" t="s">
        <v>13</v>
      </c>
      <c r="F6" s="970" t="s">
        <v>14</v>
      </c>
      <c r="G6" s="970" t="s">
        <v>23</v>
      </c>
      <c r="H6" s="970" t="s">
        <v>24</v>
      </c>
      <c r="I6" s="970" t="s">
        <v>25</v>
      </c>
      <c r="J6" s="970" t="s">
        <v>26</v>
      </c>
      <c r="K6" s="970" t="s">
        <v>27</v>
      </c>
      <c r="L6" s="970" t="s">
        <v>28</v>
      </c>
    </row>
    <row r="7" spans="2:12" ht="15.95" customHeight="1">
      <c r="B7" s="968" t="s">
        <v>50</v>
      </c>
      <c r="C7" s="974">
        <f>'FBCF totale'!C27*DPI!C27/100</f>
        <v>4.201619803988252</v>
      </c>
      <c r="D7" s="975">
        <f>'FBCF totale'!J27*DPI!J27/100</f>
        <v>5.0211799972137952</v>
      </c>
      <c r="E7" s="975">
        <f>'FBCF totale'!K27*DPI!K27/100</f>
        <v>5.2153647084407373</v>
      </c>
      <c r="F7" s="975">
        <f>'FBCF totale'!L27*DPI!L27/100</f>
        <v>5.3772948668670608</v>
      </c>
      <c r="G7" s="975">
        <f>'FBCF totale'!U27*DPI!U27/100</f>
        <v>6.3113511242220648</v>
      </c>
      <c r="H7" s="975">
        <f>'FBCF totale'!V27*DPI!V27/100</f>
        <v>6.5562444566715863</v>
      </c>
      <c r="I7" s="975">
        <f>'FBCF totale'!W27*DPI!W27/100</f>
        <v>6.895186966610753</v>
      </c>
      <c r="J7" s="975">
        <f>'FBCF totale'!X27*DPI!X27/100</f>
        <v>7.0839249235108976</v>
      </c>
      <c r="K7" s="975">
        <f>'FBCF totale'!Y27*DPI!Y27/100</f>
        <v>7.4199064018674532</v>
      </c>
      <c r="L7" s="976"/>
    </row>
    <row r="8" spans="2:12" ht="15.95" customHeight="1">
      <c r="B8" s="965" t="s">
        <v>63</v>
      </c>
      <c r="C8" s="977">
        <f>'FBCF totale'!C40*DPI!C40/100</f>
        <v>6.506171148169849</v>
      </c>
      <c r="D8" s="978">
        <f>'FBCF totale'!J40*DPI!J40/100</f>
        <v>5.6789379469716268</v>
      </c>
      <c r="E8" s="978">
        <f>'FBCF totale'!K40*DPI!K40/100</f>
        <v>5.8043467813952523</v>
      </c>
      <c r="F8" s="978">
        <f>'FBCF totale'!L40*DPI!L40/100</f>
        <v>6.0132647403803272</v>
      </c>
      <c r="G8" s="978">
        <f>'FBCF totale'!U40*DPI!U40/100</f>
        <v>5.9295402160217989</v>
      </c>
      <c r="H8" s="978">
        <f>'FBCF totale'!V40*DPI!V40/100</f>
        <v>5.4200474704888828</v>
      </c>
      <c r="I8" s="978">
        <f>'FBCF totale'!W40*DPI!W40/100</f>
        <v>6.2648950065107023</v>
      </c>
      <c r="J8" s="978">
        <f>'FBCF totale'!X40*DPI!X40/100</f>
        <v>6.8333297955891306</v>
      </c>
      <c r="K8" s="978">
        <f>'FBCF totale'!Y40*DPI!Y40/100</f>
        <v>6.9317369826933648</v>
      </c>
      <c r="L8" s="979">
        <f>'FBCF totale'!Z40*DPI!Z40/100</f>
        <v>6.9212962739166253</v>
      </c>
    </row>
    <row r="9" spans="2:12" ht="15.95" customHeight="1">
      <c r="B9" s="965" t="s">
        <v>65</v>
      </c>
      <c r="C9" s="977">
        <f>'FBCF totale'!C42*DPI!C42/100</f>
        <v>5.1164808887993987</v>
      </c>
      <c r="D9" s="978">
        <f>'FBCF totale'!J42*DPI!J42/100</f>
        <v>4.9205387672489325</v>
      </c>
      <c r="E9" s="978">
        <f>'FBCF totale'!K42*DPI!K42/100</f>
        <v>5.0721123866966407</v>
      </c>
      <c r="F9" s="978">
        <f>'FBCF totale'!L42*DPI!L42/100</f>
        <v>5.1234809177219471</v>
      </c>
      <c r="G9" s="978">
        <f>'FBCF totale'!U42*DPI!U42/100</f>
        <v>5.9427059238837678</v>
      </c>
      <c r="H9" s="978">
        <f>'FBCF totale'!V42*DPI!V42/100</f>
        <v>6.1113556997582945</v>
      </c>
      <c r="I9" s="978">
        <f>'FBCF totale'!W42*DPI!W42/100</f>
        <v>6.5852707997720685</v>
      </c>
      <c r="J9" s="978">
        <f>'FBCF totale'!X42*DPI!X42/100</f>
        <v>6.5931718068862395</v>
      </c>
      <c r="K9" s="978">
        <f>'FBCF totale'!Y42*DPI!Y42/100</f>
        <v>6.7060431847162825</v>
      </c>
      <c r="L9" s="979"/>
    </row>
    <row r="10" spans="2:12" ht="15.95" customHeight="1">
      <c r="B10" s="965" t="s">
        <v>38</v>
      </c>
      <c r="C10" s="977">
        <f>'FBCF totale'!C15*DPI!C15/100</f>
        <v>3.5137916393394875</v>
      </c>
      <c r="D10" s="978">
        <f>'FBCF totale'!J15*DPI!J15/100</f>
        <v>3.8331846921736701</v>
      </c>
      <c r="E10" s="978">
        <f>'FBCF totale'!K15*DPI!K15/100</f>
        <v>4.6467572159468693</v>
      </c>
      <c r="F10" s="978">
        <f>'FBCF totale'!L15*DPI!L15/100</f>
        <v>5.1363374844987355</v>
      </c>
      <c r="G10" s="978">
        <f>'FBCF totale'!U15*DPI!U15/100</f>
        <v>5.5518786715767643</v>
      </c>
      <c r="H10" s="978">
        <f>'FBCF totale'!V15*DPI!V15/100</f>
        <v>5.5297349981210324</v>
      </c>
      <c r="I10" s="978">
        <f>'FBCF totale'!W15*DPI!W15/100</f>
        <v>6.2323061337562242</v>
      </c>
      <c r="J10" s="978">
        <f>'FBCF totale'!X15*DPI!X15/100</f>
        <v>5.9894141745740974</v>
      </c>
      <c r="K10" s="978">
        <f>'FBCF totale'!Y15*DPI!Y15/100</f>
        <v>6.6981270566150064</v>
      </c>
      <c r="L10" s="979">
        <f>'FBCF totale'!Z15*DPI!Z15/100</f>
        <v>6.4818072538070748</v>
      </c>
    </row>
    <row r="11" spans="2:12" ht="15.95" customHeight="1">
      <c r="B11" s="965" t="s">
        <v>32</v>
      </c>
      <c r="C11" s="977">
        <f>'FBCF totale'!C9*DPI!C9/100</f>
        <v>3.2810521478561729</v>
      </c>
      <c r="D11" s="978">
        <f>'FBCF totale'!J9*DPI!J9/100</f>
        <v>3.6858598573685253</v>
      </c>
      <c r="E11" s="978">
        <f>'FBCF totale'!K9*DPI!K9/100</f>
        <v>3.7605726351656692</v>
      </c>
      <c r="F11" s="978">
        <f>'FBCF totale'!L9*DPI!L9/100</f>
        <v>4.0113035500615437</v>
      </c>
      <c r="G11" s="978">
        <f>'FBCF totale'!U9*DPI!U9/100</f>
        <v>5.1325434316125413</v>
      </c>
      <c r="H11" s="978">
        <f>'FBCF totale'!V9*DPI!V9/100</f>
        <v>5.5943817706478036</v>
      </c>
      <c r="I11" s="978">
        <f>'FBCF totale'!W9*DPI!W9/100</f>
        <v>5.6012592242884081</v>
      </c>
      <c r="J11" s="978">
        <f>'FBCF totale'!X9*DPI!X9/100</f>
        <v>6.010733058826994</v>
      </c>
      <c r="K11" s="978">
        <f>'FBCF totale'!Y9*DPI!Y9/100</f>
        <v>5.9199811528006743</v>
      </c>
      <c r="L11" s="979">
        <f>'FBCF totale'!Z9*DPI!Z9/100</f>
        <v>5.9819596399605333</v>
      </c>
    </row>
    <row r="12" spans="2:12" ht="15.95" customHeight="1">
      <c r="B12" s="965" t="s">
        <v>49</v>
      </c>
      <c r="C12" s="977">
        <f>'FBCF totale'!C26*DPI!C26/100</f>
        <v>4.6048346926147614</v>
      </c>
      <c r="D12" s="978">
        <f>'FBCF totale'!J26*DPI!J26/100</f>
        <v>5.4012772916269922</v>
      </c>
      <c r="E12" s="978">
        <f>'FBCF totale'!K26*DPI!K26/100</f>
        <v>5.5870159701021329</v>
      </c>
      <c r="F12" s="978">
        <f>'FBCF totale'!L26*DPI!L26/100</f>
        <v>5.5014523019430301</v>
      </c>
      <c r="G12" s="978">
        <f>'FBCF totale'!U26*DPI!U26/100</f>
        <v>5.4331592919606893</v>
      </c>
      <c r="H12" s="978">
        <f>'FBCF totale'!V26*DPI!V26/100</f>
        <v>5.4379660691279001</v>
      </c>
      <c r="I12" s="978">
        <f>'FBCF totale'!W26*DPI!W26/100</f>
        <v>5.5026025910684533</v>
      </c>
      <c r="J12" s="978">
        <f>'FBCF totale'!X26*DPI!X26/100</f>
        <v>5.5063834284583031</v>
      </c>
      <c r="K12" s="978">
        <f>'FBCF totale'!Y26*DPI!Y26/100</f>
        <v>5.7586061069828842</v>
      </c>
      <c r="L12" s="979"/>
    </row>
    <row r="13" spans="2:12" ht="15.95" customHeight="1">
      <c r="B13" s="965" t="s">
        <v>47</v>
      </c>
      <c r="C13" s="977">
        <f>'FBCF totale'!C24*DPI!C24/100</f>
        <v>5.0932078391507636</v>
      </c>
      <c r="D13" s="978">
        <f>'FBCF totale'!J24*DPI!J24/100</f>
        <v>4.8244517249914942</v>
      </c>
      <c r="E13" s="978">
        <f>'FBCF totale'!K24*DPI!K24/100</f>
        <v>4.9907634683220765</v>
      </c>
      <c r="F13" s="978">
        <f>'FBCF totale'!L24*DPI!L24/100</f>
        <v>4.876812571211171</v>
      </c>
      <c r="G13" s="978">
        <f>'FBCF totale'!U24*DPI!U24/100</f>
        <v>4.6961010481620864</v>
      </c>
      <c r="H13" s="978">
        <f>'FBCF totale'!V24*DPI!V24/100</f>
        <v>4.7699870415995882</v>
      </c>
      <c r="I13" s="978">
        <f>'FBCF totale'!W24*DPI!W24/100</f>
        <v>5.2333300626264254</v>
      </c>
      <c r="J13" s="978">
        <f>'FBCF totale'!X24*DPI!X24/100</f>
        <v>5.6381451134132181</v>
      </c>
      <c r="K13" s="978">
        <f>'FBCF totale'!Y24*DPI!Y24/100</f>
        <v>5.6136503351898348</v>
      </c>
      <c r="L13" s="979">
        <f>'FBCF totale'!Z24*DPI!Z24/100</f>
        <v>5.8764865622956703</v>
      </c>
    </row>
    <row r="14" spans="2:12" ht="15.95" customHeight="1">
      <c r="B14" s="973" t="s">
        <v>194</v>
      </c>
      <c r="C14" s="980">
        <f>'FBCF totale'!C18*DPI!C18/100</f>
        <v>3.7063705406859806</v>
      </c>
      <c r="D14" s="981">
        <f>'FBCF totale'!J18*DPI!J18/100</f>
        <v>3.7817693185735202</v>
      </c>
      <c r="E14" s="981">
        <f>'FBCF totale'!K18*DPI!K18/100</f>
        <v>3.8690452261306598</v>
      </c>
      <c r="F14" s="981">
        <f>'FBCF totale'!L18*DPI!L18/100</f>
        <v>3.904816513761467</v>
      </c>
      <c r="G14" s="981">
        <f>'FBCF totale'!U18*DPI!U18/100</f>
        <v>4.516501278146932</v>
      </c>
      <c r="H14" s="981">
        <f>'FBCF totale'!V18*DPI!V18/100</f>
        <v>4.6234551582163848</v>
      </c>
      <c r="I14" s="981">
        <f>'FBCF totale'!W18*DPI!W18/100</f>
        <v>4.9113651696346645</v>
      </c>
      <c r="J14" s="981">
        <f>'FBCF totale'!X18*DPI!X18/100</f>
        <v>4.8586540738773802</v>
      </c>
      <c r="K14" s="981">
        <f>'FBCF totale'!Y18*DPI!Y18/100</f>
        <v>5.1281993345722974</v>
      </c>
      <c r="L14" s="982">
        <f>'FBCF totale'!Z18*DPI!Z18/100</f>
        <v>5.2221204589621513</v>
      </c>
    </row>
    <row r="15" spans="2:12" ht="15.95" customHeight="1">
      <c r="B15" s="996" t="s">
        <v>195</v>
      </c>
      <c r="C15" s="997">
        <f>'PIB insee base 2014'!C32*100</f>
        <v>4.4288289141307402</v>
      </c>
      <c r="D15" s="998">
        <f>'PIB insee base 2014'!J32*100</f>
        <v>4.4978262661227184</v>
      </c>
      <c r="E15" s="998">
        <f>'PIB insee base 2014'!K32*100</f>
        <v>4.6765175317961427</v>
      </c>
      <c r="F15" s="998">
        <f>'PIB insee base 2014'!L32*100</f>
        <v>4.6976330572571481</v>
      </c>
      <c r="G15" s="998">
        <f>'PIB insee base 2014'!U32*100</f>
        <v>5.624536137089315</v>
      </c>
      <c r="H15" s="998">
        <f>'PIB insee base 2014'!V32*100</f>
        <v>5.724441928344481</v>
      </c>
      <c r="I15" s="998">
        <f>'PIB insee base 2014'!W32*100</f>
        <v>6.1396598200387267</v>
      </c>
      <c r="J15" s="998">
        <f>'PIB insee base 2014'!X32*100</f>
        <v>6.1724107336264717</v>
      </c>
      <c r="K15" s="998">
        <f>'PIB insee base 2014'!Y32*100</f>
        <v>6.4268316527047942</v>
      </c>
      <c r="L15" s="999"/>
    </row>
    <row r="16" spans="2:12" ht="15.95" customHeight="1">
      <c r="B16" s="965" t="s">
        <v>33</v>
      </c>
      <c r="C16" s="983">
        <f>'FBCF totale'!C10*DPI!C10/100</f>
        <v>2.8191752438992062</v>
      </c>
      <c r="D16" s="984">
        <f>'FBCF totale'!J10*DPI!J10/100</f>
        <v>3.1284367652652407</v>
      </c>
      <c r="E16" s="984">
        <f>'FBCF totale'!K10*DPI!K10/100</f>
        <v>3.2843003885506228</v>
      </c>
      <c r="F16" s="984">
        <f>'FBCF totale'!L10*DPI!L10/100</f>
        <v>3.7005502307829148</v>
      </c>
      <c r="G16" s="984">
        <f>'FBCF totale'!U10*DPI!U10/100</f>
        <v>4.5005464613908019</v>
      </c>
      <c r="H16" s="984">
        <f>'FBCF totale'!V10*DPI!V10/100</f>
        <v>4.7408874725754178</v>
      </c>
      <c r="I16" s="984">
        <f>'FBCF totale'!W10*DPI!W10/100</f>
        <v>5.1042352462960539</v>
      </c>
      <c r="J16" s="984">
        <f>'FBCF totale'!X10*DPI!X10/100</f>
        <v>4.9930795738781155</v>
      </c>
      <c r="K16" s="984">
        <f>'FBCF totale'!Y10*DPI!Y10/100</f>
        <v>4.987137633010498</v>
      </c>
      <c r="L16" s="985">
        <f>'FBCF totale'!Z10*DPI!Z10/100</f>
        <v>5.3080825019510121</v>
      </c>
    </row>
    <row r="17" spans="2:12" s="963" customFormat="1" ht="15.95" customHeight="1">
      <c r="B17" s="965" t="s">
        <v>37</v>
      </c>
      <c r="C17" s="983">
        <f>'FBCF totale'!C14*DPI!C14/100</f>
        <v>2.5346501646039115</v>
      </c>
      <c r="D17" s="984">
        <f>'FBCF totale'!J14*DPI!J14/100</f>
        <v>2.8023696342064528</v>
      </c>
      <c r="E17" s="984">
        <f>'FBCF totale'!K14*DPI!K14/100</f>
        <v>2.8550631024053117</v>
      </c>
      <c r="F17" s="984">
        <f>'FBCF totale'!L14*DPI!L14/100</f>
        <v>2.9367850249841281</v>
      </c>
      <c r="G17" s="984">
        <f>'FBCF totale'!U14*DPI!U14/100</f>
        <v>3.8820455121130704</v>
      </c>
      <c r="H17" s="984">
        <f>'FBCF totale'!V14*DPI!V14/100</f>
        <v>4.6684855784701567</v>
      </c>
      <c r="I17" s="984">
        <f>'FBCF totale'!W14*DPI!W14/100</f>
        <v>4.585731252138272</v>
      </c>
      <c r="J17" s="984">
        <f>'FBCF totale'!X14*DPI!X14/100</f>
        <v>4.7214579513630524</v>
      </c>
      <c r="K17" s="984">
        <f>'FBCF totale'!Y14*DPI!Y14/100</f>
        <v>4.9434798248819094</v>
      </c>
      <c r="L17" s="985">
        <f>'FBCF totale'!Z14*DPI!Z14/100</f>
        <v>4.9636565034559634</v>
      </c>
    </row>
    <row r="18" spans="2:12" ht="15.95" customHeight="1">
      <c r="B18" s="965" t="s">
        <v>40</v>
      </c>
      <c r="C18" s="977">
        <f>'FBCF totale'!C17*DPI!C17/100</f>
        <v>4.4832236408144048</v>
      </c>
      <c r="D18" s="978">
        <f>'FBCF totale'!J17*DPI!J17/100</f>
        <v>4.8852848101265813</v>
      </c>
      <c r="E18" s="978">
        <f>'FBCF totale'!K17*DPI!K17/100</f>
        <v>5.1239286541579903</v>
      </c>
      <c r="F18" s="978">
        <f>'FBCF totale'!L17*DPI!L17/100</f>
        <v>5.3739539029529997</v>
      </c>
      <c r="G18" s="978">
        <f>'FBCF totale'!U17*DPI!U17/100</f>
        <v>4.2537971918342263</v>
      </c>
      <c r="H18" s="978">
        <f>'FBCF totale'!V17*DPI!V17/100</f>
        <v>4.3358987400878712</v>
      </c>
      <c r="I18" s="978">
        <f>'FBCF totale'!W17*DPI!W17/100</f>
        <v>4.3182180996311414</v>
      </c>
      <c r="J18" s="978">
        <f>'FBCF totale'!X17*DPI!X17/100</f>
        <v>4.4118820412982958</v>
      </c>
      <c r="K18" s="978">
        <f>'FBCF totale'!Y17*DPI!Y17/100</f>
        <v>4.3689084639896452</v>
      </c>
      <c r="L18" s="979">
        <f>'FBCF totale'!Z17*DPI!Z17/100</f>
        <v>4.2549476135040818</v>
      </c>
    </row>
    <row r="19" spans="2:12" ht="15.95" customHeight="1">
      <c r="B19" s="965" t="s">
        <v>55</v>
      </c>
      <c r="C19" s="977">
        <f>'FBCF totale'!C32*DPI!C32/100</f>
        <v>3.6601789951591228</v>
      </c>
      <c r="D19" s="978">
        <f>'FBCF totale'!J32*DPI!J32/100</f>
        <v>5.3630926096905034</v>
      </c>
      <c r="E19" s="978">
        <f>'FBCF totale'!K32*DPI!K32/100</f>
        <v>3.7637091412699859</v>
      </c>
      <c r="F19" s="978">
        <f>'FBCF totale'!L32*DPI!L32/100</f>
        <v>3.9344751361927455</v>
      </c>
      <c r="G19" s="978">
        <f>'FBCF totale'!U32*DPI!U32/100</f>
        <v>4.1214419902625892</v>
      </c>
      <c r="H19" s="978">
        <f>'FBCF totale'!V32*DPI!V32/100</f>
        <v>4.1970818314056828</v>
      </c>
      <c r="I19" s="978">
        <f>'FBCF totale'!W32*DPI!W32/100</f>
        <v>4.3670074455302812</v>
      </c>
      <c r="J19" s="978">
        <f>'FBCF totale'!X32*DPI!X32/100</f>
        <v>4.2165890864225206</v>
      </c>
      <c r="K19" s="978">
        <f>'FBCF totale'!Y32*DPI!Y32/100</f>
        <v>4.0964158499527121</v>
      </c>
      <c r="L19" s="979">
        <f>'FBCF totale'!Z32*DPI!Z32/100</f>
        <v>4.1237393440795618</v>
      </c>
    </row>
    <row r="20" spans="2:12" ht="15.95" customHeight="1">
      <c r="B20" s="965" t="s">
        <v>64</v>
      </c>
      <c r="C20" s="977">
        <f>'FBCF totale'!C41*DPI!C41/100</f>
        <v>3.4903411485966047</v>
      </c>
      <c r="D20" s="978">
        <f>'FBCF totale'!J41*DPI!J41/100</f>
        <v>3.4052660916448292</v>
      </c>
      <c r="E20" s="978">
        <f>'FBCF totale'!K41*DPI!K41/100</f>
        <v>3.5665788152610451</v>
      </c>
      <c r="F20" s="978">
        <f>'FBCF totale'!L41*DPI!L41/100</f>
        <v>3.717066481060852</v>
      </c>
      <c r="G20" s="978">
        <f>'FBCF totale'!U41*DPI!U41/100</f>
        <v>3.9728123908146626</v>
      </c>
      <c r="H20" s="978">
        <f>'FBCF totale'!V41*DPI!V41/100</f>
        <v>4.1074415791784844</v>
      </c>
      <c r="I20" s="978">
        <f>'FBCF totale'!W41*DPI!W41/100</f>
        <v>4.4121337003299876</v>
      </c>
      <c r="J20" s="978">
        <f>'FBCF totale'!X41*DPI!X41/100</f>
        <v>4.2516480384434967</v>
      </c>
      <c r="K20" s="978">
        <f>'FBCF totale'!Y41*DPI!Y41/100</f>
        <v>4.0801187239647874</v>
      </c>
      <c r="L20" s="979">
        <f>'FBCF totale'!Z41*DPI!Z41/100</f>
        <v>3.930654595550882</v>
      </c>
    </row>
    <row r="21" spans="2:12" ht="15.95" customHeight="1">
      <c r="B21" s="965" t="s">
        <v>56</v>
      </c>
      <c r="C21" s="977">
        <f>'FBCF totale'!C33*DPI!C33/100</f>
        <v>2.8271028037383092</v>
      </c>
      <c r="D21" s="978">
        <f>'FBCF totale'!J33*DPI!J33/100</f>
        <v>2.8022113416972894</v>
      </c>
      <c r="E21" s="978">
        <f>'FBCF totale'!K33*DPI!K33/100</f>
        <v>2.8927277910942646</v>
      </c>
      <c r="F21" s="978">
        <f>'FBCF totale'!L33*DPI!L33/100</f>
        <v>2.8671123531318856</v>
      </c>
      <c r="G21" s="978">
        <f>'FBCF totale'!U33*DPI!U33/100</f>
        <v>3.3693369434927298</v>
      </c>
      <c r="H21" s="978">
        <f>'FBCF totale'!V33*DPI!V33/100</f>
        <v>3.4075679021898857</v>
      </c>
      <c r="I21" s="978">
        <f>'FBCF totale'!W33*DPI!W33/100</f>
        <v>3.6123052532089392</v>
      </c>
      <c r="J21" s="978">
        <f>'FBCF totale'!X33*DPI!X33/100</f>
        <v>3.6893268860742467</v>
      </c>
      <c r="K21" s="978">
        <f>'FBCF totale'!Y33*DPI!Y33/100</f>
        <v>3.6994865902949332</v>
      </c>
      <c r="L21" s="979"/>
    </row>
    <row r="22" spans="2:12" ht="15.95" customHeight="1">
      <c r="B22" s="965" t="s">
        <v>42</v>
      </c>
      <c r="C22" s="977">
        <f>'FBCF totale'!C19*DPI!C19/100</f>
        <v>3.0566737313248997</v>
      </c>
      <c r="D22" s="978">
        <f>'FBCF totale'!J19*DPI!J19/100</f>
        <v>3.0721529875377582</v>
      </c>
      <c r="E22" s="978">
        <f>'FBCF totale'!K19*DPI!K19/100</f>
        <v>3.2041751587479261</v>
      </c>
      <c r="F22" s="978">
        <f>'FBCF totale'!L19*DPI!L19/100</f>
        <v>3.3926067063821472</v>
      </c>
      <c r="G22" s="978">
        <f>'FBCF totale'!U19*DPI!U19/100</f>
        <v>3.7947971296557625</v>
      </c>
      <c r="H22" s="978">
        <f>'FBCF totale'!V19*DPI!V19/100</f>
        <v>3.9189893238843951</v>
      </c>
      <c r="I22" s="978">
        <f>'FBCF totale'!W19*DPI!W19/100</f>
        <v>3.856475102314239</v>
      </c>
      <c r="J22" s="978">
        <f>'FBCF totale'!X19*DPI!X19/100</f>
        <v>3.7726575350039382</v>
      </c>
      <c r="K22" s="978">
        <f>'FBCF totale'!Y19*DPI!Y19/100</f>
        <v>3.5875629705866441</v>
      </c>
      <c r="L22" s="979">
        <f>'FBCF totale'!Z19*DPI!Z19/100</f>
        <v>3.4372096521040785</v>
      </c>
    </row>
    <row r="23" spans="2:12" ht="15.95" customHeight="1">
      <c r="B23" s="965" t="s">
        <v>62</v>
      </c>
      <c r="C23" s="977">
        <f>'FBCF totale'!C39*DPI!C39/100</f>
        <v>1.7375908966722267</v>
      </c>
      <c r="D23" s="978">
        <f>'FBCF totale'!J39*DPI!J39/100</f>
        <v>2.3920099596574413</v>
      </c>
      <c r="E23" s="978">
        <f>'FBCF totale'!K39*DPI!K39/100</f>
        <v>2.5060813435465703</v>
      </c>
      <c r="F23" s="978">
        <f>'FBCF totale'!L39*DPI!L39/100</f>
        <v>2.5767705361242599</v>
      </c>
      <c r="G23" s="978">
        <f>'FBCF totale'!U39*DPI!U39/100</f>
        <v>3.3422518750119377</v>
      </c>
      <c r="H23" s="978">
        <f>'FBCF totale'!V39*DPI!V39/100</f>
        <v>3.2902105397535077</v>
      </c>
      <c r="I23" s="978">
        <f>'FBCF totale'!W39*DPI!W39/100</f>
        <v>3.5837928168649125</v>
      </c>
      <c r="J23" s="978">
        <f>'FBCF totale'!X39*DPI!X39/100</f>
        <v>3.619026581253221</v>
      </c>
      <c r="K23" s="978">
        <f>'FBCF totale'!Y39*DPI!Y39/100</f>
        <v>3.5288035966152229</v>
      </c>
      <c r="L23" s="979">
        <f>'FBCF totale'!Z39*DPI!Z39/100</f>
        <v>3.2251422645631735</v>
      </c>
    </row>
    <row r="24" spans="2:12" ht="15.95" customHeight="1">
      <c r="B24" s="965" t="s">
        <v>39</v>
      </c>
      <c r="C24" s="977">
        <f>'FBCF totale'!C16*DPI!C16/100</f>
        <v>0.98738992582026375</v>
      </c>
      <c r="D24" s="978">
        <f>'FBCF totale'!J16*DPI!J16/100</f>
        <v>1.5944495442666535</v>
      </c>
      <c r="E24" s="978">
        <f>'FBCF totale'!K16*DPI!K16/100</f>
        <v>1.9061282091486962</v>
      </c>
      <c r="F24" s="978">
        <f>'FBCF totale'!L16*DPI!L16/100</f>
        <v>2.0887291951512164</v>
      </c>
      <c r="G24" s="978">
        <f>'FBCF totale'!U16*DPI!U16/100</f>
        <v>3.1949166656113528</v>
      </c>
      <c r="H24" s="978">
        <f>'FBCF totale'!V16*DPI!V16/100</f>
        <v>3.4012634988460713</v>
      </c>
      <c r="I24" s="978">
        <f>'FBCF totale'!W16*DPI!W16/100</f>
        <v>7.8961223985610491</v>
      </c>
      <c r="J24" s="978">
        <f>'FBCF totale'!X16*DPI!X16/100</f>
        <v>6.439792088193725</v>
      </c>
      <c r="K24" s="978">
        <f>'FBCF totale'!Y16*DPI!Y16/100</f>
        <v>3.2561075151111014</v>
      </c>
      <c r="L24" s="979">
        <f>'FBCF totale'!Z16*DPI!Z16/100</f>
        <v>3.5467212745838528</v>
      </c>
    </row>
    <row r="25" spans="2:12" ht="15.95" customHeight="1">
      <c r="B25" s="965" t="s">
        <v>57</v>
      </c>
      <c r="C25" s="977">
        <f>'FBCF totale'!C34*DPI!C34/100</f>
        <v>1.9040083968797972</v>
      </c>
      <c r="D25" s="978">
        <f>'FBCF totale'!J34*DPI!J34/100</f>
        <v>2.7547968920935464</v>
      </c>
      <c r="E25" s="978">
        <f>'FBCF totale'!K34*DPI!K34/100</f>
        <v>3.0904205923798802</v>
      </c>
      <c r="F25" s="978">
        <f>'FBCF totale'!L34*DPI!L34/100</f>
        <v>3.5618958303275217</v>
      </c>
      <c r="G25" s="978">
        <f>'FBCF totale'!U34*DPI!U34/100</f>
        <v>3.7559613496800326</v>
      </c>
      <c r="H25" s="978">
        <f>'FBCF totale'!V34*DPI!V34/100</f>
        <v>4.2036043444742042</v>
      </c>
      <c r="I25" s="978">
        <f>'FBCF totale'!W34*DPI!W34/100</f>
        <v>4.4931281280919908</v>
      </c>
      <c r="J25" s="978">
        <f>'FBCF totale'!X34*DPI!X34/100</f>
        <v>3.6558862757060773</v>
      </c>
      <c r="K25" s="978">
        <f>'FBCF totale'!Y34*DPI!Y34/100</f>
        <v>3.2036775229976415</v>
      </c>
      <c r="L25" s="979">
        <f>'FBCF totale'!Z34*DPI!Z34/100</f>
        <v>3.7089827367599804</v>
      </c>
    </row>
    <row r="26" spans="2:12" ht="15.95" customHeight="1">
      <c r="B26" s="965" t="s">
        <v>59</v>
      </c>
      <c r="C26" s="977">
        <f>'FBCF totale'!C36*DPI!C36/100</f>
        <v>1.6327695844497876</v>
      </c>
      <c r="D26" s="978">
        <f>'FBCF totale'!J36*DPI!J36/100</f>
        <v>2.1830959385155775</v>
      </c>
      <c r="E26" s="978">
        <f>'FBCF totale'!K36*DPI!K36/100</f>
        <v>2.5815785629816701</v>
      </c>
      <c r="F26" s="978">
        <f>'FBCF totale'!L36*DPI!L36/100</f>
        <v>2.6793236029529011</v>
      </c>
      <c r="G26" s="978">
        <f>'FBCF totale'!U36*DPI!U36/100</f>
        <v>2.7587509645726893</v>
      </c>
      <c r="H26" s="978">
        <f>'FBCF totale'!V36*DPI!V36/100</f>
        <v>2.8712078883218504</v>
      </c>
      <c r="I26" s="978">
        <f>'FBCF totale'!W36*DPI!W36/100</f>
        <v>3.25619546837736</v>
      </c>
      <c r="J26" s="978">
        <f>'FBCF totale'!X36*DPI!X36/100</f>
        <v>3.2519989092131549</v>
      </c>
      <c r="K26" s="978">
        <f>'FBCF totale'!Y36*DPI!Y36/100</f>
        <v>3.095047837795049</v>
      </c>
      <c r="L26" s="979">
        <f>'FBCF totale'!Z36*DPI!Z36/100</f>
        <v>2.9920223874017022</v>
      </c>
    </row>
    <row r="27" spans="2:12" ht="15.95" customHeight="1">
      <c r="B27" s="965" t="s">
        <v>48</v>
      </c>
      <c r="C27" s="977">
        <f>'FBCF totale'!C25*DPI!C25/100</f>
        <v>2.5898240767373317</v>
      </c>
      <c r="D27" s="978">
        <f>'FBCF totale'!J25*DPI!J25/100</f>
        <v>2.5071589144632198</v>
      </c>
      <c r="E27" s="978">
        <f>'FBCF totale'!K25*DPI!K25/100</f>
        <v>2.564939573159764</v>
      </c>
      <c r="F27" s="978">
        <f>'FBCF totale'!L25*DPI!L25/100</f>
        <v>2.6574001086317161</v>
      </c>
      <c r="G27" s="978">
        <f>'FBCF totale'!U25*DPI!U25/100</f>
        <v>3.0655678994002113</v>
      </c>
      <c r="H27" s="978">
        <f>'FBCF totale'!V25*DPI!V25/100</f>
        <v>3.0993708563472437</v>
      </c>
      <c r="I27" s="978">
        <f>'FBCF totale'!W25*DPI!W25/100</f>
        <v>3.3399693409705198</v>
      </c>
      <c r="J27" s="978">
        <f>'FBCF totale'!X25*DPI!X25/100</f>
        <v>3.1953946096638104</v>
      </c>
      <c r="K27" s="978">
        <f>'FBCF totale'!Y25*DPI!Y25/100</f>
        <v>3.0752186442766019</v>
      </c>
      <c r="L27" s="979">
        <f>'FBCF totale'!Z25*DPI!Z25/100</f>
        <v>2.9906267245094744</v>
      </c>
    </row>
    <row r="28" spans="2:12" ht="15.95" customHeight="1">
      <c r="B28" s="965" t="s">
        <v>34</v>
      </c>
      <c r="C28" s="977">
        <f>'FBCF totale'!C11*DPI!C11/100</f>
        <v>2.8611183188059361</v>
      </c>
      <c r="D28" s="978">
        <f>'FBCF totale'!J11*DPI!J11/100</f>
        <v>3.2165972284286806</v>
      </c>
      <c r="E28" s="978">
        <f>'FBCF totale'!K11*DPI!K11/100</f>
        <v>3.2128957581616762</v>
      </c>
      <c r="F28" s="978">
        <f>'FBCF totale'!L11*DPI!L11/100</f>
        <v>3.0288913750991249</v>
      </c>
      <c r="G28" s="978">
        <f>'FBCF totale'!U11*DPI!U11/100</f>
        <v>2.9827233385890199</v>
      </c>
      <c r="H28" s="978">
        <f>'FBCF totale'!V11*DPI!V11/100</f>
        <v>3.0453460744315133</v>
      </c>
      <c r="I28" s="978">
        <f>'FBCF totale'!W11*DPI!W11/100</f>
        <v>3.1724000653898927</v>
      </c>
      <c r="J28" s="978">
        <f>'FBCF totale'!X11*DPI!X11/100</f>
        <v>3.109422940396628</v>
      </c>
      <c r="K28" s="978">
        <f>'FBCF totale'!Y11*DPI!Y11/100</f>
        <v>3.0180333410467135</v>
      </c>
      <c r="L28" s="979">
        <f>'FBCF totale'!Z11*DPI!Z11/100</f>
        <v>3.1238114337480307</v>
      </c>
    </row>
    <row r="29" spans="2:12" ht="15.95" customHeight="1">
      <c r="B29" s="965" t="s">
        <v>61</v>
      </c>
      <c r="C29" s="977">
        <f>'FBCF totale'!C38*DPI!C38/100</f>
        <v>2.7025951712974576</v>
      </c>
      <c r="D29" s="978">
        <f>'FBCF totale'!J38*DPI!J38/100</f>
        <v>2.6501478973905712</v>
      </c>
      <c r="E29" s="978">
        <f>'FBCF totale'!K38*DPI!K38/100</f>
        <v>2.6542471614531706</v>
      </c>
      <c r="F29" s="978">
        <f>'FBCF totale'!L38*DPI!L38/100</f>
        <v>2.9244724888092235</v>
      </c>
      <c r="G29" s="978">
        <f>'FBCF totale'!U38*DPI!U38/100</f>
        <v>2.9861566079666746</v>
      </c>
      <c r="H29" s="978">
        <f>'FBCF totale'!V38*DPI!V38/100</f>
        <v>3.1935991979439393</v>
      </c>
      <c r="I29" s="978">
        <f>'FBCF totale'!W38*DPI!W38/100</f>
        <v>3.1808462161173465</v>
      </c>
      <c r="J29" s="978">
        <f>'FBCF totale'!X38*DPI!X38/100</f>
        <v>3.1029786073342676</v>
      </c>
      <c r="K29" s="978">
        <f>'FBCF totale'!Y38*DPI!Y38/100</f>
        <v>2.9890934798743785</v>
      </c>
      <c r="L29" s="979">
        <f>'FBCF totale'!Z38*DPI!Z38/100</f>
        <v>3.0031250764679065</v>
      </c>
    </row>
    <row r="30" spans="2:12" ht="15.95" customHeight="1">
      <c r="B30" s="965" t="s">
        <v>45</v>
      </c>
      <c r="C30" s="977">
        <f>'FBCF totale'!C22*DPI!C22/100</f>
        <v>2.1820065089749647</v>
      </c>
      <c r="D30" s="978">
        <f>'FBCF totale'!J22*DPI!J22/100</f>
        <v>2.3118748514623828</v>
      </c>
      <c r="E30" s="978">
        <f>'FBCF totale'!K22*DPI!K22/100</f>
        <v>1.8254744555898705</v>
      </c>
      <c r="F30" s="978">
        <f>'FBCF totale'!L22*DPI!L22/100</f>
        <v>1.7398297249240746</v>
      </c>
      <c r="G30" s="978">
        <f>'FBCF totale'!U22*DPI!U22/100</f>
        <v>2.0897621578143952</v>
      </c>
      <c r="H30" s="978">
        <f>'FBCF totale'!V22*DPI!V22/100</f>
        <v>2.2058195750188112</v>
      </c>
      <c r="I30" s="978">
        <f>'FBCF totale'!W22*DPI!W22/100</f>
        <v>2.2411607571411478</v>
      </c>
      <c r="J30" s="978">
        <f>'FBCF totale'!X22*DPI!X22/100</f>
        <v>3.0080905841904912</v>
      </c>
      <c r="K30" s="978">
        <f>'FBCF totale'!Y22*DPI!Y22/100</f>
        <v>2.7973409040241131</v>
      </c>
      <c r="L30" s="979">
        <f>'FBCF totale'!Z22*DPI!Z22/100</f>
        <v>2.6681780471435275</v>
      </c>
    </row>
    <row r="31" spans="2:12" ht="15.95" customHeight="1">
      <c r="B31" s="965" t="s">
        <v>44</v>
      </c>
      <c r="C31" s="977">
        <f>'FBCF totale'!C21*DPI!C21/100</f>
        <v>2.1647018489570589</v>
      </c>
      <c r="D31" s="978">
        <f>'FBCF totale'!J21*DPI!J21/100</f>
        <v>2.4887053782902986</v>
      </c>
      <c r="E31" s="978">
        <f>'FBCF totale'!K21*DPI!K21/100</f>
        <v>2.5704933558762582</v>
      </c>
      <c r="F31" s="978">
        <f>'FBCF totale'!L21*DPI!L21/100</f>
        <v>2.7997936410307274</v>
      </c>
      <c r="G31" s="978">
        <f>'FBCF totale'!U21*DPI!U21/100</f>
        <v>2.7458270055507823</v>
      </c>
      <c r="H31" s="978">
        <f>'FBCF totale'!V21*DPI!V21/100</f>
        <v>2.8850329424600329</v>
      </c>
      <c r="I31" s="978">
        <f>'FBCF totale'!W21*DPI!W21/100</f>
        <v>2.6461036608633659</v>
      </c>
      <c r="J31" s="978">
        <f>'FBCF totale'!X21*DPI!X21/100</f>
        <v>2.8647435175998743</v>
      </c>
      <c r="K31" s="978">
        <f>'FBCF totale'!Y21*DPI!Y21/100</f>
        <v>2.6502649376409253</v>
      </c>
      <c r="L31" s="979">
        <f>'FBCF totale'!Z21*DPI!Z21/100</f>
        <v>2.3241771843933576</v>
      </c>
    </row>
    <row r="32" spans="2:12" ht="15.95" customHeight="1">
      <c r="B32" s="965" t="s">
        <v>52</v>
      </c>
      <c r="C32" s="977">
        <f>'FBCF totale'!C29*DPI!C29/100</f>
        <v>1.3497075533971001</v>
      </c>
      <c r="D32" s="978">
        <f>'FBCF totale'!J29*DPI!J29/100</f>
        <v>1.5141689781225611</v>
      </c>
      <c r="E32" s="978">
        <f>'FBCF totale'!K29*DPI!K29/100</f>
        <v>1.8031912515358084</v>
      </c>
      <c r="F32" s="978">
        <f>'FBCF totale'!L29*DPI!L29/100</f>
        <v>1.8968182275267258</v>
      </c>
      <c r="G32" s="978">
        <f>'FBCF totale'!U29*DPI!U29/100</f>
        <v>2.5300193659700052</v>
      </c>
      <c r="H32" s="978">
        <f>'FBCF totale'!V29*DPI!V29/100</f>
        <v>2.5857394789167656</v>
      </c>
      <c r="I32" s="978">
        <f>'FBCF totale'!W29*DPI!W29/100</f>
        <v>2.7709999741964668</v>
      </c>
      <c r="J32" s="978">
        <f>'FBCF totale'!X29*DPI!X29/100</f>
        <v>2.7956491693095704</v>
      </c>
      <c r="K32" s="978">
        <f>'FBCF totale'!Y29*DPI!Y29/100</f>
        <v>2.5638707778967516</v>
      </c>
      <c r="L32" s="979">
        <f>'FBCF totale'!Z29*DPI!Z29/100</f>
        <v>2.5721694127517747</v>
      </c>
    </row>
    <row r="33" spans="2:13" ht="15.95" customHeight="1">
      <c r="B33" s="965" t="s">
        <v>31</v>
      </c>
      <c r="C33" s="977">
        <f>'FBCF totale'!C8*DPI!C8/100</f>
        <v>2.7975606515107474</v>
      </c>
      <c r="D33" s="978">
        <f>'FBCF totale'!J8*DPI!J8/100</f>
        <v>3.0763061945747285</v>
      </c>
      <c r="E33" s="978">
        <f>'FBCF totale'!K8*DPI!K8/100</f>
        <v>3.0262215989491312</v>
      </c>
      <c r="F33" s="978">
        <f>'FBCF totale'!L8*DPI!L8/100</f>
        <v>2.9378686135415975</v>
      </c>
      <c r="G33" s="978">
        <f>'FBCF totale'!U8*DPI!U8/100</f>
        <v>2.4792799334578475</v>
      </c>
      <c r="H33" s="978">
        <f>'FBCF totale'!V8*DPI!V8/100</f>
        <v>2.5288244772996835</v>
      </c>
      <c r="I33" s="978">
        <f>'FBCF totale'!W8*DPI!W8/100</f>
        <v>2.5287938490143849</v>
      </c>
      <c r="J33" s="978">
        <f>'FBCF totale'!X8*DPI!X8/100</f>
        <v>2.5605804165143291</v>
      </c>
      <c r="K33" s="978">
        <f>'FBCF totale'!Y8*DPI!Y8/100</f>
        <v>2.4799822585103568</v>
      </c>
      <c r="L33" s="979"/>
    </row>
    <row r="34" spans="2:13" ht="15.95" customHeight="1">
      <c r="B34" s="965" t="s">
        <v>51</v>
      </c>
      <c r="C34" s="977">
        <f>'FBCF totale'!C28*DPI!C28/100</f>
        <v>1.5576203794429375</v>
      </c>
      <c r="D34" s="978">
        <f>'FBCF totale'!J28*DPI!J28/100</f>
        <v>1.2906585477449732</v>
      </c>
      <c r="E34" s="978">
        <f>'FBCF totale'!K28*DPI!K28/100</f>
        <v>1.2810101342107865</v>
      </c>
      <c r="F34" s="978">
        <f>'FBCF totale'!L28*DPI!L28/100</f>
        <v>1.39394678149609</v>
      </c>
      <c r="G34" s="978">
        <f>'FBCF totale'!U28*DPI!U28/100</f>
        <v>1.6928878247305403</v>
      </c>
      <c r="H34" s="978">
        <f>'FBCF totale'!V28*DPI!V28/100</f>
        <v>1.7852528004486632</v>
      </c>
      <c r="I34" s="978">
        <f>'FBCF totale'!W28*DPI!W28/100</f>
        <v>2.022556895902023</v>
      </c>
      <c r="J34" s="978">
        <f>'FBCF totale'!X28*DPI!X28/100</f>
        <v>2.1974736702212856</v>
      </c>
      <c r="K34" s="978">
        <f>'FBCF totale'!Y28*DPI!Y28/100</f>
        <v>2.3759822771665249</v>
      </c>
      <c r="L34" s="979">
        <f>'FBCF totale'!Z28*DPI!Z28/100</f>
        <v>2.4390300120590798</v>
      </c>
    </row>
    <row r="35" spans="2:13" ht="15.95" customHeight="1">
      <c r="B35" s="965" t="s">
        <v>43</v>
      </c>
      <c r="C35" s="977">
        <f>'FBCF totale'!C20*DPI!C20/100</f>
        <v>1.5105858396162457</v>
      </c>
      <c r="D35" s="978">
        <f>'FBCF totale'!J20*DPI!J20/100</f>
        <v>1.8736173174994366</v>
      </c>
      <c r="E35" s="978">
        <f>'FBCF totale'!K20*DPI!K20/100</f>
        <v>1.6946053785755646</v>
      </c>
      <c r="F35" s="978">
        <f>'FBCF totale'!L20*DPI!L20/100</f>
        <v>1.6504615739803343</v>
      </c>
      <c r="G35" s="978">
        <f>'FBCF totale'!U20*DPI!U20/100</f>
        <v>2.0383050582212614</v>
      </c>
      <c r="H35" s="978">
        <f>'FBCF totale'!V20*DPI!V20/100</f>
        <v>2.2386028357949583</v>
      </c>
      <c r="I35" s="978">
        <f>'FBCF totale'!W20*DPI!W20/100</f>
        <v>2.7164911907533309</v>
      </c>
      <c r="J35" s="978">
        <f>'FBCF totale'!X20*DPI!X20/100</f>
        <v>2.620750823631032</v>
      </c>
      <c r="K35" s="978">
        <f>'FBCF totale'!Y20*DPI!Y20/100</f>
        <v>2.3226190232196244</v>
      </c>
      <c r="L35" s="979">
        <f>'FBCF totale'!Z20*DPI!Z20/100</f>
        <v>2.3738327478598507</v>
      </c>
    </row>
    <row r="36" spans="2:13" ht="15.95" customHeight="1">
      <c r="B36" s="965" t="s">
        <v>60</v>
      </c>
      <c r="C36" s="977">
        <f>'FBCF totale'!C37*DPI!C37/100</f>
        <v>1.9664593110522799</v>
      </c>
      <c r="D36" s="978">
        <f>'FBCF totale'!J37*DPI!J37/100</f>
        <v>2.3268951907428823</v>
      </c>
      <c r="E36" s="978">
        <f>'FBCF totale'!K37*DPI!K37/100</f>
        <v>1.9981824314124723</v>
      </c>
      <c r="F36" s="978">
        <f>'FBCF totale'!L37*DPI!L37/100</f>
        <v>1.7774986735032159</v>
      </c>
      <c r="G36" s="978">
        <f>'FBCF totale'!U37*DPI!U37/100</f>
        <v>1.9773374914337649</v>
      </c>
      <c r="H36" s="978">
        <f>'FBCF totale'!V37*DPI!V37/100</f>
        <v>2.1435070440842323</v>
      </c>
      <c r="I36" s="978">
        <f>'FBCF totale'!W37*DPI!W37/100</f>
        <v>2.1483325032431675</v>
      </c>
      <c r="J36" s="978">
        <f>'FBCF totale'!X37*DPI!X37/100</f>
        <v>1.9661009590875713</v>
      </c>
      <c r="K36" s="978">
        <f>'FBCF totale'!Y37*DPI!Y37/100</f>
        <v>2.0261280181638064</v>
      </c>
      <c r="L36" s="979">
        <f>'FBCF totale'!Z37*DPI!Z37/100</f>
        <v>2.0761639697231846</v>
      </c>
    </row>
    <row r="37" spans="2:13" ht="15.95" customHeight="1">
      <c r="B37" s="965" t="s">
        <v>53</v>
      </c>
      <c r="C37" s="977">
        <f>'FBCF totale'!C30*DPI!C30/100</f>
        <v>1.4425546441757831</v>
      </c>
      <c r="D37" s="978">
        <f>'FBCF totale'!J30*DPI!J30/100</f>
        <v>1.0745232513882192</v>
      </c>
      <c r="E37" s="978">
        <f>'FBCF totale'!K30*DPI!K30/100</f>
        <v>1.1815901294988023</v>
      </c>
      <c r="F37" s="978">
        <f>'FBCF totale'!L30*DPI!L30/100</f>
        <v>1.2485191382914289</v>
      </c>
      <c r="G37" s="978">
        <f>'FBCF totale'!U30*DPI!U30/100</f>
        <v>1.5869236996143372</v>
      </c>
      <c r="H37" s="978">
        <f>'FBCF totale'!V30*DPI!V30/100</f>
        <v>2.003321110395992</v>
      </c>
      <c r="I37" s="978">
        <f>'FBCF totale'!W30*DPI!W30/100</f>
        <v>1.8550044125259151</v>
      </c>
      <c r="J37" s="978">
        <f>'FBCF totale'!X30*DPI!X30/100</f>
        <v>1.7111363795289336</v>
      </c>
      <c r="K37" s="978">
        <f>'FBCF totale'!Y30*DPI!Y30/100</f>
        <v>1.6870061525364703</v>
      </c>
      <c r="L37" s="979">
        <f>'FBCF totale'!Z30*DPI!Z30/100</f>
        <v>1.9805566593168189</v>
      </c>
    </row>
    <row r="38" spans="2:13" ht="15.95" customHeight="1">
      <c r="B38" s="965" t="s">
        <v>58</v>
      </c>
      <c r="C38" s="977">
        <f>'FBCF totale'!C35*DPI!C35/100</f>
        <v>1.3719750481974859</v>
      </c>
      <c r="D38" s="978">
        <f>'FBCF totale'!J35*DPI!J35/100</f>
        <v>1.3789380787329453</v>
      </c>
      <c r="E38" s="978">
        <f>'FBCF totale'!K35*DPI!K35/100</f>
        <v>1.3866211978957217</v>
      </c>
      <c r="F38" s="978">
        <f>'FBCF totale'!L35*DPI!L35/100</f>
        <v>1.4023068092782569</v>
      </c>
      <c r="G38" s="978">
        <f>'FBCF totale'!U35*DPI!U35/100</f>
        <v>1.4598595066273057</v>
      </c>
      <c r="H38" s="978">
        <f>'FBCF totale'!V35*DPI!V35/100</f>
        <v>1.4957884930338436</v>
      </c>
      <c r="I38" s="978">
        <f>'FBCF totale'!W35*DPI!W35/100</f>
        <v>1.6622947958481793</v>
      </c>
      <c r="J38" s="978">
        <f>'FBCF totale'!X35*DPI!X35/100</f>
        <v>1.4269361707626158</v>
      </c>
      <c r="K38" s="978">
        <f>'FBCF totale'!Y35*DPI!Y35/100</f>
        <v>1.4607138420149846</v>
      </c>
      <c r="L38" s="979">
        <f>'FBCF totale'!Z35*DPI!Z35/100</f>
        <v>1.4975937916863784</v>
      </c>
    </row>
    <row r="39" spans="2:13" ht="15.95" customHeight="1">
      <c r="B39" s="969" t="s">
        <v>54</v>
      </c>
      <c r="C39" s="986">
        <f>'FBCF totale'!C31*DPI!C31/100</f>
        <v>0.38290063429662374</v>
      </c>
      <c r="D39" s="987">
        <f>'FBCF totale'!J31*DPI!J31/100</f>
        <v>0.60523622464724836</v>
      </c>
      <c r="E39" s="987">
        <f>'FBCF totale'!K31*DPI!K31/100</f>
        <v>0.59927513573371682</v>
      </c>
      <c r="F39" s="987">
        <f>'FBCF totale'!L31*DPI!L31/100</f>
        <v>0.6726924444867487</v>
      </c>
      <c r="G39" s="987">
        <f>'FBCF totale'!U31*DPI!U31/100</f>
        <v>0.94624852993001352</v>
      </c>
      <c r="H39" s="987">
        <f>'FBCF totale'!V31*DPI!V31/100</f>
        <v>0.94887840468033968</v>
      </c>
      <c r="I39" s="987">
        <f>'FBCF totale'!W31*DPI!W31/100</f>
        <v>1.0453978607258503</v>
      </c>
      <c r="J39" s="987">
        <f>'FBCF totale'!X31*DPI!X31/100</f>
        <v>1.0347953123716374</v>
      </c>
      <c r="K39" s="987">
        <f>'FBCF totale'!Y31*DPI!Y31/100</f>
        <v>1.0248328860213853</v>
      </c>
      <c r="L39" s="988"/>
    </row>
    <row r="40" spans="2:13">
      <c r="B40" s="989" t="s">
        <v>86</v>
      </c>
    </row>
    <row r="41" spans="2:13">
      <c r="B41" s="967"/>
    </row>
    <row r="42" spans="2:13">
      <c r="B42" s="957" t="s">
        <v>66</v>
      </c>
      <c r="M42" s="964" t="s">
        <v>0</v>
      </c>
    </row>
  </sheetData>
  <sortState ref="B7:L39">
    <sortCondition descending="1" ref="K7:K39"/>
  </sortState>
  <hyperlinks>
    <hyperlink ref="B42" r:id="rId1" xr:uid="{FF3E2B5E-42E2-4E0F-9B66-49F4A0E83AF2}"/>
    <hyperlink ref="M42" r:id="rId2" xr:uid="{6397ED40-606F-4159-AE34-CB51BAED7CE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DPI</vt:lpstr>
      <vt:lpstr>DPI (2)</vt:lpstr>
      <vt:lpstr>DPI (publié)</vt:lpstr>
      <vt:lpstr>FBCF totale</vt:lpstr>
      <vt:lpstr>FBCF totale (2)</vt:lpstr>
      <vt:lpstr>FBCF totale (3)</vt:lpstr>
      <vt:lpstr>droits DPI  PIB</vt:lpstr>
      <vt:lpstr>DPI  PIB (2)</vt:lpstr>
      <vt:lpstr>DPI  PIB (publié)</vt:lpstr>
      <vt:lpstr>France Insee base 2014</vt:lpstr>
      <vt:lpstr>France insee base 2020</vt:lpstr>
      <vt:lpstr>PIB insee base 2014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2024-08-30T21:48:25Z</dcterms:created>
  <dcterms:modified xsi:type="dcterms:W3CDTF">2024-08-31T15:01:30Z</dcterms:modified>
</cp:coreProperties>
</file>