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DACFED98-1D4B-4EFE-8FDA-8911E6621863}" xr6:coauthVersionLast="36" xr6:coauthVersionMax="36" xr10:uidLastSave="{00000000-0000-0000-0000-000000000000}"/>
  <bookViews>
    <workbookView xWindow="0" yWindow="0" windowWidth="21600" windowHeight="8685" firstSheet="6" activeTab="7" xr2:uid="{00000000-000D-0000-FFFF-FFFF00000000}"/>
  </bookViews>
  <sheets>
    <sheet name="Sommaire" sheetId="1" r:id="rId1"/>
    <sheet name="Structure" sheetId="2" r:id="rId2"/>
    <sheet name="FBCF" sheetId="3" r:id="rId3"/>
    <sheet name="REM salariés" sheetId="4" r:id="rId4"/>
    <sheet name="Revenus distribués versés SNF" sheetId="5" r:id="rId5"/>
    <sheet name="EBE" sheetId="6" r:id="rId6"/>
    <sheet name="Revenus distribués reçus SNF" sheetId="7" r:id="rId7"/>
    <sheet name="Revenus distribués reçus ménage" sheetId="8" r:id="rId8"/>
    <sheet name="revenus distribués reçus snf+mé" sheetId="9" r:id="rId9"/>
    <sheet name="soldes Revenus distribués SNF" sheetId="11" r:id="rId10"/>
  </sheets>
  <calcPr calcId="191029"/>
</workbook>
</file>

<file path=xl/calcChain.xml><?xml version="1.0" encoding="utf-8"?>
<calcChain xmlns="http://schemas.openxmlformats.org/spreadsheetml/2006/main">
  <c r="L29" i="7" l="1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1" i="8"/>
  <c r="G43" i="8" s="1"/>
  <c r="H31" i="8"/>
  <c r="I31" i="8"/>
  <c r="G32" i="8"/>
  <c r="H32" i="8"/>
  <c r="I32" i="8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24" i="7"/>
  <c r="I24" i="7"/>
  <c r="H25" i="7"/>
  <c r="I25" i="7"/>
  <c r="H26" i="7"/>
  <c r="I26" i="7"/>
  <c r="H27" i="7"/>
  <c r="I27" i="7"/>
  <c r="H28" i="7"/>
  <c r="I28" i="7"/>
  <c r="H30" i="7"/>
  <c r="I30" i="7"/>
  <c r="H31" i="7"/>
  <c r="I31" i="7"/>
  <c r="H32" i="7"/>
  <c r="I32" i="7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33" i="11"/>
  <c r="G29" i="9"/>
  <c r="F33" i="8"/>
  <c r="E33" i="8"/>
  <c r="D33" i="8"/>
  <c r="D45" i="8" s="1"/>
  <c r="C33" i="8"/>
  <c r="F32" i="8"/>
  <c r="F44" i="8" s="1"/>
  <c r="E32" i="8"/>
  <c r="D32" i="8"/>
  <c r="D44" i="8" s="1"/>
  <c r="C32" i="8"/>
  <c r="F31" i="8"/>
  <c r="E31" i="8"/>
  <c r="D31" i="8"/>
  <c r="D43" i="8" s="1"/>
  <c r="C31" i="8"/>
  <c r="C43" i="8" s="1"/>
  <c r="F30" i="8"/>
  <c r="E30" i="8"/>
  <c r="D30" i="8"/>
  <c r="D42" i="8" s="1"/>
  <c r="C30" i="8"/>
  <c r="C30" i="9" s="1"/>
  <c r="F29" i="8"/>
  <c r="E29" i="8"/>
  <c r="D29" i="8"/>
  <c r="D41" i="8" s="1"/>
  <c r="C29" i="8"/>
  <c r="F28" i="8"/>
  <c r="F40" i="8" s="1"/>
  <c r="E28" i="8"/>
  <c r="D28" i="8"/>
  <c r="D40" i="8" s="1"/>
  <c r="C28" i="8"/>
  <c r="C40" i="8" s="1"/>
  <c r="G39" i="8"/>
  <c r="F27" i="8"/>
  <c r="E27" i="8"/>
  <c r="D27" i="8"/>
  <c r="D39" i="8" s="1"/>
  <c r="C27" i="8"/>
  <c r="C39" i="8" s="1"/>
  <c r="F26" i="8"/>
  <c r="E26" i="8"/>
  <c r="D26" i="8"/>
  <c r="C26" i="8"/>
  <c r="F25" i="8"/>
  <c r="E25" i="8"/>
  <c r="D25" i="8"/>
  <c r="D37" i="8" s="1"/>
  <c r="C25" i="8"/>
  <c r="F24" i="8"/>
  <c r="F36" i="8" s="1"/>
  <c r="E24" i="8"/>
  <c r="D24" i="8"/>
  <c r="D36" i="8" s="1"/>
  <c r="F33" i="7"/>
  <c r="F45" i="7" s="1"/>
  <c r="E33" i="7"/>
  <c r="D33" i="7"/>
  <c r="D33" i="9" s="1"/>
  <c r="C33" i="7"/>
  <c r="C45" i="7" s="1"/>
  <c r="G32" i="7"/>
  <c r="F32" i="7"/>
  <c r="F32" i="9" s="1"/>
  <c r="E32" i="7"/>
  <c r="D32" i="7"/>
  <c r="D44" i="7" s="1"/>
  <c r="C32" i="7"/>
  <c r="G31" i="7"/>
  <c r="F31" i="7"/>
  <c r="E31" i="7"/>
  <c r="D31" i="7"/>
  <c r="D43" i="7" s="1"/>
  <c r="C31" i="7"/>
  <c r="G30" i="7"/>
  <c r="F30" i="7"/>
  <c r="E30" i="7"/>
  <c r="D30" i="7"/>
  <c r="D42" i="7" s="1"/>
  <c r="C30" i="7"/>
  <c r="G41" i="7"/>
  <c r="F29" i="7"/>
  <c r="F41" i="7" s="1"/>
  <c r="E29" i="7"/>
  <c r="D29" i="7"/>
  <c r="D41" i="7" s="1"/>
  <c r="C29" i="7"/>
  <c r="C41" i="7" s="1"/>
  <c r="G28" i="7"/>
  <c r="F28" i="7"/>
  <c r="F28" i="9" s="1"/>
  <c r="E28" i="7"/>
  <c r="D28" i="7"/>
  <c r="D40" i="7" s="1"/>
  <c r="C28" i="7"/>
  <c r="G27" i="7"/>
  <c r="G27" i="9" s="1"/>
  <c r="F27" i="7"/>
  <c r="E27" i="7"/>
  <c r="D27" i="7"/>
  <c r="D39" i="7" s="1"/>
  <c r="C27" i="7"/>
  <c r="C27" i="11" s="1"/>
  <c r="G26" i="7"/>
  <c r="F26" i="7"/>
  <c r="E26" i="7"/>
  <c r="D26" i="7"/>
  <c r="D38" i="7" s="1"/>
  <c r="C26" i="7"/>
  <c r="G25" i="7"/>
  <c r="G37" i="7" s="1"/>
  <c r="F25" i="7"/>
  <c r="F37" i="7" s="1"/>
  <c r="E25" i="7"/>
  <c r="D25" i="7"/>
  <c r="D37" i="7" s="1"/>
  <c r="C25" i="7"/>
  <c r="C37" i="7" s="1"/>
  <c r="G24" i="7"/>
  <c r="F24" i="7"/>
  <c r="F24" i="9" s="1"/>
  <c r="E24" i="7"/>
  <c r="D24" i="7"/>
  <c r="D36" i="7" s="1"/>
  <c r="F32" i="6"/>
  <c r="E32" i="6"/>
  <c r="D32" i="6"/>
  <c r="C32" i="6"/>
  <c r="C44" i="6" s="1"/>
  <c r="G31" i="6"/>
  <c r="F31" i="6"/>
  <c r="E31" i="6"/>
  <c r="D31" i="6"/>
  <c r="D43" i="6" s="1"/>
  <c r="C31" i="6"/>
  <c r="G30" i="6"/>
  <c r="G42" i="6" s="1"/>
  <c r="F30" i="6"/>
  <c r="F42" i="6" s="1"/>
  <c r="E30" i="6"/>
  <c r="E42" i="6" s="1"/>
  <c r="D30" i="6"/>
  <c r="D42" i="6" s="1"/>
  <c r="C30" i="6"/>
  <c r="C42" i="6" s="1"/>
  <c r="G29" i="6"/>
  <c r="G41" i="6" s="1"/>
  <c r="F29" i="6"/>
  <c r="F41" i="6" s="1"/>
  <c r="E29" i="6"/>
  <c r="D29" i="6"/>
  <c r="D41" i="6" s="1"/>
  <c r="C29" i="6"/>
  <c r="C41" i="6" s="1"/>
  <c r="G40" i="6"/>
  <c r="F28" i="6"/>
  <c r="E28" i="6"/>
  <c r="D28" i="6"/>
  <c r="D40" i="6" s="1"/>
  <c r="C28" i="6"/>
  <c r="C40" i="6" s="1"/>
  <c r="G27" i="6"/>
  <c r="F27" i="6"/>
  <c r="E27" i="6"/>
  <c r="D27" i="6"/>
  <c r="D39" i="6" s="1"/>
  <c r="C27" i="6"/>
  <c r="G26" i="6"/>
  <c r="G38" i="6" s="1"/>
  <c r="F26" i="6"/>
  <c r="F38" i="6" s="1"/>
  <c r="E26" i="6"/>
  <c r="E38" i="6" s="1"/>
  <c r="D26" i="6"/>
  <c r="D38" i="6" s="1"/>
  <c r="C26" i="6"/>
  <c r="C38" i="6" s="1"/>
  <c r="G25" i="6"/>
  <c r="G37" i="6" s="1"/>
  <c r="F25" i="6"/>
  <c r="F37" i="6" s="1"/>
  <c r="E25" i="6"/>
  <c r="D25" i="6"/>
  <c r="D37" i="6" s="1"/>
  <c r="C25" i="6"/>
  <c r="C37" i="6" s="1"/>
  <c r="G24" i="6"/>
  <c r="G36" i="6" s="1"/>
  <c r="F24" i="6"/>
  <c r="E24" i="6"/>
  <c r="D24" i="6"/>
  <c r="D36" i="6" s="1"/>
  <c r="C24" i="6"/>
  <c r="C36" i="6" s="1"/>
  <c r="G23" i="6"/>
  <c r="F23" i="6"/>
  <c r="E23" i="6"/>
  <c r="D23" i="6"/>
  <c r="D35" i="6" s="1"/>
  <c r="F33" i="4"/>
  <c r="E33" i="4"/>
  <c r="D33" i="4"/>
  <c r="C33" i="4"/>
  <c r="C45" i="4" s="1"/>
  <c r="G32" i="4"/>
  <c r="F32" i="4"/>
  <c r="E32" i="4"/>
  <c r="D32" i="4"/>
  <c r="D44" i="4" s="1"/>
  <c r="C32" i="4"/>
  <c r="G31" i="4"/>
  <c r="F31" i="4"/>
  <c r="F43" i="4" s="1"/>
  <c r="E31" i="4"/>
  <c r="E43" i="4" s="1"/>
  <c r="D31" i="4"/>
  <c r="D43" i="4" s="1"/>
  <c r="C31" i="4"/>
  <c r="C43" i="4" s="1"/>
  <c r="G30" i="4"/>
  <c r="G42" i="4" s="1"/>
  <c r="F30" i="4"/>
  <c r="F42" i="4" s="1"/>
  <c r="E30" i="4"/>
  <c r="E42" i="4" s="1"/>
  <c r="D30" i="4"/>
  <c r="D42" i="4" s="1"/>
  <c r="C30" i="4"/>
  <c r="C42" i="4" s="1"/>
  <c r="G29" i="4"/>
  <c r="G41" i="4" s="1"/>
  <c r="F29" i="4"/>
  <c r="E29" i="4"/>
  <c r="D29" i="4"/>
  <c r="D41" i="4" s="1"/>
  <c r="C29" i="4"/>
  <c r="C41" i="4" s="1"/>
  <c r="G28" i="4"/>
  <c r="F28" i="4"/>
  <c r="E28" i="4"/>
  <c r="D28" i="4"/>
  <c r="D40" i="4" s="1"/>
  <c r="C28" i="4"/>
  <c r="G27" i="4"/>
  <c r="G39" i="4" s="1"/>
  <c r="F27" i="4"/>
  <c r="F39" i="4" s="1"/>
  <c r="E27" i="4"/>
  <c r="E39" i="4" s="1"/>
  <c r="D27" i="4"/>
  <c r="D39" i="4" s="1"/>
  <c r="C27" i="4"/>
  <c r="C39" i="4" s="1"/>
  <c r="G26" i="4"/>
  <c r="G38" i="4" s="1"/>
  <c r="F26" i="4"/>
  <c r="F38" i="4" s="1"/>
  <c r="E26" i="4"/>
  <c r="D26" i="4"/>
  <c r="D38" i="4" s="1"/>
  <c r="C26" i="4"/>
  <c r="C38" i="4" s="1"/>
  <c r="G25" i="4"/>
  <c r="G37" i="4" s="1"/>
  <c r="F25" i="4"/>
  <c r="E25" i="4"/>
  <c r="D25" i="4"/>
  <c r="D37" i="4" s="1"/>
  <c r="C25" i="4"/>
  <c r="C37" i="4" s="1"/>
  <c r="G24" i="4"/>
  <c r="F24" i="4"/>
  <c r="E24" i="4"/>
  <c r="D24" i="4"/>
  <c r="D36" i="4" s="1"/>
  <c r="F33" i="3"/>
  <c r="E33" i="3"/>
  <c r="D33" i="3"/>
  <c r="C33" i="3"/>
  <c r="C45" i="3" s="1"/>
  <c r="G32" i="3"/>
  <c r="F32" i="3"/>
  <c r="E32" i="3"/>
  <c r="D32" i="3"/>
  <c r="D44" i="3" s="1"/>
  <c r="C32" i="3"/>
  <c r="G31" i="3"/>
  <c r="F31" i="3"/>
  <c r="F43" i="3" s="1"/>
  <c r="E31" i="3"/>
  <c r="E43" i="3" s="1"/>
  <c r="D31" i="3"/>
  <c r="D43" i="3" s="1"/>
  <c r="C31" i="3"/>
  <c r="C43" i="3" s="1"/>
  <c r="G30" i="3"/>
  <c r="G42" i="3" s="1"/>
  <c r="F30" i="3"/>
  <c r="F42" i="3" s="1"/>
  <c r="E30" i="3"/>
  <c r="D30" i="3"/>
  <c r="D42" i="3" s="1"/>
  <c r="C30" i="3"/>
  <c r="C42" i="3" s="1"/>
  <c r="G29" i="3"/>
  <c r="G41" i="3" s="1"/>
  <c r="F29" i="3"/>
  <c r="E29" i="3"/>
  <c r="D29" i="3"/>
  <c r="D41" i="3" s="1"/>
  <c r="C29" i="3"/>
  <c r="C41" i="3" s="1"/>
  <c r="G28" i="3"/>
  <c r="F28" i="3"/>
  <c r="E28" i="3"/>
  <c r="D28" i="3"/>
  <c r="D40" i="3" s="1"/>
  <c r="C28" i="3"/>
  <c r="G27" i="3"/>
  <c r="F27" i="3"/>
  <c r="F39" i="3" s="1"/>
  <c r="E27" i="3"/>
  <c r="E39" i="3" s="1"/>
  <c r="D27" i="3"/>
  <c r="D39" i="3" s="1"/>
  <c r="C27" i="3"/>
  <c r="C39" i="3" s="1"/>
  <c r="G26" i="3"/>
  <c r="G38" i="3" s="1"/>
  <c r="F26" i="3"/>
  <c r="F38" i="3" s="1"/>
  <c r="E26" i="3"/>
  <c r="E38" i="3" s="1"/>
  <c r="D26" i="3"/>
  <c r="D38" i="3" s="1"/>
  <c r="C26" i="3"/>
  <c r="C38" i="3" s="1"/>
  <c r="G25" i="3"/>
  <c r="G37" i="3" s="1"/>
  <c r="F25" i="3"/>
  <c r="E25" i="3"/>
  <c r="D25" i="3"/>
  <c r="D37" i="3" s="1"/>
  <c r="C25" i="3"/>
  <c r="C37" i="3" s="1"/>
  <c r="G24" i="3"/>
  <c r="F24" i="3"/>
  <c r="E24" i="3"/>
  <c r="D24" i="3"/>
  <c r="D36" i="3" s="1"/>
  <c r="F24" i="5"/>
  <c r="F25" i="5"/>
  <c r="F25" i="11" s="1"/>
  <c r="F26" i="5"/>
  <c r="F27" i="5"/>
  <c r="F28" i="5"/>
  <c r="F29" i="5"/>
  <c r="F30" i="5"/>
  <c r="F31" i="5"/>
  <c r="F31" i="11" s="1"/>
  <c r="F32" i="5"/>
  <c r="F33" i="5"/>
  <c r="F33" i="11" s="1"/>
  <c r="D24" i="5"/>
  <c r="D36" i="5" s="1"/>
  <c r="E24" i="5"/>
  <c r="G24" i="5"/>
  <c r="G24" i="11" s="1"/>
  <c r="D25" i="5"/>
  <c r="D37" i="5" s="1"/>
  <c r="E25" i="5"/>
  <c r="G25" i="5"/>
  <c r="G25" i="11" s="1"/>
  <c r="D26" i="5"/>
  <c r="D38" i="5" s="1"/>
  <c r="E26" i="5"/>
  <c r="E26" i="11" s="1"/>
  <c r="G26" i="5"/>
  <c r="G38" i="5" s="1"/>
  <c r="D27" i="5"/>
  <c r="D39" i="5" s="1"/>
  <c r="E27" i="5"/>
  <c r="G27" i="5"/>
  <c r="D28" i="5"/>
  <c r="D40" i="5" s="1"/>
  <c r="E28" i="5"/>
  <c r="G28" i="5"/>
  <c r="D29" i="5"/>
  <c r="D41" i="5" s="1"/>
  <c r="E29" i="5"/>
  <c r="E41" i="5" s="1"/>
  <c r="G29" i="5"/>
  <c r="G29" i="11" s="1"/>
  <c r="D30" i="5"/>
  <c r="D42" i="5" s="1"/>
  <c r="E30" i="5"/>
  <c r="G30" i="5"/>
  <c r="G42" i="5" s="1"/>
  <c r="D31" i="5"/>
  <c r="D43" i="5" s="1"/>
  <c r="E31" i="5"/>
  <c r="G31" i="5"/>
  <c r="D32" i="5"/>
  <c r="D44" i="5" s="1"/>
  <c r="E32" i="5"/>
  <c r="E32" i="11" s="1"/>
  <c r="G32" i="5"/>
  <c r="G32" i="11" s="1"/>
  <c r="D33" i="5"/>
  <c r="D45" i="5" s="1"/>
  <c r="E33" i="5"/>
  <c r="E45" i="5" s="1"/>
  <c r="C25" i="5"/>
  <c r="C25" i="11" s="1"/>
  <c r="C26" i="5"/>
  <c r="C38" i="5" s="1"/>
  <c r="C27" i="5"/>
  <c r="C28" i="5"/>
  <c r="C40" i="5" s="1"/>
  <c r="C29" i="5"/>
  <c r="C29" i="11" s="1"/>
  <c r="C30" i="5"/>
  <c r="C42" i="5" s="1"/>
  <c r="C31" i="5"/>
  <c r="C31" i="11" s="1"/>
  <c r="C32" i="5"/>
  <c r="C44" i="5" s="1"/>
  <c r="C33" i="5"/>
  <c r="C33" i="11" s="1"/>
  <c r="I37" i="9" l="1"/>
  <c r="E41" i="8"/>
  <c r="G36" i="8"/>
  <c r="F37" i="8"/>
  <c r="G40" i="8"/>
  <c r="F41" i="8"/>
  <c r="C44" i="8"/>
  <c r="G44" i="8"/>
  <c r="F45" i="8"/>
  <c r="E37" i="8"/>
  <c r="E45" i="8"/>
  <c r="C37" i="8"/>
  <c r="G37" i="8"/>
  <c r="C41" i="8"/>
  <c r="G41" i="8"/>
  <c r="C45" i="8"/>
  <c r="F38" i="7"/>
  <c r="F42" i="7"/>
  <c r="E25" i="11"/>
  <c r="F30" i="11"/>
  <c r="F26" i="11"/>
  <c r="C38" i="7"/>
  <c r="G38" i="7"/>
  <c r="C42" i="7"/>
  <c r="G42" i="7"/>
  <c r="D29" i="9"/>
  <c r="D41" i="9" s="1"/>
  <c r="D28" i="9"/>
  <c r="F40" i="9" s="1"/>
  <c r="D26" i="9"/>
  <c r="D32" i="9"/>
  <c r="G27" i="11"/>
  <c r="E31" i="11"/>
  <c r="E27" i="11"/>
  <c r="F32" i="11"/>
  <c r="F28" i="11"/>
  <c r="F24" i="11"/>
  <c r="G36" i="7"/>
  <c r="E38" i="7"/>
  <c r="C40" i="7"/>
  <c r="G40" i="7"/>
  <c r="E42" i="7"/>
  <c r="C44" i="7"/>
  <c r="G44" i="7"/>
  <c r="G30" i="9"/>
  <c r="D25" i="9"/>
  <c r="D37" i="9" s="1"/>
  <c r="D24" i="9"/>
  <c r="F36" i="9" s="1"/>
  <c r="G26" i="11"/>
  <c r="E33" i="11"/>
  <c r="E40" i="5"/>
  <c r="E36" i="5"/>
  <c r="F39" i="5"/>
  <c r="D24" i="11"/>
  <c r="D36" i="11" s="1"/>
  <c r="C27" i="9"/>
  <c r="E30" i="11"/>
  <c r="G28" i="11"/>
  <c r="E36" i="3"/>
  <c r="E44" i="3"/>
  <c r="E36" i="4"/>
  <c r="E40" i="4"/>
  <c r="E44" i="4"/>
  <c r="E35" i="6"/>
  <c r="E39" i="6"/>
  <c r="E43" i="6"/>
  <c r="E39" i="7"/>
  <c r="E43" i="7"/>
  <c r="F36" i="7"/>
  <c r="E38" i="8"/>
  <c r="E42" i="8"/>
  <c r="C25" i="9"/>
  <c r="C37" i="9" s="1"/>
  <c r="C26" i="9"/>
  <c r="G32" i="9"/>
  <c r="G31" i="9"/>
  <c r="G28" i="9"/>
  <c r="G26" i="9"/>
  <c r="G38" i="9" s="1"/>
  <c r="G25" i="9"/>
  <c r="C30" i="11"/>
  <c r="C26" i="11"/>
  <c r="D33" i="11"/>
  <c r="D45" i="11" s="1"/>
  <c r="D32" i="11"/>
  <c r="E44" i="11" s="1"/>
  <c r="D31" i="11"/>
  <c r="D43" i="11" s="1"/>
  <c r="D30" i="11"/>
  <c r="D42" i="11" s="1"/>
  <c r="F27" i="11"/>
  <c r="G24" i="9"/>
  <c r="C31" i="9"/>
  <c r="D31" i="9"/>
  <c r="D43" i="9" s="1"/>
  <c r="D30" i="9"/>
  <c r="C39" i="5"/>
  <c r="G43" i="5"/>
  <c r="G39" i="5"/>
  <c r="F29" i="11"/>
  <c r="F36" i="3"/>
  <c r="E37" i="3"/>
  <c r="G39" i="3"/>
  <c r="F40" i="3"/>
  <c r="E41" i="3"/>
  <c r="G43" i="3"/>
  <c r="F44" i="3"/>
  <c r="E45" i="3"/>
  <c r="F36" i="4"/>
  <c r="E37" i="4"/>
  <c r="F40" i="4"/>
  <c r="E41" i="4"/>
  <c r="G43" i="4"/>
  <c r="F44" i="4"/>
  <c r="E45" i="4"/>
  <c r="F35" i="6"/>
  <c r="E36" i="6"/>
  <c r="F39" i="6"/>
  <c r="E40" i="6"/>
  <c r="F43" i="6"/>
  <c r="E44" i="6"/>
  <c r="E36" i="7"/>
  <c r="F39" i="7"/>
  <c r="E40" i="7"/>
  <c r="F43" i="7"/>
  <c r="E44" i="7"/>
  <c r="F38" i="8"/>
  <c r="E39" i="8"/>
  <c r="F42" i="8"/>
  <c r="E43" i="8"/>
  <c r="D38" i="8"/>
  <c r="C33" i="9"/>
  <c r="C45" i="9" s="1"/>
  <c r="C29" i="9"/>
  <c r="C41" i="9" s="1"/>
  <c r="F33" i="9"/>
  <c r="F45" i="9" s="1"/>
  <c r="F31" i="9"/>
  <c r="F43" i="9" s="1"/>
  <c r="F30" i="9"/>
  <c r="F42" i="9" s="1"/>
  <c r="F29" i="9"/>
  <c r="F41" i="9" s="1"/>
  <c r="F27" i="9"/>
  <c r="F26" i="9"/>
  <c r="F25" i="9"/>
  <c r="G31" i="11"/>
  <c r="G30" i="11"/>
  <c r="E29" i="11"/>
  <c r="E28" i="11"/>
  <c r="F43" i="5"/>
  <c r="D27" i="9"/>
  <c r="D39" i="9" s="1"/>
  <c r="E40" i="3"/>
  <c r="C43" i="5"/>
  <c r="G36" i="3"/>
  <c r="F37" i="3"/>
  <c r="C40" i="3"/>
  <c r="G40" i="3"/>
  <c r="F41" i="3"/>
  <c r="E42" i="3"/>
  <c r="C44" i="3"/>
  <c r="G44" i="3"/>
  <c r="F45" i="3"/>
  <c r="G36" i="4"/>
  <c r="I41" i="4" s="1"/>
  <c r="F37" i="4"/>
  <c r="E38" i="4"/>
  <c r="C40" i="4"/>
  <c r="G40" i="4"/>
  <c r="F41" i="4"/>
  <c r="C44" i="4"/>
  <c r="G44" i="4"/>
  <c r="F45" i="4"/>
  <c r="G35" i="6"/>
  <c r="I40" i="6" s="1"/>
  <c r="F36" i="6"/>
  <c r="E37" i="6"/>
  <c r="C39" i="6"/>
  <c r="G39" i="6"/>
  <c r="F40" i="6"/>
  <c r="E41" i="6"/>
  <c r="C43" i="6"/>
  <c r="G43" i="6"/>
  <c r="F44" i="6"/>
  <c r="E37" i="7"/>
  <c r="C39" i="7"/>
  <c r="G39" i="7"/>
  <c r="F40" i="7"/>
  <c r="E41" i="7"/>
  <c r="C43" i="7"/>
  <c r="G43" i="7"/>
  <c r="F44" i="7"/>
  <c r="E45" i="7"/>
  <c r="E36" i="8"/>
  <c r="C38" i="8"/>
  <c r="G38" i="8"/>
  <c r="F39" i="8"/>
  <c r="E40" i="8"/>
  <c r="C42" i="8"/>
  <c r="G42" i="8"/>
  <c r="F43" i="8"/>
  <c r="E44" i="8"/>
  <c r="D45" i="9"/>
  <c r="C32" i="9"/>
  <c r="C44" i="9" s="1"/>
  <c r="C28" i="9"/>
  <c r="C40" i="9" s="1"/>
  <c r="E33" i="9"/>
  <c r="E45" i="9" s="1"/>
  <c r="E32" i="9"/>
  <c r="E31" i="9"/>
  <c r="E30" i="9"/>
  <c r="E29" i="9"/>
  <c r="E28" i="9"/>
  <c r="E27" i="9"/>
  <c r="E26" i="9"/>
  <c r="E25" i="9"/>
  <c r="C32" i="11"/>
  <c r="C44" i="11" s="1"/>
  <c r="C28" i="11"/>
  <c r="D29" i="11"/>
  <c r="D41" i="11" s="1"/>
  <c r="D28" i="11"/>
  <c r="D40" i="11" s="1"/>
  <c r="D27" i="11"/>
  <c r="D39" i="11" s="1"/>
  <c r="D26" i="11"/>
  <c r="D25" i="11"/>
  <c r="G37" i="11" s="1"/>
  <c r="E24" i="9"/>
  <c r="E24" i="11"/>
  <c r="E36" i="11" s="1"/>
  <c r="F44" i="9"/>
  <c r="G44" i="11"/>
  <c r="D44" i="11"/>
  <c r="G45" i="8"/>
  <c r="D45" i="7"/>
  <c r="D44" i="6"/>
  <c r="D45" i="4"/>
  <c r="D45" i="3"/>
  <c r="F45" i="5"/>
  <c r="F41" i="5"/>
  <c r="F37" i="5"/>
  <c r="E37" i="5"/>
  <c r="E44" i="5"/>
  <c r="C45" i="5"/>
  <c r="C41" i="5"/>
  <c r="C37" i="5"/>
  <c r="G44" i="5"/>
  <c r="E43" i="5"/>
  <c r="G40" i="5"/>
  <c r="E39" i="5"/>
  <c r="G36" i="5"/>
  <c r="F44" i="5"/>
  <c r="F40" i="5"/>
  <c r="F36" i="5"/>
  <c r="E42" i="5"/>
  <c r="E38" i="5"/>
  <c r="F42" i="5"/>
  <c r="F38" i="5"/>
  <c r="G41" i="5"/>
  <c r="G37" i="5"/>
  <c r="I41" i="9" l="1"/>
  <c r="G41" i="9"/>
  <c r="E40" i="9"/>
  <c r="E44" i="9"/>
  <c r="G40" i="9"/>
  <c r="H37" i="9"/>
  <c r="E36" i="9"/>
  <c r="E41" i="9"/>
  <c r="G42" i="9"/>
  <c r="H41" i="9"/>
  <c r="G36" i="9"/>
  <c r="G37" i="9"/>
  <c r="G44" i="9"/>
  <c r="H39" i="9"/>
  <c r="I39" i="9"/>
  <c r="D42" i="9"/>
  <c r="I42" i="9"/>
  <c r="H42" i="9"/>
  <c r="D36" i="9"/>
  <c r="I36" i="9"/>
  <c r="H36" i="9"/>
  <c r="D44" i="9"/>
  <c r="I44" i="9"/>
  <c r="H44" i="9"/>
  <c r="D40" i="9"/>
  <c r="I40" i="9"/>
  <c r="H40" i="9"/>
  <c r="C41" i="11"/>
  <c r="F43" i="11"/>
  <c r="D38" i="9"/>
  <c r="I38" i="9"/>
  <c r="H38" i="9"/>
  <c r="H43" i="9"/>
  <c r="I43" i="9"/>
  <c r="E40" i="11"/>
  <c r="E38" i="9"/>
  <c r="E42" i="9"/>
  <c r="F38" i="9"/>
  <c r="C38" i="9"/>
  <c r="G36" i="11"/>
  <c r="F44" i="11"/>
  <c r="E39" i="9"/>
  <c r="E43" i="9"/>
  <c r="F39" i="9"/>
  <c r="C42" i="9"/>
  <c r="F37" i="9"/>
  <c r="E37" i="9"/>
  <c r="F39" i="11"/>
  <c r="C45" i="11"/>
  <c r="F45" i="11"/>
  <c r="F40" i="11"/>
  <c r="E41" i="11"/>
  <c r="E39" i="11"/>
  <c r="C39" i="11"/>
  <c r="C40" i="11"/>
  <c r="G42" i="11"/>
  <c r="F36" i="11"/>
  <c r="E45" i="11"/>
  <c r="G40" i="11"/>
  <c r="G45" i="11"/>
  <c r="E37" i="11"/>
  <c r="D37" i="11"/>
  <c r="F37" i="11"/>
  <c r="E42" i="11"/>
  <c r="E43" i="11"/>
  <c r="G43" i="11"/>
  <c r="G43" i="9"/>
  <c r="C39" i="9"/>
  <c r="G39" i="11"/>
  <c r="C43" i="9"/>
  <c r="C42" i="11"/>
  <c r="G41" i="11"/>
  <c r="F42" i="11"/>
  <c r="C43" i="11"/>
  <c r="F41" i="11"/>
  <c r="C37" i="11"/>
  <c r="G39" i="9"/>
</calcChain>
</file>

<file path=xl/sharedStrings.xml><?xml version="1.0" encoding="utf-8"?>
<sst xmlns="http://schemas.openxmlformats.org/spreadsheetml/2006/main" count="640" uniqueCount="69">
  <si>
    <t>Opérations non financières - données annuelles [NASA_10_NF_TR__custom_6930689]</t>
  </si>
  <si>
    <t>Ouvrir la page produit</t>
  </si>
  <si>
    <t>Ouvrir dans le Data Browser</t>
  </si>
  <si>
    <t>Description:</t>
  </si>
  <si>
    <t>-</t>
  </si>
  <si>
    <t>Dernière mise à jour des données:</t>
  </si>
  <si>
    <t>13/07/2023 23:00</t>
  </si>
  <si>
    <t>Dernière modification de la structure de données:</t>
  </si>
  <si>
    <t>04/07/2023 11:00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</si>
  <si>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</si>
  <si>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</si>
  <si>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</si>
  <si>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</si>
  <si>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</si>
  <si>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</si>
  <si>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Indicateur des comptes nationaux (SEC 2010)</t>
  </si>
  <si>
    <t>Secteur</t>
  </si>
  <si>
    <t>Feuille 1</t>
  </si>
  <si>
    <t>Annuel</t>
  </si>
  <si>
    <t>Prix courants, millions d'euros</t>
  </si>
  <si>
    <t>Payé</t>
  </si>
  <si>
    <t>Formation brute de capital fixe</t>
  </si>
  <si>
    <t>Sociétés non financières</t>
  </si>
  <si>
    <t>Feuille 2</t>
  </si>
  <si>
    <t>Rémunération des salariés</t>
  </si>
  <si>
    <t>Feuille 3</t>
  </si>
  <si>
    <t>Revenus distribués des sociétés</t>
  </si>
  <si>
    <t>Feuille 4</t>
  </si>
  <si>
    <t>Excédent d'exploitation et revenu mixte, brut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</si>
  <si>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</si>
  <si>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</si>
  <si>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</si>
  <si>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</si>
  <si>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</si>
  <si>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</si>
  <si>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</si>
  <si>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Danemark</t>
  </si>
  <si>
    <t>Allemagne</t>
  </si>
  <si>
    <t>Espagne</t>
  </si>
  <si>
    <t>France</t>
  </si>
  <si>
    <t>Italie</t>
  </si>
  <si>
    <t>Pays-Bas</t>
  </si>
  <si>
    <t>Suède</t>
  </si>
  <si>
    <t>Royaume-Uni</t>
  </si>
  <si>
    <t>Temps</t>
  </si>
  <si>
    <t>1995</t>
  </si>
  <si>
    <t>2000</t>
  </si>
  <si>
    <t>2010</t>
  </si>
  <si>
    <t>2021</t>
  </si>
  <si>
    <t>Données extraites le18/07/2023 18:20:52 depuis [ESTAT]</t>
  </si>
  <si>
    <t xml:space="preserve">Dataset: </t>
  </si>
  <si>
    <t>Dernière mise à jour:</t>
  </si>
  <si>
    <t>TIME</t>
  </si>
  <si>
    <t>:</t>
  </si>
  <si>
    <t>Données extraites le18/07/2023 18:22:20 depuis [ESTAT]</t>
  </si>
  <si>
    <t>Opérations non financières - données annuelles [NASA_10_NF_TR__custom_6930698]</t>
  </si>
  <si>
    <t>Reçu</t>
  </si>
  <si>
    <t>Données extraites le18/07/2023 18:26:27 depuis [ESTAT]</t>
  </si>
  <si>
    <t>Opérations non financières - données annuelles [NASA_10_NF_TR__custom_6930756]</t>
  </si>
  <si>
    <t>Ménages ; institutions sans but lucratif au service des ménages</t>
  </si>
  <si>
    <t>2019</t>
  </si>
  <si>
    <t>UE - 27 pays</t>
  </si>
  <si>
    <t>Source Eurostat</t>
  </si>
  <si>
    <t>en évolution</t>
  </si>
  <si>
    <t>en niveau</t>
  </si>
  <si>
    <t>Sociétés non financières +ménages</t>
  </si>
  <si>
    <t>Payé - Reçu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</si>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</sst>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b/>
      <sz val="14"/>
      <color rgb="FFFF000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4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9" fillId="5" borderId="0" xfId="0" applyFont="1" applyFill="1"/>
    <xf numFmtId="0" fontId="6" fillId="5" borderId="4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3" fontId="7" fillId="5" borderId="9" xfId="0" applyNumberFormat="1" applyFont="1" applyFill="1" applyBorder="1" applyAlignment="1">
      <alignment horizontal="right" vertical="center" shrinkToFit="1"/>
    </xf>
    <xf numFmtId="3" fontId="7" fillId="5" borderId="10" xfId="0" applyNumberFormat="1" applyFont="1" applyFill="1" applyBorder="1" applyAlignment="1">
      <alignment horizontal="right" vertical="center" shrinkToFit="1"/>
    </xf>
    <xf numFmtId="3" fontId="8" fillId="5" borderId="0" xfId="0" applyNumberFormat="1" applyFont="1" applyFill="1" applyBorder="1" applyAlignment="1">
      <alignment horizontal="right" vertical="center" shrinkToFit="1"/>
    </xf>
    <xf numFmtId="3" fontId="8" fillId="5" borderId="12" xfId="0" applyNumberFormat="1" applyFont="1" applyFill="1" applyBorder="1" applyAlignment="1">
      <alignment horizontal="right" vertical="center" shrinkToFit="1"/>
    </xf>
    <xf numFmtId="3" fontId="10" fillId="6" borderId="0" xfId="0" applyNumberFormat="1" applyFont="1" applyFill="1" applyBorder="1" applyAlignment="1">
      <alignment horizontal="right" vertical="center" shrinkToFit="1"/>
    </xf>
    <xf numFmtId="3" fontId="10" fillId="6" borderId="12" xfId="0" applyNumberFormat="1" applyFont="1" applyFill="1" applyBorder="1" applyAlignment="1">
      <alignment horizontal="right" vertical="center" shrinkToFit="1"/>
    </xf>
    <xf numFmtId="3" fontId="8" fillId="5" borderId="1" xfId="0" applyNumberFormat="1" applyFont="1" applyFill="1" applyBorder="1" applyAlignment="1">
      <alignment horizontal="right" vertical="center" shrinkToFit="1"/>
    </xf>
    <xf numFmtId="3" fontId="8" fillId="5" borderId="14" xfId="0" applyNumberFormat="1" applyFont="1" applyFill="1" applyBorder="1" applyAlignment="1">
      <alignment horizontal="right" vertical="center" shrinkToFit="1"/>
    </xf>
    <xf numFmtId="0" fontId="8" fillId="5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3" fontId="11" fillId="5" borderId="8" xfId="0" applyNumberFormat="1" applyFont="1" applyFill="1" applyBorder="1" applyAlignment="1">
      <alignment horizontal="right" vertical="center" shrinkToFit="1"/>
    </xf>
    <xf numFmtId="3" fontId="11" fillId="5" borderId="9" xfId="0" applyNumberFormat="1" applyFont="1" applyFill="1" applyBorder="1" applyAlignment="1">
      <alignment horizontal="right" vertical="center" shrinkToFit="1"/>
    </xf>
    <xf numFmtId="3" fontId="11" fillId="5" borderId="10" xfId="0" applyNumberFormat="1" applyFont="1" applyFill="1" applyBorder="1" applyAlignment="1">
      <alignment horizontal="right" vertical="center" shrinkToFit="1"/>
    </xf>
    <xf numFmtId="3" fontId="12" fillId="5" borderId="11" xfId="0" applyNumberFormat="1" applyFont="1" applyFill="1" applyBorder="1" applyAlignment="1">
      <alignment horizontal="right" vertical="center" shrinkToFit="1"/>
    </xf>
    <xf numFmtId="3" fontId="12" fillId="5" borderId="0" xfId="0" applyNumberFormat="1" applyFont="1" applyFill="1" applyBorder="1" applyAlignment="1">
      <alignment horizontal="right" vertical="center" shrinkToFit="1"/>
    </xf>
    <xf numFmtId="3" fontId="12" fillId="5" borderId="12" xfId="0" applyNumberFormat="1" applyFont="1" applyFill="1" applyBorder="1" applyAlignment="1">
      <alignment horizontal="right" vertical="center" shrinkToFit="1"/>
    </xf>
    <xf numFmtId="3" fontId="13" fillId="6" borderId="11" xfId="0" applyNumberFormat="1" applyFont="1" applyFill="1" applyBorder="1" applyAlignment="1">
      <alignment horizontal="right" vertical="center" shrinkToFit="1"/>
    </xf>
    <xf numFmtId="3" fontId="13" fillId="6" borderId="0" xfId="0" applyNumberFormat="1" applyFont="1" applyFill="1" applyBorder="1" applyAlignment="1">
      <alignment horizontal="right" vertical="center" shrinkToFit="1"/>
    </xf>
    <xf numFmtId="3" fontId="13" fillId="6" borderId="12" xfId="0" applyNumberFormat="1" applyFont="1" applyFill="1" applyBorder="1" applyAlignment="1">
      <alignment horizontal="right" vertical="center" shrinkToFit="1"/>
    </xf>
    <xf numFmtId="3" fontId="12" fillId="5" borderId="13" xfId="0" applyNumberFormat="1" applyFont="1" applyFill="1" applyBorder="1" applyAlignment="1">
      <alignment horizontal="right" vertical="center" shrinkToFit="1"/>
    </xf>
    <xf numFmtId="3" fontId="12" fillId="5" borderId="1" xfId="0" applyNumberFormat="1" applyFont="1" applyFill="1" applyBorder="1" applyAlignment="1">
      <alignment horizontal="right" vertical="center" shrinkToFit="1"/>
    </xf>
    <xf numFmtId="3" fontId="12" fillId="5" borderId="14" xfId="0" applyNumberFormat="1" applyFont="1" applyFill="1" applyBorder="1" applyAlignment="1">
      <alignment horizontal="right" vertical="center" shrinkToFi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0" fillId="0" borderId="0" xfId="0"/>
    <xf numFmtId="3" fontId="7" fillId="5" borderId="8" xfId="0" applyNumberFormat="1" applyFont="1" applyFill="1" applyBorder="1" applyAlignment="1">
      <alignment horizontal="right" vertical="center" shrinkToFit="1"/>
    </xf>
    <xf numFmtId="3" fontId="8" fillId="5" borderId="11" xfId="0" applyNumberFormat="1" applyFont="1" applyFill="1" applyBorder="1" applyAlignment="1">
      <alignment horizontal="right" vertical="center" shrinkToFit="1"/>
    </xf>
    <xf numFmtId="3" fontId="8" fillId="5" borderId="13" xfId="0" applyNumberFormat="1" applyFont="1" applyFill="1" applyBorder="1" applyAlignment="1">
      <alignment horizontal="right" vertical="center" shrinkToFit="1"/>
    </xf>
    <xf numFmtId="3" fontId="10" fillId="6" borderId="11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8" fillId="5" borderId="8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3" fillId="2" borderId="3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0" fillId="0" borderId="0" xfId="0"/>
    <xf numFmtId="0" fontId="3" fillId="2" borderId="3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7" fillId="5" borderId="8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45606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6930689/default/table" TargetMode="External"/><Relationship Id="rId1" Type="http://schemas.openxmlformats.org/officeDocument/2006/relationships/hyperlink" Target="https://ec.europa.eu/eurostat/databrowser/product/page/NASA_10_NF_TR__custom_693068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10.85546875" customWidth="1"/>
    <col min="3" max="3" width="32.5703125" customWidth="1"/>
    <col min="4" max="4" width="23.42578125" customWidth="1"/>
    <col min="5" max="5" width="18.42578125" customWidth="1"/>
    <col min="6" max="6" width="48.42578125" customWidth="1"/>
    <col min="7" max="7" width="19.14062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56" t="s">
        <v>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 x14ac:dyDescent="0.2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2" t="s">
        <v>23</v>
      </c>
      <c r="C17" s="11" t="s">
        <v>18</v>
      </c>
      <c r="D17" s="11" t="s">
        <v>19</v>
      </c>
      <c r="E17" s="11" t="s">
        <v>20</v>
      </c>
      <c r="F17" s="11" t="s">
        <v>24</v>
      </c>
      <c r="G17" s="11" t="s">
        <v>22</v>
      </c>
    </row>
    <row r="18" spans="2:7" x14ac:dyDescent="0.25">
      <c r="B18" s="13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 x14ac:dyDescent="0.25">
      <c r="B19" s="12" t="s">
        <v>27</v>
      </c>
      <c r="C19" s="11" t="s">
        <v>18</v>
      </c>
      <c r="D19" s="11" t="s">
        <v>19</v>
      </c>
      <c r="E19" s="11" t="s">
        <v>20</v>
      </c>
      <c r="F19" s="11" t="s">
        <v>28</v>
      </c>
      <c r="G19" s="11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46"/>
  <sheetViews>
    <sheetView workbookViewId="0">
      <selection activeCell="J36" sqref="J36"/>
    </sheetView>
  </sheetViews>
  <sheetFormatPr baseColWidth="10" defaultColWidth="9.140625" defaultRowHeight="11.45" customHeight="1" x14ac:dyDescent="0.25"/>
  <cols>
    <col min="1" max="1" width="9.140625" style="50"/>
    <col min="2" max="2" width="29.85546875" style="50" customWidth="1"/>
    <col min="3" max="7" width="12.7109375" style="50" customWidth="1"/>
    <col min="8" max="16384" width="9.140625" style="50"/>
  </cols>
  <sheetData>
    <row r="1" spans="2:7" ht="15" x14ac:dyDescent="0.25">
      <c r="B1" s="3" t="s">
        <v>57</v>
      </c>
    </row>
    <row r="2" spans="2:7" ht="15" x14ac:dyDescent="0.25">
      <c r="B2" s="3" t="s">
        <v>50</v>
      </c>
      <c r="C2" s="1" t="s">
        <v>58</v>
      </c>
    </row>
    <row r="3" spans="2:7" ht="15" x14ac:dyDescent="0.25">
      <c r="B3" s="3" t="s">
        <v>51</v>
      </c>
      <c r="C3" s="3" t="s">
        <v>6</v>
      </c>
    </row>
    <row r="4" spans="2:7" ht="15" x14ac:dyDescent="0.25"/>
    <row r="5" spans="2:7" ht="15" x14ac:dyDescent="0.25">
      <c r="B5" s="1" t="s">
        <v>12</v>
      </c>
      <c r="D5" s="3" t="s">
        <v>18</v>
      </c>
    </row>
    <row r="6" spans="2:7" ht="15" x14ac:dyDescent="0.25">
      <c r="B6" s="1" t="s">
        <v>13</v>
      </c>
      <c r="D6" s="3" t="s">
        <v>19</v>
      </c>
    </row>
    <row r="7" spans="2:7" ht="15" x14ac:dyDescent="0.25">
      <c r="B7" s="1" t="s">
        <v>14</v>
      </c>
      <c r="D7" s="55" t="s">
        <v>66</v>
      </c>
    </row>
    <row r="8" spans="2:7" ht="15" x14ac:dyDescent="0.25">
      <c r="B8" s="1" t="s">
        <v>15</v>
      </c>
      <c r="D8" s="3" t="s">
        <v>26</v>
      </c>
    </row>
    <row r="9" spans="2:7" ht="15" x14ac:dyDescent="0.25">
      <c r="B9" s="1" t="s">
        <v>16</v>
      </c>
      <c r="D9" s="3" t="s">
        <v>59</v>
      </c>
    </row>
    <row r="10" spans="2:7" ht="15" x14ac:dyDescent="0.25"/>
    <row r="11" spans="2:7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 x14ac:dyDescent="0.25">
      <c r="B12" s="6" t="s">
        <v>34</v>
      </c>
      <c r="C12" s="7" t="s">
        <v>53</v>
      </c>
      <c r="D12" s="7">
        <v>373561</v>
      </c>
      <c r="E12" s="7">
        <v>497147</v>
      </c>
      <c r="F12" s="7">
        <v>591674</v>
      </c>
      <c r="G12" s="7">
        <v>543720</v>
      </c>
    </row>
    <row r="13" spans="2:7" ht="15" x14ac:dyDescent="0.25">
      <c r="B13" s="6" t="s">
        <v>35</v>
      </c>
      <c r="C13" s="8">
        <v>6546</v>
      </c>
      <c r="D13" s="8">
        <v>9472</v>
      </c>
      <c r="E13" s="8">
        <v>12172</v>
      </c>
      <c r="F13" s="8">
        <v>17046</v>
      </c>
      <c r="G13" s="8">
        <v>17783</v>
      </c>
    </row>
    <row r="14" spans="2:7" ht="15" x14ac:dyDescent="0.25">
      <c r="B14" s="6" t="s">
        <v>36</v>
      </c>
      <c r="C14" s="7">
        <v>935</v>
      </c>
      <c r="D14" s="7">
        <v>1166</v>
      </c>
      <c r="E14" s="7">
        <v>1889</v>
      </c>
      <c r="F14" s="7">
        <v>5897</v>
      </c>
      <c r="G14" s="7">
        <v>4979</v>
      </c>
    </row>
    <row r="15" spans="2:7" ht="15" x14ac:dyDescent="0.25">
      <c r="B15" s="6" t="s">
        <v>37</v>
      </c>
      <c r="C15" s="8">
        <v>142186</v>
      </c>
      <c r="D15" s="8">
        <v>159294</v>
      </c>
      <c r="E15" s="8">
        <v>227892</v>
      </c>
      <c r="F15" s="8">
        <v>263766</v>
      </c>
      <c r="G15" s="8">
        <v>235101</v>
      </c>
    </row>
    <row r="16" spans="2:7" ht="15" x14ac:dyDescent="0.25">
      <c r="B16" s="6" t="s">
        <v>38</v>
      </c>
      <c r="C16" s="7">
        <v>3799</v>
      </c>
      <c r="D16" s="7">
        <v>6084</v>
      </c>
      <c r="E16" s="7">
        <v>15257</v>
      </c>
      <c r="F16" s="7">
        <v>28014</v>
      </c>
      <c r="G16" s="7">
        <v>21638</v>
      </c>
    </row>
    <row r="17" spans="2:7" ht="15" x14ac:dyDescent="0.25">
      <c r="B17" s="6" t="s">
        <v>39</v>
      </c>
      <c r="C17" s="8">
        <v>10805</v>
      </c>
      <c r="D17" s="8">
        <v>14137</v>
      </c>
      <c r="E17" s="8">
        <v>37218</v>
      </c>
      <c r="F17" s="8">
        <v>42129</v>
      </c>
      <c r="G17" s="8">
        <v>44600</v>
      </c>
    </row>
    <row r="18" spans="2:7" ht="15" x14ac:dyDescent="0.25">
      <c r="B18" s="6" t="s">
        <v>40</v>
      </c>
      <c r="C18" s="7">
        <v>90110</v>
      </c>
      <c r="D18" s="7">
        <v>127663</v>
      </c>
      <c r="E18" s="7">
        <v>130051</v>
      </c>
      <c r="F18" s="7">
        <v>127414</v>
      </c>
      <c r="G18" s="7">
        <v>109725</v>
      </c>
    </row>
    <row r="19" spans="2:7" ht="15" x14ac:dyDescent="0.25">
      <c r="B19" s="6" t="s">
        <v>41</v>
      </c>
      <c r="C19" s="8">
        <v>4806</v>
      </c>
      <c r="D19" s="8">
        <v>7696</v>
      </c>
      <c r="E19" s="8">
        <v>13087</v>
      </c>
      <c r="F19" s="8">
        <v>21678</v>
      </c>
      <c r="G19" s="8">
        <v>20842</v>
      </c>
    </row>
    <row r="20" spans="2:7" ht="15" x14ac:dyDescent="0.25">
      <c r="B20" s="6" t="s">
        <v>42</v>
      </c>
      <c r="C20" s="7">
        <v>2404</v>
      </c>
      <c r="D20" s="7">
        <v>3092</v>
      </c>
      <c r="E20" s="7">
        <v>7512</v>
      </c>
      <c r="F20" s="7">
        <v>14293</v>
      </c>
      <c r="G20" s="7">
        <v>17886</v>
      </c>
    </row>
    <row r="21" spans="2:7" ht="15" x14ac:dyDescent="0.25">
      <c r="B21" s="6" t="s">
        <v>43</v>
      </c>
      <c r="C21" s="8">
        <v>41035</v>
      </c>
      <c r="D21" s="8">
        <v>65241</v>
      </c>
      <c r="E21" s="8">
        <v>77899</v>
      </c>
      <c r="F21" s="8">
        <v>145098</v>
      </c>
      <c r="G21" s="8" t="s">
        <v>53</v>
      </c>
    </row>
    <row r="23" spans="2:7" ht="18" customHeight="1" x14ac:dyDescent="0.25">
      <c r="B23" s="30" t="s">
        <v>64</v>
      </c>
      <c r="C23" s="18" t="s">
        <v>45</v>
      </c>
      <c r="D23" s="19" t="s">
        <v>46</v>
      </c>
      <c r="E23" s="19" t="s">
        <v>47</v>
      </c>
      <c r="F23" s="19" t="s">
        <v>60</v>
      </c>
      <c r="G23" s="20" t="s">
        <v>48</v>
      </c>
    </row>
    <row r="24" spans="2:7" ht="18" customHeight="1" x14ac:dyDescent="0.25">
      <c r="B24" s="31" t="s">
        <v>61</v>
      </c>
      <c r="C24" s="21"/>
      <c r="D24" s="23">
        <f>'Revenus distribués versés SNF'!D24-'Revenus distribués reçus SNF'!D24</f>
        <v>408.88099999999997</v>
      </c>
      <c r="E24" s="23">
        <f>'Revenus distribués versés SNF'!E24-'Revenus distribués reçus SNF'!E24</f>
        <v>584.29300000000012</v>
      </c>
      <c r="F24" s="23">
        <f>'Revenus distribués versés SNF'!F24-'Revenus distribués reçus SNF'!F24</f>
        <v>685.52100000000007</v>
      </c>
      <c r="G24" s="23">
        <f>'Revenus distribués versés SNF'!G24-'Revenus distribués reçus SNF'!G24</f>
        <v>719.71399999999994</v>
      </c>
    </row>
    <row r="25" spans="2:7" ht="18" customHeight="1" x14ac:dyDescent="0.25">
      <c r="B25" s="32" t="s">
        <v>35</v>
      </c>
      <c r="C25" s="23">
        <f>'Revenus distribués versés SNF'!C25-'Revenus distribués reçus SNF'!C25</f>
        <v>8.9849999999999994</v>
      </c>
      <c r="D25" s="23">
        <f>'Revenus distribués versés SNF'!D25-'Revenus distribués reçus SNF'!D25</f>
        <v>8.7559999999999985</v>
      </c>
      <c r="E25" s="23">
        <f>'Revenus distribués versés SNF'!E25-'Revenus distribués reçus SNF'!E25</f>
        <v>17.975000000000001</v>
      </c>
      <c r="F25" s="23">
        <f>'Revenus distribués versés SNF'!F25-'Revenus distribués reçus SNF'!F25</f>
        <v>16.356999999999999</v>
      </c>
      <c r="G25" s="23">
        <f>'Revenus distribués versés SNF'!G25-'Revenus distribués reçus SNF'!G25</f>
        <v>18.910999999999998</v>
      </c>
    </row>
    <row r="26" spans="2:7" ht="18" customHeight="1" x14ac:dyDescent="0.25">
      <c r="B26" s="32" t="s">
        <v>36</v>
      </c>
      <c r="C26" s="23">
        <f>'Revenus distribués versés SNF'!C26-'Revenus distribués reçus SNF'!C26</f>
        <v>1.3209999999999997</v>
      </c>
      <c r="D26" s="23">
        <f>'Revenus distribués versés SNF'!D26-'Revenus distribués reçus SNF'!D26</f>
        <v>0.22999999999999998</v>
      </c>
      <c r="E26" s="23">
        <f>'Revenus distribués versés SNF'!E26-'Revenus distribués reçus SNF'!E26</f>
        <v>2.8430000000000009</v>
      </c>
      <c r="F26" s="23">
        <f>'Revenus distribués versés SNF'!F26-'Revenus distribués reçus SNF'!F26</f>
        <v>14.975999999999999</v>
      </c>
      <c r="G26" s="23">
        <f>'Revenus distribués versés SNF'!G26-'Revenus distribués reçus SNF'!G26</f>
        <v>16.167000000000002</v>
      </c>
    </row>
    <row r="27" spans="2:7" ht="18" customHeight="1" x14ac:dyDescent="0.25">
      <c r="B27" s="32" t="s">
        <v>37</v>
      </c>
      <c r="C27" s="23">
        <f>'Revenus distribués versés SNF'!C27-'Revenus distribués reçus SNF'!C27</f>
        <v>128.30499999999998</v>
      </c>
      <c r="D27" s="23">
        <f>'Revenus distribués versés SNF'!D27-'Revenus distribués reçus SNF'!D27</f>
        <v>158.89699999999999</v>
      </c>
      <c r="E27" s="23">
        <f>'Revenus distribués versés SNF'!E27-'Revenus distribués reçus SNF'!E27</f>
        <v>221.5</v>
      </c>
      <c r="F27" s="23">
        <f>'Revenus distribués versés SNF'!F27-'Revenus distribués reçus SNF'!F27</f>
        <v>245.90200000000002</v>
      </c>
      <c r="G27" s="23">
        <f>'Revenus distribués versés SNF'!G27-'Revenus distribués reçus SNF'!G27</f>
        <v>240.55</v>
      </c>
    </row>
    <row r="28" spans="2:7" ht="18" customHeight="1" x14ac:dyDescent="0.25">
      <c r="B28" s="32" t="s">
        <v>38</v>
      </c>
      <c r="C28" s="23">
        <f>'Revenus distribués versés SNF'!C28-'Revenus distribués reçus SNF'!C28</f>
        <v>7.2469999999999999</v>
      </c>
      <c r="D28" s="23">
        <f>'Revenus distribués versés SNF'!D28-'Revenus distribués reçus SNF'!D28</f>
        <v>12.992000000000001</v>
      </c>
      <c r="E28" s="23">
        <f>'Revenus distribués versés SNF'!E28-'Revenus distribués reçus SNF'!E28</f>
        <v>21.019999999999996</v>
      </c>
      <c r="F28" s="23">
        <f>'Revenus distribués versés SNF'!F28-'Revenus distribués reçus SNF'!F28</f>
        <v>35.505000000000003</v>
      </c>
      <c r="G28" s="23">
        <f>'Revenus distribués versés SNF'!G28-'Revenus distribués reçus SNF'!G28</f>
        <v>25.529000000000003</v>
      </c>
    </row>
    <row r="29" spans="2:7" ht="18" customHeight="1" x14ac:dyDescent="0.25">
      <c r="B29" s="33" t="s">
        <v>39</v>
      </c>
      <c r="C29" s="23">
        <f>'Revenus distribués versés SNF'!C29-'Revenus distribués reçus SNF'!C29</f>
        <v>18.259</v>
      </c>
      <c r="D29" s="23">
        <f>'Revenus distribués versés SNF'!D29-'Revenus distribués reçus SNF'!D29</f>
        <v>25.515000000000001</v>
      </c>
      <c r="E29" s="23">
        <f>'Revenus distribués versés SNF'!E29-'Revenus distribués reçus SNF'!E29</f>
        <v>55.635999999999996</v>
      </c>
      <c r="F29" s="23">
        <f>'Revenus distribués versés SNF'!F29-'Revenus distribués reçus SNF'!F29</f>
        <v>53.94</v>
      </c>
      <c r="G29" s="23">
        <f>'Revenus distribués versés SNF'!G29-'Revenus distribués reçus SNF'!G29</f>
        <v>80.204000000000008</v>
      </c>
    </row>
    <row r="30" spans="2:7" ht="18" customHeight="1" x14ac:dyDescent="0.25">
      <c r="B30" s="32" t="s">
        <v>40</v>
      </c>
      <c r="C30" s="23">
        <f>'Revenus distribués versés SNF'!C30-'Revenus distribués reçus SNF'!C30</f>
        <v>96.256</v>
      </c>
      <c r="D30" s="23">
        <f>'Revenus distribués versés SNF'!D30-'Revenus distribués reçus SNF'!D30</f>
        <v>134.97299999999998</v>
      </c>
      <c r="E30" s="23">
        <f>'Revenus distribués versés SNF'!E30-'Revenus distribués reçus SNF'!E30</f>
        <v>137.61599999999999</v>
      </c>
      <c r="F30" s="23">
        <f>'Revenus distribués versés SNF'!F30-'Revenus distribués reçus SNF'!F30</f>
        <v>139.06399999999999</v>
      </c>
      <c r="G30" s="23">
        <f>'Revenus distribués versés SNF'!G30-'Revenus distribués reçus SNF'!G30</f>
        <v>132.59700000000001</v>
      </c>
    </row>
    <row r="31" spans="2:7" ht="18" customHeight="1" x14ac:dyDescent="0.25">
      <c r="B31" s="32" t="s">
        <v>41</v>
      </c>
      <c r="C31" s="23">
        <f>'Revenus distribués versés SNF'!C31-'Revenus distribués reçus SNF'!C31</f>
        <v>9.1260000000000012</v>
      </c>
      <c r="D31" s="23">
        <f>'Revenus distribués versés SNF'!D31-'Revenus distribués reçus SNF'!D31</f>
        <v>11.809999999999999</v>
      </c>
      <c r="E31" s="23">
        <f>'Revenus distribués versés SNF'!E31-'Revenus distribués reçus SNF'!E31</f>
        <v>19.440999999999995</v>
      </c>
      <c r="F31" s="23">
        <f>'Revenus distribués versés SNF'!F31-'Revenus distribués reçus SNF'!F31</f>
        <v>1.679000000000002</v>
      </c>
      <c r="G31" s="23">
        <f>'Revenus distribués versés SNF'!G31-'Revenus distribués reçus SNF'!G31</f>
        <v>7.242999999999995</v>
      </c>
    </row>
    <row r="32" spans="2:7" ht="18" customHeight="1" x14ac:dyDescent="0.25">
      <c r="B32" s="32" t="s">
        <v>42</v>
      </c>
      <c r="C32" s="23">
        <f>'Revenus distribués versés SNF'!C32-'Revenus distribués reçus SNF'!C32</f>
        <v>5.7740000000000009</v>
      </c>
      <c r="D32" s="23">
        <f>'Revenus distribués versés SNF'!D32-'Revenus distribués reçus SNF'!D32</f>
        <v>5.7779999999999987</v>
      </c>
      <c r="E32" s="23">
        <f>'Revenus distribués versés SNF'!E32-'Revenus distribués reçus SNF'!E32</f>
        <v>12.024000000000001</v>
      </c>
      <c r="F32" s="23">
        <f>'Revenus distribués versés SNF'!F32-'Revenus distribués reçus SNF'!F32</f>
        <v>26.263999999999996</v>
      </c>
      <c r="G32" s="23">
        <f>'Revenus distribués versés SNF'!G32-'Revenus distribués reçus SNF'!G32</f>
        <v>30.65</v>
      </c>
    </row>
    <row r="33" spans="2:7" ht="18" customHeight="1" x14ac:dyDescent="0.25">
      <c r="B33" s="34" t="s">
        <v>43</v>
      </c>
      <c r="C33" s="23">
        <f>'Revenus distribués versés SNF'!C33-'Revenus distribués reçus SNF'!C33</f>
        <v>57.212000000000003</v>
      </c>
      <c r="D33" s="23">
        <f>'Revenus distribués versés SNF'!D33-'Revenus distribués reçus SNF'!D33</f>
        <v>82.947000000000003</v>
      </c>
      <c r="E33" s="23">
        <f>'Revenus distribués versés SNF'!E33-'Revenus distribués reçus SNF'!E33</f>
        <v>91.823999999999998</v>
      </c>
      <c r="F33" s="23">
        <f>'Revenus distribués versés SNF'!F33-'Revenus distribués reçus SNF'!F33</f>
        <v>118.64599999999999</v>
      </c>
      <c r="G33" s="23">
        <f>'Revenus distribués versés SNF'!G33-'Revenus distribués reçus SNF'!G33</f>
        <v>0</v>
      </c>
    </row>
    <row r="34" spans="2:7" ht="18" customHeight="1" x14ac:dyDescent="0.3">
      <c r="B34" s="16"/>
      <c r="C34" s="16"/>
      <c r="D34" s="16"/>
      <c r="E34" s="16"/>
      <c r="F34" s="16"/>
      <c r="G34" s="16"/>
    </row>
    <row r="35" spans="2:7" ht="18" customHeight="1" x14ac:dyDescent="0.25">
      <c r="B35" s="29" t="s">
        <v>63</v>
      </c>
      <c r="C35" s="18" t="s">
        <v>45</v>
      </c>
      <c r="D35" s="19" t="s">
        <v>46</v>
      </c>
      <c r="E35" s="19" t="s">
        <v>47</v>
      </c>
      <c r="F35" s="19" t="s">
        <v>60</v>
      </c>
      <c r="G35" s="20" t="s">
        <v>48</v>
      </c>
    </row>
    <row r="36" spans="2:7" ht="18" customHeight="1" x14ac:dyDescent="0.25">
      <c r="B36" s="31" t="s">
        <v>61</v>
      </c>
      <c r="C36" s="35"/>
      <c r="D36" s="36">
        <f t="shared" ref="D36:G36" si="0">D24/$D24*100</f>
        <v>100</v>
      </c>
      <c r="E36" s="36">
        <f t="shared" si="0"/>
        <v>142.90050161293877</v>
      </c>
      <c r="F36" s="36">
        <f t="shared" si="0"/>
        <v>167.65782709394668</v>
      </c>
      <c r="G36" s="37">
        <f t="shared" si="0"/>
        <v>176.02040691545952</v>
      </c>
    </row>
    <row r="37" spans="2:7" ht="18" customHeight="1" x14ac:dyDescent="0.25">
      <c r="B37" s="32" t="s">
        <v>35</v>
      </c>
      <c r="C37" s="38">
        <f t="shared" ref="C37:G45" si="1">C25/$D25*100</f>
        <v>102.61534947464597</v>
      </c>
      <c r="D37" s="39">
        <f t="shared" si="1"/>
        <v>100</v>
      </c>
      <c r="E37" s="39">
        <f t="shared" si="1"/>
        <v>205.28780264961176</v>
      </c>
      <c r="F37" s="39">
        <f t="shared" si="1"/>
        <v>186.80904522613068</v>
      </c>
      <c r="G37" s="40">
        <f t="shared" si="1"/>
        <v>215.97761534947466</v>
      </c>
    </row>
    <row r="38" spans="2:7" ht="18" customHeight="1" x14ac:dyDescent="0.25">
      <c r="B38" s="32" t="s">
        <v>36</v>
      </c>
      <c r="C38" s="38"/>
      <c r="D38" s="39"/>
      <c r="E38" s="39"/>
      <c r="F38" s="39"/>
      <c r="G38" s="40"/>
    </row>
    <row r="39" spans="2:7" ht="18" customHeight="1" x14ac:dyDescent="0.25">
      <c r="B39" s="32" t="s">
        <v>37</v>
      </c>
      <c r="C39" s="38">
        <f t="shared" si="1"/>
        <v>80.747276537631279</v>
      </c>
      <c r="D39" s="39">
        <f t="shared" si="1"/>
        <v>100</v>
      </c>
      <c r="E39" s="39">
        <f t="shared" si="1"/>
        <v>139.39847825950145</v>
      </c>
      <c r="F39" s="39">
        <f t="shared" si="1"/>
        <v>154.75559639263173</v>
      </c>
      <c r="G39" s="40">
        <f t="shared" si="1"/>
        <v>151.38737672832087</v>
      </c>
    </row>
    <row r="40" spans="2:7" ht="18" customHeight="1" x14ac:dyDescent="0.25">
      <c r="B40" s="32" t="s">
        <v>38</v>
      </c>
      <c r="C40" s="38">
        <f t="shared" si="1"/>
        <v>55.780480295566491</v>
      </c>
      <c r="D40" s="39">
        <f t="shared" si="1"/>
        <v>100</v>
      </c>
      <c r="E40" s="39">
        <f t="shared" si="1"/>
        <v>161.79187192118223</v>
      </c>
      <c r="F40" s="39">
        <f t="shared" si="1"/>
        <v>273.2835591133005</v>
      </c>
      <c r="G40" s="40">
        <f t="shared" si="1"/>
        <v>196.49784482758622</v>
      </c>
    </row>
    <row r="41" spans="2:7" ht="18" customHeight="1" x14ac:dyDescent="0.25">
      <c r="B41" s="33" t="s">
        <v>39</v>
      </c>
      <c r="C41" s="41">
        <f t="shared" si="1"/>
        <v>71.561826376641193</v>
      </c>
      <c r="D41" s="42">
        <f t="shared" si="1"/>
        <v>100</v>
      </c>
      <c r="E41" s="42">
        <f t="shared" si="1"/>
        <v>218.05212620027433</v>
      </c>
      <c r="F41" s="42">
        <f t="shared" si="1"/>
        <v>211.40505584950029</v>
      </c>
      <c r="G41" s="43">
        <f t="shared" si="1"/>
        <v>314.34058397021363</v>
      </c>
    </row>
    <row r="42" spans="2:7" ht="18" customHeight="1" x14ac:dyDescent="0.25">
      <c r="B42" s="32" t="s">
        <v>40</v>
      </c>
      <c r="C42" s="38">
        <f t="shared" si="1"/>
        <v>71.315003741489051</v>
      </c>
      <c r="D42" s="39">
        <f t="shared" si="1"/>
        <v>100</v>
      </c>
      <c r="E42" s="39">
        <f t="shared" si="1"/>
        <v>101.95816941166012</v>
      </c>
      <c r="F42" s="39">
        <f t="shared" si="1"/>
        <v>103.03097656568352</v>
      </c>
      <c r="G42" s="40">
        <f t="shared" si="1"/>
        <v>98.239647929585942</v>
      </c>
    </row>
    <row r="43" spans="2:7" ht="18" customHeight="1" x14ac:dyDescent="0.25">
      <c r="B43" s="32" t="s">
        <v>41</v>
      </c>
      <c r="C43" s="38">
        <f t="shared" si="1"/>
        <v>77.27349703640985</v>
      </c>
      <c r="D43" s="39">
        <f t="shared" si="1"/>
        <v>100</v>
      </c>
      <c r="E43" s="39">
        <f t="shared" si="1"/>
        <v>164.61473327688398</v>
      </c>
      <c r="F43" s="39">
        <f t="shared" si="1"/>
        <v>14.216765453005948</v>
      </c>
      <c r="G43" s="40">
        <f t="shared" si="1"/>
        <v>61.329381879762877</v>
      </c>
    </row>
    <row r="44" spans="2:7" ht="18" customHeight="1" x14ac:dyDescent="0.25">
      <c r="B44" s="32" t="s">
        <v>42</v>
      </c>
      <c r="C44" s="38">
        <f t="shared" si="1"/>
        <v>99.930771893388766</v>
      </c>
      <c r="D44" s="39">
        <f t="shared" si="1"/>
        <v>100</v>
      </c>
      <c r="E44" s="39">
        <f t="shared" si="1"/>
        <v>208.0996884735203</v>
      </c>
      <c r="F44" s="39">
        <f t="shared" si="1"/>
        <v>454.55174800969201</v>
      </c>
      <c r="G44" s="40">
        <f t="shared" si="1"/>
        <v>530.46036690896517</v>
      </c>
    </row>
    <row r="45" spans="2:7" ht="18" customHeight="1" x14ac:dyDescent="0.25">
      <c r="B45" s="34" t="s">
        <v>43</v>
      </c>
      <c r="C45" s="44">
        <f t="shared" si="1"/>
        <v>68.974164225348716</v>
      </c>
      <c r="D45" s="45">
        <f t="shared" si="1"/>
        <v>100</v>
      </c>
      <c r="E45" s="45">
        <f t="shared" si="1"/>
        <v>110.70201453940467</v>
      </c>
      <c r="F45" s="45">
        <f t="shared" si="1"/>
        <v>143.03832567784244</v>
      </c>
      <c r="G45" s="46">
        <f t="shared" si="1"/>
        <v>0</v>
      </c>
    </row>
    <row r="46" spans="2:7" ht="18" customHeight="1" x14ac:dyDescent="0.25">
      <c r="B46" s="17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29</v>
      </c>
    </row>
    <row r="2" spans="1:3" x14ac:dyDescent="0.25">
      <c r="B2" s="14" t="s">
        <v>30</v>
      </c>
      <c r="C2" s="14" t="s">
        <v>31</v>
      </c>
    </row>
    <row r="3" spans="1:3" x14ac:dyDescent="0.25">
      <c r="B3" s="15" t="s">
        <v>32</v>
      </c>
      <c r="C3" s="15" t="s">
        <v>32</v>
      </c>
    </row>
    <row r="4" spans="1:3" x14ac:dyDescent="0.25">
      <c r="B4" s="2" t="s">
        <v>12</v>
      </c>
      <c r="C4" s="2" t="s">
        <v>18</v>
      </c>
    </row>
    <row r="5" spans="1:3" x14ac:dyDescent="0.25">
      <c r="B5" s="11" t="s">
        <v>13</v>
      </c>
      <c r="C5" s="11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1" t="s">
        <v>15</v>
      </c>
      <c r="C7" s="11" t="s">
        <v>21</v>
      </c>
    </row>
    <row r="8" spans="1:3" x14ac:dyDescent="0.25">
      <c r="B8" s="2" t="s">
        <v>15</v>
      </c>
      <c r="C8" s="2" t="s">
        <v>24</v>
      </c>
    </row>
    <row r="9" spans="1:3" x14ac:dyDescent="0.25">
      <c r="B9" s="11" t="s">
        <v>15</v>
      </c>
      <c r="C9" s="11" t="s">
        <v>26</v>
      </c>
    </row>
    <row r="10" spans="1:3" x14ac:dyDescent="0.25">
      <c r="B10" s="2" t="s">
        <v>15</v>
      </c>
      <c r="C10" s="2" t="s">
        <v>28</v>
      </c>
    </row>
    <row r="11" spans="1:3" x14ac:dyDescent="0.25">
      <c r="B11" s="11" t="s">
        <v>16</v>
      </c>
      <c r="C11" s="11" t="s">
        <v>22</v>
      </c>
    </row>
    <row r="12" spans="1:3" x14ac:dyDescent="0.25">
      <c r="B12" s="2" t="s">
        <v>33</v>
      </c>
      <c r="C12" s="2" t="s">
        <v>34</v>
      </c>
    </row>
    <row r="13" spans="1:3" x14ac:dyDescent="0.25">
      <c r="B13" s="11" t="s">
        <v>33</v>
      </c>
      <c r="C13" s="11" t="s">
        <v>35</v>
      </c>
    </row>
    <row r="14" spans="1:3" x14ac:dyDescent="0.25">
      <c r="B14" s="2" t="s">
        <v>33</v>
      </c>
      <c r="C14" s="2" t="s">
        <v>36</v>
      </c>
    </row>
    <row r="15" spans="1:3" x14ac:dyDescent="0.25">
      <c r="B15" s="11" t="s">
        <v>33</v>
      </c>
      <c r="C15" s="11" t="s">
        <v>37</v>
      </c>
    </row>
    <row r="16" spans="1:3" x14ac:dyDescent="0.25">
      <c r="B16" s="2" t="s">
        <v>33</v>
      </c>
      <c r="C16" s="2" t="s">
        <v>38</v>
      </c>
    </row>
    <row r="17" spans="2:3" x14ac:dyDescent="0.25">
      <c r="B17" s="11" t="s">
        <v>33</v>
      </c>
      <c r="C17" s="11" t="s">
        <v>39</v>
      </c>
    </row>
    <row r="18" spans="2:3" x14ac:dyDescent="0.25">
      <c r="B18" s="2" t="s">
        <v>33</v>
      </c>
      <c r="C18" s="2" t="s">
        <v>40</v>
      </c>
    </row>
    <row r="19" spans="2:3" x14ac:dyDescent="0.25">
      <c r="B19" s="11" t="s">
        <v>33</v>
      </c>
      <c r="C19" s="11" t="s">
        <v>41</v>
      </c>
    </row>
    <row r="20" spans="2:3" x14ac:dyDescent="0.25">
      <c r="B20" s="2" t="s">
        <v>33</v>
      </c>
      <c r="C20" s="2" t="s">
        <v>42</v>
      </c>
    </row>
    <row r="21" spans="2:3" x14ac:dyDescent="0.25">
      <c r="B21" s="11" t="s">
        <v>33</v>
      </c>
      <c r="C21" s="11" t="s">
        <v>43</v>
      </c>
    </row>
    <row r="22" spans="2:3" x14ac:dyDescent="0.25">
      <c r="B22" s="2" t="s">
        <v>44</v>
      </c>
      <c r="C22" s="2" t="s">
        <v>45</v>
      </c>
    </row>
    <row r="23" spans="2:3" x14ac:dyDescent="0.25">
      <c r="B23" s="11" t="s">
        <v>44</v>
      </c>
      <c r="C23" s="11" t="s">
        <v>46</v>
      </c>
    </row>
    <row r="24" spans="2:3" x14ac:dyDescent="0.25">
      <c r="B24" s="2" t="s">
        <v>44</v>
      </c>
      <c r="C24" s="2" t="s">
        <v>47</v>
      </c>
    </row>
    <row r="25" spans="2:3" x14ac:dyDescent="0.25">
      <c r="B25" s="11" t="s">
        <v>44</v>
      </c>
      <c r="C25" s="1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6"/>
  <sheetViews>
    <sheetView topLeftCell="A20" workbookViewId="0">
      <selection activeCell="K29" sqref="K29"/>
    </sheetView>
  </sheetViews>
  <sheetFormatPr baseColWidth="10" defaultColWidth="9.140625" defaultRowHeight="11.45" customHeight="1" x14ac:dyDescent="0.25"/>
  <cols>
    <col min="2" max="2" width="29.85546875" customWidth="1"/>
    <col min="3" max="7" width="12.7109375" customWidth="1"/>
  </cols>
  <sheetData>
    <row r="1" spans="2:7" ht="15" x14ac:dyDescent="0.25">
      <c r="B1" s="3" t="s">
        <v>49</v>
      </c>
    </row>
    <row r="2" spans="2:7" ht="15" x14ac:dyDescent="0.25">
      <c r="B2" s="2" t="s">
        <v>50</v>
      </c>
      <c r="C2" s="1" t="s">
        <v>0</v>
      </c>
    </row>
    <row r="3" spans="2:7" ht="15" x14ac:dyDescent="0.25">
      <c r="B3" s="2" t="s">
        <v>51</v>
      </c>
      <c r="C3" s="2" t="s">
        <v>6</v>
      </c>
    </row>
    <row r="5" spans="2:7" ht="15" x14ac:dyDescent="0.25">
      <c r="B5" s="1" t="s">
        <v>12</v>
      </c>
      <c r="D5" s="2" t="s">
        <v>18</v>
      </c>
    </row>
    <row r="6" spans="2:7" ht="15" x14ac:dyDescent="0.25">
      <c r="B6" s="1" t="s">
        <v>13</v>
      </c>
      <c r="D6" s="2" t="s">
        <v>19</v>
      </c>
    </row>
    <row r="7" spans="2:7" ht="15" x14ac:dyDescent="0.25">
      <c r="B7" s="1" t="s">
        <v>14</v>
      </c>
      <c r="D7" s="2" t="s">
        <v>20</v>
      </c>
    </row>
    <row r="8" spans="2:7" ht="15" x14ac:dyDescent="0.25">
      <c r="B8" s="1" t="s">
        <v>15</v>
      </c>
      <c r="D8" s="2" t="s">
        <v>21</v>
      </c>
    </row>
    <row r="9" spans="2:7" ht="15" x14ac:dyDescent="0.25">
      <c r="B9" s="1" t="s">
        <v>16</v>
      </c>
      <c r="D9" s="2" t="s">
        <v>22</v>
      </c>
    </row>
    <row r="11" spans="2:7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 x14ac:dyDescent="0.25">
      <c r="B12" s="6" t="s">
        <v>34</v>
      </c>
      <c r="C12" s="7" t="s">
        <v>53</v>
      </c>
      <c r="D12" s="7">
        <v>1002012</v>
      </c>
      <c r="E12" s="7">
        <v>1214061</v>
      </c>
      <c r="F12" s="7">
        <v>1921093</v>
      </c>
      <c r="G12" s="7">
        <v>1860914</v>
      </c>
    </row>
    <row r="13" spans="2:7" ht="15" x14ac:dyDescent="0.25">
      <c r="B13" s="6" t="s">
        <v>35</v>
      </c>
      <c r="C13" s="8">
        <v>25094</v>
      </c>
      <c r="D13" s="8">
        <v>34491</v>
      </c>
      <c r="E13" s="8">
        <v>47444</v>
      </c>
      <c r="F13" s="8">
        <v>71422</v>
      </c>
      <c r="G13" s="8">
        <v>73544</v>
      </c>
    </row>
    <row r="14" spans="2:7" ht="15" x14ac:dyDescent="0.25">
      <c r="B14" s="6" t="s">
        <v>36</v>
      </c>
      <c r="C14" s="7">
        <v>16283</v>
      </c>
      <c r="D14" s="7">
        <v>22122</v>
      </c>
      <c r="E14" s="7">
        <v>23844</v>
      </c>
      <c r="F14" s="7">
        <v>38738</v>
      </c>
      <c r="G14" s="7">
        <v>44075</v>
      </c>
    </row>
    <row r="15" spans="2:7" ht="15" x14ac:dyDescent="0.25">
      <c r="B15" s="6" t="s">
        <v>37</v>
      </c>
      <c r="C15" s="8">
        <v>231152</v>
      </c>
      <c r="D15" s="8">
        <v>273798</v>
      </c>
      <c r="E15" s="8">
        <v>283732</v>
      </c>
      <c r="F15" s="8">
        <v>429219</v>
      </c>
      <c r="G15" s="8">
        <v>432400</v>
      </c>
    </row>
    <row r="16" spans="2:7" ht="15" x14ac:dyDescent="0.25">
      <c r="B16" s="6" t="s">
        <v>38</v>
      </c>
      <c r="C16" s="7">
        <v>53665</v>
      </c>
      <c r="D16" s="7">
        <v>92467</v>
      </c>
      <c r="E16" s="7">
        <v>108923</v>
      </c>
      <c r="F16" s="7">
        <v>178272</v>
      </c>
      <c r="G16" s="7">
        <v>150878</v>
      </c>
    </row>
    <row r="17" spans="2:7" ht="15" x14ac:dyDescent="0.25">
      <c r="B17" s="6" t="s">
        <v>39</v>
      </c>
      <c r="C17" s="8">
        <v>120523</v>
      </c>
      <c r="D17" s="8">
        <v>163682</v>
      </c>
      <c r="E17" s="8">
        <v>223244</v>
      </c>
      <c r="F17" s="8">
        <v>308418</v>
      </c>
      <c r="G17" s="8">
        <v>330046</v>
      </c>
    </row>
    <row r="18" spans="2:7" ht="15" x14ac:dyDescent="0.25">
      <c r="B18" s="6" t="s">
        <v>40</v>
      </c>
      <c r="C18" s="7">
        <v>86685</v>
      </c>
      <c r="D18" s="7">
        <v>133823</v>
      </c>
      <c r="E18" s="7">
        <v>153635</v>
      </c>
      <c r="F18" s="7">
        <v>183113</v>
      </c>
      <c r="G18" s="7">
        <v>190730</v>
      </c>
    </row>
    <row r="19" spans="2:7" ht="15" x14ac:dyDescent="0.25">
      <c r="B19" s="6" t="s">
        <v>41</v>
      </c>
      <c r="C19" s="8">
        <v>35359</v>
      </c>
      <c r="D19" s="8">
        <v>48714</v>
      </c>
      <c r="E19" s="8">
        <v>61136</v>
      </c>
      <c r="F19" s="8">
        <v>86610</v>
      </c>
      <c r="G19" s="8">
        <v>89077</v>
      </c>
    </row>
    <row r="20" spans="2:7" ht="15" x14ac:dyDescent="0.25">
      <c r="B20" s="6" t="s">
        <v>42</v>
      </c>
      <c r="C20" s="7">
        <v>25681</v>
      </c>
      <c r="D20" s="7">
        <v>44555</v>
      </c>
      <c r="E20" s="7">
        <v>53285</v>
      </c>
      <c r="F20" s="7">
        <v>75254</v>
      </c>
      <c r="G20" s="7">
        <v>88217</v>
      </c>
    </row>
    <row r="21" spans="2:7" ht="15" x14ac:dyDescent="0.25">
      <c r="B21" s="6" t="s">
        <v>43</v>
      </c>
      <c r="C21" s="8">
        <v>113506</v>
      </c>
      <c r="D21" s="8">
        <v>211429</v>
      </c>
      <c r="E21" s="8">
        <v>164484</v>
      </c>
      <c r="F21" s="8">
        <v>253122</v>
      </c>
      <c r="G21" s="8" t="s">
        <v>53</v>
      </c>
    </row>
    <row r="23" spans="2:7" ht="18" customHeight="1" x14ac:dyDescent="0.25">
      <c r="B23" s="30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7" ht="18" customHeight="1" x14ac:dyDescent="0.25">
      <c r="B24" s="31" t="s">
        <v>61</v>
      </c>
      <c r="C24" s="21"/>
      <c r="D24" s="21">
        <f t="shared" ref="D24:G33" si="0">D12/1000</f>
        <v>1002.0119999999999</v>
      </c>
      <c r="E24" s="21">
        <f t="shared" si="0"/>
        <v>1214.0609999999999</v>
      </c>
      <c r="F24" s="21">
        <f t="shared" si="0"/>
        <v>1921.0930000000001</v>
      </c>
      <c r="G24" s="22">
        <f t="shared" si="0"/>
        <v>1860.914</v>
      </c>
    </row>
    <row r="25" spans="2:7" ht="18" customHeight="1" x14ac:dyDescent="0.25">
      <c r="B25" s="32" t="s">
        <v>35</v>
      </c>
      <c r="C25" s="23">
        <f t="shared" ref="C25:G33" si="1">C13/1000</f>
        <v>25.094000000000001</v>
      </c>
      <c r="D25" s="23">
        <f t="shared" si="1"/>
        <v>34.491</v>
      </c>
      <c r="E25" s="23">
        <f t="shared" si="1"/>
        <v>47.444000000000003</v>
      </c>
      <c r="F25" s="23">
        <f t="shared" si="0"/>
        <v>71.421999999999997</v>
      </c>
      <c r="G25" s="24">
        <f t="shared" si="1"/>
        <v>73.543999999999997</v>
      </c>
    </row>
    <row r="26" spans="2:7" ht="18" customHeight="1" x14ac:dyDescent="0.25">
      <c r="B26" s="32" t="s">
        <v>36</v>
      </c>
      <c r="C26" s="23">
        <f t="shared" si="1"/>
        <v>16.283000000000001</v>
      </c>
      <c r="D26" s="23">
        <f t="shared" si="1"/>
        <v>22.122</v>
      </c>
      <c r="E26" s="23">
        <f t="shared" si="1"/>
        <v>23.844000000000001</v>
      </c>
      <c r="F26" s="23">
        <f t="shared" si="0"/>
        <v>38.738</v>
      </c>
      <c r="G26" s="24">
        <f t="shared" si="1"/>
        <v>44.075000000000003</v>
      </c>
    </row>
    <row r="27" spans="2:7" ht="18" customHeight="1" x14ac:dyDescent="0.25">
      <c r="B27" s="32" t="s">
        <v>37</v>
      </c>
      <c r="C27" s="23">
        <f t="shared" si="1"/>
        <v>231.15199999999999</v>
      </c>
      <c r="D27" s="23">
        <f t="shared" si="1"/>
        <v>273.798</v>
      </c>
      <c r="E27" s="23">
        <f t="shared" si="1"/>
        <v>283.73200000000003</v>
      </c>
      <c r="F27" s="23">
        <f t="shared" si="0"/>
        <v>429.21899999999999</v>
      </c>
      <c r="G27" s="24">
        <f t="shared" si="1"/>
        <v>432.4</v>
      </c>
    </row>
    <row r="28" spans="2:7" ht="18" customHeight="1" x14ac:dyDescent="0.25">
      <c r="B28" s="32" t="s">
        <v>38</v>
      </c>
      <c r="C28" s="23">
        <f t="shared" si="1"/>
        <v>53.664999999999999</v>
      </c>
      <c r="D28" s="23">
        <f t="shared" si="1"/>
        <v>92.466999999999999</v>
      </c>
      <c r="E28" s="23">
        <f t="shared" si="1"/>
        <v>108.923</v>
      </c>
      <c r="F28" s="23">
        <f t="shared" si="0"/>
        <v>178.27199999999999</v>
      </c>
      <c r="G28" s="24">
        <f t="shared" si="1"/>
        <v>150.87799999999999</v>
      </c>
    </row>
    <row r="29" spans="2:7" ht="18" customHeight="1" x14ac:dyDescent="0.25">
      <c r="B29" s="33" t="s">
        <v>39</v>
      </c>
      <c r="C29" s="25">
        <f t="shared" si="1"/>
        <v>120.523</v>
      </c>
      <c r="D29" s="25">
        <f t="shared" si="1"/>
        <v>163.68199999999999</v>
      </c>
      <c r="E29" s="25">
        <f t="shared" si="1"/>
        <v>223.244</v>
      </c>
      <c r="F29" s="25">
        <f t="shared" si="0"/>
        <v>308.41800000000001</v>
      </c>
      <c r="G29" s="26">
        <f t="shared" si="1"/>
        <v>330.04599999999999</v>
      </c>
    </row>
    <row r="30" spans="2:7" ht="18" customHeight="1" x14ac:dyDescent="0.25">
      <c r="B30" s="32" t="s">
        <v>40</v>
      </c>
      <c r="C30" s="23">
        <f t="shared" si="1"/>
        <v>86.685000000000002</v>
      </c>
      <c r="D30" s="23">
        <f t="shared" si="1"/>
        <v>133.82300000000001</v>
      </c>
      <c r="E30" s="23">
        <f t="shared" si="1"/>
        <v>153.63499999999999</v>
      </c>
      <c r="F30" s="23">
        <f t="shared" si="0"/>
        <v>183.113</v>
      </c>
      <c r="G30" s="24">
        <f t="shared" si="1"/>
        <v>190.73</v>
      </c>
    </row>
    <row r="31" spans="2:7" ht="18" customHeight="1" x14ac:dyDescent="0.25">
      <c r="B31" s="32" t="s">
        <v>41</v>
      </c>
      <c r="C31" s="23">
        <f t="shared" si="1"/>
        <v>35.359000000000002</v>
      </c>
      <c r="D31" s="23">
        <f t="shared" si="1"/>
        <v>48.713999999999999</v>
      </c>
      <c r="E31" s="23">
        <f t="shared" si="1"/>
        <v>61.136000000000003</v>
      </c>
      <c r="F31" s="23">
        <f t="shared" si="0"/>
        <v>86.61</v>
      </c>
      <c r="G31" s="24">
        <f t="shared" si="1"/>
        <v>89.076999999999998</v>
      </c>
    </row>
    <row r="32" spans="2:7" ht="18" customHeight="1" x14ac:dyDescent="0.25">
      <c r="B32" s="32" t="s">
        <v>42</v>
      </c>
      <c r="C32" s="23">
        <f t="shared" si="1"/>
        <v>25.681000000000001</v>
      </c>
      <c r="D32" s="23">
        <f t="shared" si="1"/>
        <v>44.555</v>
      </c>
      <c r="E32" s="23">
        <f t="shared" si="1"/>
        <v>53.284999999999997</v>
      </c>
      <c r="F32" s="23">
        <f t="shared" si="0"/>
        <v>75.254000000000005</v>
      </c>
      <c r="G32" s="24">
        <f t="shared" si="1"/>
        <v>88.216999999999999</v>
      </c>
    </row>
    <row r="33" spans="2:12" ht="18" customHeight="1" x14ac:dyDescent="0.25">
      <c r="B33" s="34" t="s">
        <v>43</v>
      </c>
      <c r="C33" s="27">
        <f t="shared" si="1"/>
        <v>113.506</v>
      </c>
      <c r="D33" s="27">
        <f t="shared" si="1"/>
        <v>211.429</v>
      </c>
      <c r="E33" s="27">
        <f t="shared" si="1"/>
        <v>164.48400000000001</v>
      </c>
      <c r="F33" s="27">
        <f t="shared" si="0"/>
        <v>253.12200000000001</v>
      </c>
      <c r="G33" s="28"/>
    </row>
    <row r="34" spans="2:12" ht="18" customHeight="1" x14ac:dyDescent="0.3">
      <c r="B34" s="16"/>
      <c r="C34" s="16"/>
      <c r="D34" s="16"/>
      <c r="E34" s="16"/>
      <c r="F34" s="16"/>
      <c r="G34" s="16"/>
    </row>
    <row r="35" spans="2:12" ht="18" customHeight="1" x14ac:dyDescent="0.25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  <c r="L35">
        <v>1</v>
      </c>
    </row>
    <row r="36" spans="2:12" ht="18" customHeight="1" x14ac:dyDescent="0.25">
      <c r="B36" s="31" t="s">
        <v>61</v>
      </c>
      <c r="C36" s="35"/>
      <c r="D36" s="36">
        <f t="shared" ref="D36:G36" si="2">D24/$D24*100</f>
        <v>100</v>
      </c>
      <c r="E36" s="36">
        <f t="shared" si="2"/>
        <v>121.16232140932443</v>
      </c>
      <c r="F36" s="36">
        <f t="shared" si="2"/>
        <v>191.72355221294757</v>
      </c>
      <c r="G36" s="37">
        <f t="shared" si="2"/>
        <v>185.71773591533835</v>
      </c>
    </row>
    <row r="37" spans="2:12" ht="18" customHeight="1" x14ac:dyDescent="0.25">
      <c r="B37" s="32" t="s">
        <v>35</v>
      </c>
      <c r="C37" s="38">
        <f t="shared" ref="C37:G45" si="3">C25/$D25*100</f>
        <v>72.755211504450443</v>
      </c>
      <c r="D37" s="39">
        <f t="shared" si="3"/>
        <v>100</v>
      </c>
      <c r="E37" s="39">
        <f t="shared" si="3"/>
        <v>137.55472442086344</v>
      </c>
      <c r="F37" s="39">
        <f t="shared" si="3"/>
        <v>207.07430924009159</v>
      </c>
      <c r="G37" s="40">
        <f t="shared" si="3"/>
        <v>213.22663883331882</v>
      </c>
    </row>
    <row r="38" spans="2:12" ht="18" customHeight="1" x14ac:dyDescent="0.25">
      <c r="B38" s="32" t="s">
        <v>36</v>
      </c>
      <c r="C38" s="38">
        <f t="shared" si="3"/>
        <v>73.605460627429707</v>
      </c>
      <c r="D38" s="39">
        <f t="shared" si="3"/>
        <v>100</v>
      </c>
      <c r="E38" s="39">
        <f t="shared" si="3"/>
        <v>107.78410631950095</v>
      </c>
      <c r="F38" s="39">
        <f t="shared" si="3"/>
        <v>175.1107494801555</v>
      </c>
      <c r="G38" s="40">
        <f t="shared" si="3"/>
        <v>199.23605460627431</v>
      </c>
    </row>
    <row r="39" spans="2:12" ht="18" customHeight="1" x14ac:dyDescent="0.25">
      <c r="B39" s="32" t="s">
        <v>37</v>
      </c>
      <c r="C39" s="38">
        <f t="shared" si="3"/>
        <v>84.424283595935691</v>
      </c>
      <c r="D39" s="39">
        <f t="shared" si="3"/>
        <v>100</v>
      </c>
      <c r="E39" s="39">
        <f t="shared" si="3"/>
        <v>103.62822226605017</v>
      </c>
      <c r="F39" s="39">
        <f t="shared" si="3"/>
        <v>156.76484123331801</v>
      </c>
      <c r="G39" s="40">
        <f t="shared" si="3"/>
        <v>157.92664665191126</v>
      </c>
    </row>
    <row r="40" spans="2:12" ht="18" customHeight="1" x14ac:dyDescent="0.25">
      <c r="B40" s="32" t="s">
        <v>38</v>
      </c>
      <c r="C40" s="38">
        <f t="shared" si="3"/>
        <v>58.036921280024224</v>
      </c>
      <c r="D40" s="39">
        <f t="shared" si="3"/>
        <v>100</v>
      </c>
      <c r="E40" s="39">
        <f t="shared" si="3"/>
        <v>117.79661933446528</v>
      </c>
      <c r="F40" s="39">
        <f t="shared" si="3"/>
        <v>192.79526750083812</v>
      </c>
      <c r="G40" s="40">
        <f t="shared" si="3"/>
        <v>163.16956319551838</v>
      </c>
    </row>
    <row r="41" spans="2:12" ht="18" customHeight="1" x14ac:dyDescent="0.25">
      <c r="B41" s="33" t="s">
        <v>39</v>
      </c>
      <c r="C41" s="41">
        <f t="shared" si="3"/>
        <v>73.632409183661011</v>
      </c>
      <c r="D41" s="42">
        <f t="shared" si="3"/>
        <v>100</v>
      </c>
      <c r="E41" s="42">
        <f t="shared" si="3"/>
        <v>136.38885155362229</v>
      </c>
      <c r="F41" s="42">
        <f t="shared" si="3"/>
        <v>188.42511699514915</v>
      </c>
      <c r="G41" s="43">
        <f t="shared" si="3"/>
        <v>201.6385430285554</v>
      </c>
    </row>
    <row r="42" spans="2:12" ht="18" customHeight="1" x14ac:dyDescent="0.25">
      <c r="B42" s="32" t="s">
        <v>40</v>
      </c>
      <c r="C42" s="38">
        <f t="shared" si="3"/>
        <v>64.775860651756417</v>
      </c>
      <c r="D42" s="39">
        <f t="shared" si="3"/>
        <v>100</v>
      </c>
      <c r="E42" s="39">
        <f t="shared" si="3"/>
        <v>114.80462999633842</v>
      </c>
      <c r="F42" s="39">
        <f t="shared" si="3"/>
        <v>136.8322336220231</v>
      </c>
      <c r="G42" s="40">
        <f t="shared" si="3"/>
        <v>142.52408031504297</v>
      </c>
    </row>
    <row r="43" spans="2:12" ht="18" customHeight="1" x14ac:dyDescent="0.25">
      <c r="B43" s="32" t="s">
        <v>41</v>
      </c>
      <c r="C43" s="38">
        <f t="shared" si="3"/>
        <v>72.584883195795882</v>
      </c>
      <c r="D43" s="39">
        <f t="shared" si="3"/>
        <v>100</v>
      </c>
      <c r="E43" s="39">
        <f t="shared" si="3"/>
        <v>125.49985630414255</v>
      </c>
      <c r="F43" s="39">
        <f t="shared" si="3"/>
        <v>177.79283162951103</v>
      </c>
      <c r="G43" s="40">
        <f t="shared" si="3"/>
        <v>182.85708420577248</v>
      </c>
    </row>
    <row r="44" spans="2:12" ht="18" customHeight="1" x14ac:dyDescent="0.25">
      <c r="B44" s="32" t="s">
        <v>42</v>
      </c>
      <c r="C44" s="38">
        <f t="shared" si="3"/>
        <v>57.638873302659633</v>
      </c>
      <c r="D44" s="39">
        <f t="shared" si="3"/>
        <v>100</v>
      </c>
      <c r="E44" s="39">
        <f t="shared" si="3"/>
        <v>119.59376052070473</v>
      </c>
      <c r="F44" s="39">
        <f t="shared" si="3"/>
        <v>168.90135787229269</v>
      </c>
      <c r="G44" s="40">
        <f t="shared" si="3"/>
        <v>197.99573560767593</v>
      </c>
    </row>
    <row r="45" spans="2:12" ht="18" customHeight="1" x14ac:dyDescent="0.25">
      <c r="B45" s="34" t="s">
        <v>43</v>
      </c>
      <c r="C45" s="44">
        <f t="shared" si="3"/>
        <v>53.685161448997064</v>
      </c>
      <c r="D45" s="45">
        <f t="shared" si="3"/>
        <v>100</v>
      </c>
      <c r="E45" s="45">
        <f t="shared" si="3"/>
        <v>77.79632879122542</v>
      </c>
      <c r="F45" s="45">
        <f t="shared" si="3"/>
        <v>119.71962218995502</v>
      </c>
      <c r="G45" s="46"/>
    </row>
    <row r="46" spans="2:12" ht="18" customHeight="1" x14ac:dyDescent="0.25">
      <c r="B46" s="1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6"/>
  <sheetViews>
    <sheetView workbookViewId="0">
      <selection activeCell="D10" sqref="D10"/>
    </sheetView>
  </sheetViews>
  <sheetFormatPr baseColWidth="10" defaultColWidth="9.140625" defaultRowHeight="11.45" customHeight="1" x14ac:dyDescent="0.25"/>
  <cols>
    <col min="2" max="2" width="29.85546875" customWidth="1"/>
    <col min="3" max="7" width="12.7109375" customWidth="1"/>
  </cols>
  <sheetData>
    <row r="1" spans="2:7" ht="15" x14ac:dyDescent="0.25">
      <c r="B1" s="3" t="s">
        <v>49</v>
      </c>
    </row>
    <row r="2" spans="2:7" ht="15" x14ac:dyDescent="0.25">
      <c r="B2" s="2" t="s">
        <v>50</v>
      </c>
      <c r="C2" s="1" t="s">
        <v>0</v>
      </c>
    </row>
    <row r="3" spans="2:7" ht="15" x14ac:dyDescent="0.25">
      <c r="B3" s="2" t="s">
        <v>51</v>
      </c>
      <c r="C3" s="2" t="s">
        <v>6</v>
      </c>
    </row>
    <row r="5" spans="2:7" ht="15" x14ac:dyDescent="0.25">
      <c r="B5" s="1" t="s">
        <v>12</v>
      </c>
      <c r="D5" s="2" t="s">
        <v>18</v>
      </c>
    </row>
    <row r="6" spans="2:7" ht="15" x14ac:dyDescent="0.25">
      <c r="B6" s="1" t="s">
        <v>13</v>
      </c>
      <c r="D6" s="2" t="s">
        <v>19</v>
      </c>
    </row>
    <row r="7" spans="2:7" ht="15" x14ac:dyDescent="0.25">
      <c r="B7" s="1" t="s">
        <v>14</v>
      </c>
      <c r="D7" s="2" t="s">
        <v>20</v>
      </c>
    </row>
    <row r="8" spans="2:7" ht="15" x14ac:dyDescent="0.25">
      <c r="B8" s="1" t="s">
        <v>15</v>
      </c>
      <c r="D8" s="2" t="s">
        <v>24</v>
      </c>
    </row>
    <row r="9" spans="2:7" ht="15" x14ac:dyDescent="0.25">
      <c r="B9" s="1" t="s">
        <v>16</v>
      </c>
      <c r="D9" s="55" t="s">
        <v>65</v>
      </c>
    </row>
    <row r="11" spans="2:7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</row>
    <row r="12" spans="2:7" ht="15" x14ac:dyDescent="0.25">
      <c r="B12" s="6" t="s">
        <v>34</v>
      </c>
      <c r="C12" s="7" t="s">
        <v>53</v>
      </c>
      <c r="D12" s="7">
        <v>2370248</v>
      </c>
      <c r="E12" s="7">
        <v>3285341</v>
      </c>
      <c r="F12" s="7">
        <v>4430506</v>
      </c>
      <c r="G12" s="7">
        <v>4583953</v>
      </c>
    </row>
    <row r="13" spans="2:7" ht="15" x14ac:dyDescent="0.25">
      <c r="B13" s="6" t="s">
        <v>35</v>
      </c>
      <c r="C13" s="8">
        <v>74219</v>
      </c>
      <c r="D13" s="8">
        <v>87374</v>
      </c>
      <c r="E13" s="8">
        <v>124810</v>
      </c>
      <c r="F13" s="8">
        <v>159591</v>
      </c>
      <c r="G13" s="8">
        <v>164654</v>
      </c>
    </row>
    <row r="14" spans="2:7" ht="15" x14ac:dyDescent="0.25">
      <c r="B14" s="6" t="s">
        <v>36</v>
      </c>
      <c r="C14" s="7">
        <v>39180</v>
      </c>
      <c r="D14" s="7">
        <v>50513</v>
      </c>
      <c r="E14" s="7">
        <v>71545</v>
      </c>
      <c r="F14" s="7">
        <v>97057</v>
      </c>
      <c r="G14" s="7">
        <v>105419</v>
      </c>
    </row>
    <row r="15" spans="2:7" ht="15" x14ac:dyDescent="0.25">
      <c r="B15" s="6" t="s">
        <v>37</v>
      </c>
      <c r="C15" s="8">
        <v>663361</v>
      </c>
      <c r="D15" s="8">
        <v>715633</v>
      </c>
      <c r="E15" s="8">
        <v>842228</v>
      </c>
      <c r="F15" s="8">
        <v>1275879</v>
      </c>
      <c r="G15" s="8">
        <v>1305995</v>
      </c>
    </row>
    <row r="16" spans="2:7" ht="15" x14ac:dyDescent="0.25">
      <c r="B16" s="6" t="s">
        <v>38</v>
      </c>
      <c r="C16" s="7">
        <v>142034</v>
      </c>
      <c r="D16" s="7">
        <v>205805</v>
      </c>
      <c r="E16" s="7">
        <v>334374</v>
      </c>
      <c r="F16" s="7">
        <v>378512</v>
      </c>
      <c r="G16" s="7">
        <v>374389</v>
      </c>
    </row>
    <row r="17" spans="2:7" ht="15" x14ac:dyDescent="0.25">
      <c r="B17" s="6" t="s">
        <v>39</v>
      </c>
      <c r="C17" s="8">
        <v>389811</v>
      </c>
      <c r="D17" s="8">
        <v>473243</v>
      </c>
      <c r="E17" s="8">
        <v>661644</v>
      </c>
      <c r="F17" s="8">
        <v>813857</v>
      </c>
      <c r="G17" s="8">
        <v>836082</v>
      </c>
    </row>
    <row r="18" spans="2:7" ht="15" x14ac:dyDescent="0.25">
      <c r="B18" s="6" t="s">
        <v>40</v>
      </c>
      <c r="C18" s="7">
        <v>203250</v>
      </c>
      <c r="D18" s="7">
        <v>275473</v>
      </c>
      <c r="E18" s="7">
        <v>389142</v>
      </c>
      <c r="F18" s="7">
        <v>468493</v>
      </c>
      <c r="G18" s="7">
        <v>475829</v>
      </c>
    </row>
    <row r="19" spans="2:7" ht="15" x14ac:dyDescent="0.25">
      <c r="B19" s="6" t="s">
        <v>41</v>
      </c>
      <c r="C19" s="8">
        <v>122647</v>
      </c>
      <c r="D19" s="8">
        <v>162631</v>
      </c>
      <c r="E19" s="8">
        <v>220553</v>
      </c>
      <c r="F19" s="8">
        <v>285359</v>
      </c>
      <c r="G19" s="8">
        <v>306603</v>
      </c>
    </row>
    <row r="20" spans="2:7" ht="15" x14ac:dyDescent="0.25">
      <c r="B20" s="6" t="s">
        <v>42</v>
      </c>
      <c r="C20" s="7">
        <v>56363</v>
      </c>
      <c r="D20" s="7">
        <v>83718</v>
      </c>
      <c r="E20" s="7">
        <v>112219</v>
      </c>
      <c r="F20" s="7">
        <v>152859</v>
      </c>
      <c r="G20" s="7">
        <v>170901</v>
      </c>
    </row>
    <row r="21" spans="2:7" ht="15" x14ac:dyDescent="0.25">
      <c r="B21" s="6" t="s">
        <v>43</v>
      </c>
      <c r="C21" s="8">
        <v>317296</v>
      </c>
      <c r="D21" s="8">
        <v>618357</v>
      </c>
      <c r="E21" s="8">
        <v>624059</v>
      </c>
      <c r="F21" s="8">
        <v>876590</v>
      </c>
      <c r="G21" s="8" t="s">
        <v>53</v>
      </c>
    </row>
    <row r="23" spans="2:7" ht="18" customHeight="1" x14ac:dyDescent="0.25">
      <c r="B23" s="30" t="s">
        <v>64</v>
      </c>
      <c r="C23" s="47" t="s">
        <v>45</v>
      </c>
      <c r="D23" s="48" t="s">
        <v>46</v>
      </c>
      <c r="E23" s="48" t="s">
        <v>47</v>
      </c>
      <c r="F23" s="48" t="s">
        <v>60</v>
      </c>
      <c r="G23" s="49" t="s">
        <v>48</v>
      </c>
    </row>
    <row r="24" spans="2:7" ht="18" customHeight="1" x14ac:dyDescent="0.25">
      <c r="B24" s="31" t="s">
        <v>61</v>
      </c>
      <c r="C24" s="21"/>
      <c r="D24" s="21">
        <f t="shared" ref="D24:G33" si="0">D12/1000</f>
        <v>2370.248</v>
      </c>
      <c r="E24" s="21">
        <f t="shared" si="0"/>
        <v>3285.3409999999999</v>
      </c>
      <c r="F24" s="21">
        <f t="shared" si="0"/>
        <v>4430.5060000000003</v>
      </c>
      <c r="G24" s="22">
        <f t="shared" si="0"/>
        <v>4583.9530000000004</v>
      </c>
    </row>
    <row r="25" spans="2:7" ht="18" customHeight="1" x14ac:dyDescent="0.25">
      <c r="B25" s="32" t="s">
        <v>35</v>
      </c>
      <c r="C25" s="23">
        <f t="shared" ref="C25:G33" si="1">C13/1000</f>
        <v>74.218999999999994</v>
      </c>
      <c r="D25" s="23">
        <f t="shared" si="1"/>
        <v>87.373999999999995</v>
      </c>
      <c r="E25" s="23">
        <f t="shared" si="1"/>
        <v>124.81</v>
      </c>
      <c r="F25" s="23">
        <f t="shared" si="0"/>
        <v>159.59100000000001</v>
      </c>
      <c r="G25" s="24">
        <f t="shared" si="1"/>
        <v>164.654</v>
      </c>
    </row>
    <row r="26" spans="2:7" ht="18" customHeight="1" x14ac:dyDescent="0.25">
      <c r="B26" s="32" t="s">
        <v>36</v>
      </c>
      <c r="C26" s="23">
        <f t="shared" si="1"/>
        <v>39.18</v>
      </c>
      <c r="D26" s="23">
        <f t="shared" si="1"/>
        <v>50.512999999999998</v>
      </c>
      <c r="E26" s="23">
        <f t="shared" si="1"/>
        <v>71.545000000000002</v>
      </c>
      <c r="F26" s="23">
        <f t="shared" si="0"/>
        <v>97.057000000000002</v>
      </c>
      <c r="G26" s="24">
        <f t="shared" si="1"/>
        <v>105.419</v>
      </c>
    </row>
    <row r="27" spans="2:7" ht="18" customHeight="1" x14ac:dyDescent="0.25">
      <c r="B27" s="32" t="s">
        <v>37</v>
      </c>
      <c r="C27" s="23">
        <f t="shared" si="1"/>
        <v>663.36099999999999</v>
      </c>
      <c r="D27" s="23">
        <f t="shared" si="1"/>
        <v>715.63300000000004</v>
      </c>
      <c r="E27" s="23">
        <f t="shared" si="1"/>
        <v>842.22799999999995</v>
      </c>
      <c r="F27" s="23">
        <f t="shared" si="0"/>
        <v>1275.8789999999999</v>
      </c>
      <c r="G27" s="24">
        <f t="shared" si="1"/>
        <v>1305.9949999999999</v>
      </c>
    </row>
    <row r="28" spans="2:7" ht="18" customHeight="1" x14ac:dyDescent="0.25">
      <c r="B28" s="32" t="s">
        <v>38</v>
      </c>
      <c r="C28" s="23">
        <f t="shared" si="1"/>
        <v>142.03399999999999</v>
      </c>
      <c r="D28" s="23">
        <f t="shared" si="1"/>
        <v>205.80500000000001</v>
      </c>
      <c r="E28" s="23">
        <f t="shared" si="1"/>
        <v>334.37400000000002</v>
      </c>
      <c r="F28" s="23">
        <f t="shared" si="0"/>
        <v>378.512</v>
      </c>
      <c r="G28" s="24">
        <f t="shared" si="1"/>
        <v>374.38900000000001</v>
      </c>
    </row>
    <row r="29" spans="2:7" ht="18" customHeight="1" x14ac:dyDescent="0.25">
      <c r="B29" s="33" t="s">
        <v>39</v>
      </c>
      <c r="C29" s="25">
        <f t="shared" si="1"/>
        <v>389.81099999999998</v>
      </c>
      <c r="D29" s="25">
        <f t="shared" si="1"/>
        <v>473.24299999999999</v>
      </c>
      <c r="E29" s="25">
        <f t="shared" si="1"/>
        <v>661.64400000000001</v>
      </c>
      <c r="F29" s="25">
        <f t="shared" si="0"/>
        <v>813.85699999999997</v>
      </c>
      <c r="G29" s="26">
        <f t="shared" si="1"/>
        <v>836.08199999999999</v>
      </c>
    </row>
    <row r="30" spans="2:7" ht="18" customHeight="1" x14ac:dyDescent="0.25">
      <c r="B30" s="32" t="s">
        <v>40</v>
      </c>
      <c r="C30" s="23">
        <f t="shared" si="1"/>
        <v>203.25</v>
      </c>
      <c r="D30" s="23">
        <f t="shared" si="1"/>
        <v>275.47300000000001</v>
      </c>
      <c r="E30" s="23">
        <f t="shared" si="1"/>
        <v>389.142</v>
      </c>
      <c r="F30" s="23">
        <f t="shared" si="0"/>
        <v>468.49299999999999</v>
      </c>
      <c r="G30" s="24">
        <f t="shared" si="1"/>
        <v>475.82900000000001</v>
      </c>
    </row>
    <row r="31" spans="2:7" ht="18" customHeight="1" x14ac:dyDescent="0.25">
      <c r="B31" s="32" t="s">
        <v>41</v>
      </c>
      <c r="C31" s="23">
        <f t="shared" si="1"/>
        <v>122.64700000000001</v>
      </c>
      <c r="D31" s="23">
        <f t="shared" si="1"/>
        <v>162.631</v>
      </c>
      <c r="E31" s="23">
        <f t="shared" si="1"/>
        <v>220.553</v>
      </c>
      <c r="F31" s="23">
        <f t="shared" si="0"/>
        <v>285.35899999999998</v>
      </c>
      <c r="G31" s="24">
        <f t="shared" si="1"/>
        <v>306.60300000000001</v>
      </c>
    </row>
    <row r="32" spans="2:7" ht="18" customHeight="1" x14ac:dyDescent="0.25">
      <c r="B32" s="32" t="s">
        <v>42</v>
      </c>
      <c r="C32" s="23">
        <f t="shared" si="1"/>
        <v>56.363</v>
      </c>
      <c r="D32" s="23">
        <f t="shared" si="1"/>
        <v>83.718000000000004</v>
      </c>
      <c r="E32" s="23">
        <f t="shared" si="1"/>
        <v>112.21899999999999</v>
      </c>
      <c r="F32" s="23">
        <f t="shared" si="0"/>
        <v>152.85900000000001</v>
      </c>
      <c r="G32" s="24">
        <f t="shared" si="1"/>
        <v>170.90100000000001</v>
      </c>
    </row>
    <row r="33" spans="2:9" ht="18" customHeight="1" x14ac:dyDescent="0.25">
      <c r="B33" s="34" t="s">
        <v>43</v>
      </c>
      <c r="C33" s="27">
        <f t="shared" si="1"/>
        <v>317.29599999999999</v>
      </c>
      <c r="D33" s="27">
        <f t="shared" si="1"/>
        <v>618.35699999999997</v>
      </c>
      <c r="E33" s="27">
        <f t="shared" si="1"/>
        <v>624.05899999999997</v>
      </c>
      <c r="F33" s="27">
        <f t="shared" si="0"/>
        <v>876.59</v>
      </c>
      <c r="G33" s="28"/>
    </row>
    <row r="34" spans="2:9" ht="18" customHeight="1" x14ac:dyDescent="0.3">
      <c r="B34" s="16"/>
      <c r="C34" s="16"/>
      <c r="D34" s="16"/>
      <c r="E34" s="16"/>
      <c r="F34" s="16"/>
      <c r="G34" s="16"/>
    </row>
    <row r="35" spans="2:9" ht="18" customHeight="1" x14ac:dyDescent="0.25">
      <c r="B35" s="29" t="s">
        <v>63</v>
      </c>
      <c r="C35" s="47" t="s">
        <v>45</v>
      </c>
      <c r="D35" s="48" t="s">
        <v>46</v>
      </c>
      <c r="E35" s="48" t="s">
        <v>47</v>
      </c>
      <c r="F35" s="48" t="s">
        <v>60</v>
      </c>
      <c r="G35" s="49" t="s">
        <v>48</v>
      </c>
    </row>
    <row r="36" spans="2:9" ht="18" customHeight="1" x14ac:dyDescent="0.25">
      <c r="B36" s="31" t="s">
        <v>61</v>
      </c>
      <c r="C36" s="35"/>
      <c r="D36" s="36">
        <f t="shared" ref="D36:G36" si="2">D24/$D24*100</f>
        <v>100</v>
      </c>
      <c r="E36" s="36">
        <f t="shared" si="2"/>
        <v>138.60747904860588</v>
      </c>
      <c r="F36" s="36">
        <f t="shared" si="2"/>
        <v>186.92162170372046</v>
      </c>
      <c r="G36" s="37">
        <f t="shared" si="2"/>
        <v>193.39550123025103</v>
      </c>
    </row>
    <row r="37" spans="2:9" ht="18" customHeight="1" x14ac:dyDescent="0.25">
      <c r="B37" s="32" t="s">
        <v>35</v>
      </c>
      <c r="C37" s="38">
        <f t="shared" ref="C37:G45" si="3">C25/$D25*100</f>
        <v>84.94403369423398</v>
      </c>
      <c r="D37" s="39">
        <f t="shared" si="3"/>
        <v>100</v>
      </c>
      <c r="E37" s="39">
        <f t="shared" si="3"/>
        <v>142.84569780483898</v>
      </c>
      <c r="F37" s="39">
        <f t="shared" si="3"/>
        <v>182.65273422299541</v>
      </c>
      <c r="G37" s="40">
        <f t="shared" si="3"/>
        <v>188.44736420445443</v>
      </c>
    </row>
    <row r="38" spans="2:9" ht="18" customHeight="1" x14ac:dyDescent="0.25">
      <c r="B38" s="32" t="s">
        <v>36</v>
      </c>
      <c r="C38" s="38">
        <f t="shared" si="3"/>
        <v>77.564191396274225</v>
      </c>
      <c r="D38" s="39">
        <f t="shared" si="3"/>
        <v>100</v>
      </c>
      <c r="E38" s="39">
        <f t="shared" si="3"/>
        <v>141.63680636667792</v>
      </c>
      <c r="F38" s="39">
        <f t="shared" si="3"/>
        <v>192.14261675212322</v>
      </c>
      <c r="G38" s="40">
        <f t="shared" si="3"/>
        <v>208.69677112822441</v>
      </c>
    </row>
    <row r="39" spans="2:9" ht="18" customHeight="1" x14ac:dyDescent="0.25">
      <c r="B39" s="32" t="s">
        <v>37</v>
      </c>
      <c r="C39" s="38">
        <f t="shared" si="3"/>
        <v>92.695697375610123</v>
      </c>
      <c r="D39" s="39">
        <f t="shared" si="3"/>
        <v>100</v>
      </c>
      <c r="E39" s="39">
        <f t="shared" si="3"/>
        <v>117.68993324790777</v>
      </c>
      <c r="F39" s="39">
        <f t="shared" si="3"/>
        <v>178.28677548408189</v>
      </c>
      <c r="G39" s="40">
        <f t="shared" si="3"/>
        <v>182.49507778428327</v>
      </c>
    </row>
    <row r="40" spans="2:9" ht="18" customHeight="1" x14ac:dyDescent="0.25">
      <c r="B40" s="32" t="s">
        <v>38</v>
      </c>
      <c r="C40" s="38">
        <f t="shared" si="3"/>
        <v>69.01387235489905</v>
      </c>
      <c r="D40" s="39">
        <f t="shared" si="3"/>
        <v>100</v>
      </c>
      <c r="E40" s="39">
        <f t="shared" si="3"/>
        <v>162.47127134909258</v>
      </c>
      <c r="F40" s="39">
        <f t="shared" si="3"/>
        <v>183.91778625397828</v>
      </c>
      <c r="G40" s="40">
        <f t="shared" si="3"/>
        <v>181.914433565754</v>
      </c>
    </row>
    <row r="41" spans="2:9" ht="18" customHeight="1" x14ac:dyDescent="0.25">
      <c r="B41" s="33" t="s">
        <v>39</v>
      </c>
      <c r="C41" s="41">
        <f t="shared" si="3"/>
        <v>82.370156558047341</v>
      </c>
      <c r="D41" s="42">
        <f t="shared" si="3"/>
        <v>100</v>
      </c>
      <c r="E41" s="42">
        <f t="shared" si="3"/>
        <v>139.81062583070431</v>
      </c>
      <c r="F41" s="42">
        <f t="shared" si="3"/>
        <v>171.97444019245927</v>
      </c>
      <c r="G41" s="43">
        <f t="shared" si="3"/>
        <v>176.67075899696349</v>
      </c>
      <c r="I41" s="42">
        <f>G41/G36*100</f>
        <v>91.352052076239588</v>
      </c>
    </row>
    <row r="42" spans="2:9" ht="18" customHeight="1" x14ac:dyDescent="0.25">
      <c r="B42" s="32" t="s">
        <v>40</v>
      </c>
      <c r="C42" s="38">
        <f t="shared" si="3"/>
        <v>73.782185549944998</v>
      </c>
      <c r="D42" s="39">
        <f t="shared" si="3"/>
        <v>100</v>
      </c>
      <c r="E42" s="39">
        <f t="shared" si="3"/>
        <v>141.26320909853234</v>
      </c>
      <c r="F42" s="39">
        <f t="shared" si="3"/>
        <v>170.06857296359351</v>
      </c>
      <c r="G42" s="40">
        <f t="shared" si="3"/>
        <v>172.73162887106903</v>
      </c>
    </row>
    <row r="43" spans="2:9" ht="18" customHeight="1" x14ac:dyDescent="0.25">
      <c r="B43" s="32" t="s">
        <v>41</v>
      </c>
      <c r="C43" s="38">
        <f t="shared" si="3"/>
        <v>75.414281410063282</v>
      </c>
      <c r="D43" s="39">
        <f t="shared" si="3"/>
        <v>100</v>
      </c>
      <c r="E43" s="39">
        <f t="shared" si="3"/>
        <v>135.61559604257491</v>
      </c>
      <c r="F43" s="39">
        <f t="shared" si="3"/>
        <v>175.4640874126089</v>
      </c>
      <c r="G43" s="40">
        <f t="shared" si="3"/>
        <v>188.52678763581358</v>
      </c>
    </row>
    <row r="44" spans="2:9" ht="18" customHeight="1" x14ac:dyDescent="0.25">
      <c r="B44" s="32" t="s">
        <v>42</v>
      </c>
      <c r="C44" s="38">
        <f t="shared" si="3"/>
        <v>67.324828591222911</v>
      </c>
      <c r="D44" s="39">
        <f t="shared" si="3"/>
        <v>100</v>
      </c>
      <c r="E44" s="39">
        <f t="shared" si="3"/>
        <v>134.04405265295395</v>
      </c>
      <c r="F44" s="39">
        <f t="shared" si="3"/>
        <v>182.58797391242027</v>
      </c>
      <c r="G44" s="40">
        <f t="shared" si="3"/>
        <v>204.13889486132013</v>
      </c>
    </row>
    <row r="45" spans="2:9" ht="18" customHeight="1" x14ac:dyDescent="0.25">
      <c r="B45" s="34" t="s">
        <v>43</v>
      </c>
      <c r="C45" s="44">
        <f t="shared" si="3"/>
        <v>51.312752988969159</v>
      </c>
      <c r="D45" s="45">
        <f t="shared" si="3"/>
        <v>100</v>
      </c>
      <c r="E45" s="45">
        <f t="shared" si="3"/>
        <v>100.92212104011114</v>
      </c>
      <c r="F45" s="45">
        <f t="shared" si="3"/>
        <v>141.76115092090816</v>
      </c>
      <c r="G45" s="46"/>
    </row>
    <row r="46" spans="2:9" ht="18" customHeight="1" x14ac:dyDescent="0.25">
      <c r="B46" s="17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6"/>
  <sheetViews>
    <sheetView topLeftCell="A16" workbookViewId="0">
      <selection activeCell="P31" sqref="P31"/>
    </sheetView>
  </sheetViews>
  <sheetFormatPr baseColWidth="10" defaultColWidth="9.140625" defaultRowHeight="11.45" customHeight="1" x14ac:dyDescent="0.25"/>
  <cols>
    <col min="2" max="2" width="29.85546875" customWidth="1"/>
    <col min="3" max="9" width="10.7109375" customWidth="1"/>
  </cols>
  <sheetData>
    <row r="1" spans="2:9" ht="15" x14ac:dyDescent="0.25">
      <c r="B1" s="3" t="s">
        <v>49</v>
      </c>
    </row>
    <row r="2" spans="2:9" ht="15" x14ac:dyDescent="0.25">
      <c r="B2" s="2" t="s">
        <v>50</v>
      </c>
      <c r="C2" s="1" t="s">
        <v>0</v>
      </c>
    </row>
    <row r="3" spans="2:9" ht="15" x14ac:dyDescent="0.25">
      <c r="B3" s="2" t="s">
        <v>51</v>
      </c>
      <c r="C3" s="2" t="s">
        <v>6</v>
      </c>
    </row>
    <row r="5" spans="2:9" ht="15" x14ac:dyDescent="0.25">
      <c r="B5" s="1" t="s">
        <v>12</v>
      </c>
      <c r="D5" s="2" t="s">
        <v>18</v>
      </c>
    </row>
    <row r="6" spans="2:9" ht="15" x14ac:dyDescent="0.25">
      <c r="B6" s="1" t="s">
        <v>13</v>
      </c>
      <c r="D6" s="2" t="s">
        <v>19</v>
      </c>
    </row>
    <row r="7" spans="2:9" ht="15" x14ac:dyDescent="0.25">
      <c r="B7" s="1" t="s">
        <v>14</v>
      </c>
      <c r="D7" s="2" t="s">
        <v>20</v>
      </c>
    </row>
    <row r="8" spans="2:9" ht="15" x14ac:dyDescent="0.25">
      <c r="B8" s="1" t="s">
        <v>15</v>
      </c>
      <c r="D8" s="2" t="s">
        <v>26</v>
      </c>
    </row>
    <row r="9" spans="2:9" ht="15" x14ac:dyDescent="0.25">
      <c r="B9" s="1" t="s">
        <v>16</v>
      </c>
      <c r="D9" s="2" t="s">
        <v>22</v>
      </c>
    </row>
    <row r="11" spans="2:9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  <c r="H11">
        <v>2022</v>
      </c>
      <c r="I11">
        <v>2023</v>
      </c>
    </row>
    <row r="12" spans="2:9" ht="15" x14ac:dyDescent="0.25">
      <c r="B12" s="6" t="s">
        <v>34</v>
      </c>
      <c r="C12" s="59" t="s">
        <v>53</v>
      </c>
      <c r="D12" s="59">
        <v>608937</v>
      </c>
      <c r="E12" s="59">
        <v>986426</v>
      </c>
      <c r="F12" s="59">
        <v>1281834</v>
      </c>
      <c r="G12" s="59">
        <v>1256128</v>
      </c>
      <c r="H12" s="59">
        <v>1463409</v>
      </c>
      <c r="I12" s="59">
        <v>1593901</v>
      </c>
    </row>
    <row r="13" spans="2:9" ht="15" x14ac:dyDescent="0.25">
      <c r="B13" s="6" t="s">
        <v>35</v>
      </c>
      <c r="C13" s="60">
        <v>14781</v>
      </c>
      <c r="D13" s="60">
        <v>18970</v>
      </c>
      <c r="E13" s="60">
        <v>32103</v>
      </c>
      <c r="F13" s="60">
        <v>55415</v>
      </c>
      <c r="G13" s="60">
        <v>46851</v>
      </c>
      <c r="H13" s="60">
        <v>50086</v>
      </c>
      <c r="I13" s="60">
        <v>67031</v>
      </c>
    </row>
    <row r="14" spans="2:9" ht="15" x14ac:dyDescent="0.25">
      <c r="B14" s="6" t="s">
        <v>36</v>
      </c>
      <c r="C14" s="59">
        <v>3881</v>
      </c>
      <c r="D14" s="59">
        <v>2234</v>
      </c>
      <c r="E14" s="59">
        <v>10425</v>
      </c>
      <c r="F14" s="59">
        <v>28779</v>
      </c>
      <c r="G14" s="59">
        <v>27565</v>
      </c>
      <c r="H14" s="59">
        <v>41125</v>
      </c>
      <c r="I14" s="59">
        <v>46850</v>
      </c>
    </row>
    <row r="15" spans="2:9" ht="15" x14ac:dyDescent="0.25">
      <c r="B15" s="6" t="s">
        <v>37</v>
      </c>
      <c r="C15" s="60">
        <v>142242</v>
      </c>
      <c r="D15" s="60">
        <v>192012</v>
      </c>
      <c r="E15" s="60">
        <v>285243</v>
      </c>
      <c r="F15" s="60">
        <v>345377</v>
      </c>
      <c r="G15" s="60">
        <v>340005</v>
      </c>
      <c r="H15" s="60">
        <v>437208</v>
      </c>
      <c r="I15" s="60">
        <v>437471</v>
      </c>
    </row>
    <row r="16" spans="2:9" ht="15" x14ac:dyDescent="0.25">
      <c r="B16" s="6" t="s">
        <v>38</v>
      </c>
      <c r="C16" s="59">
        <v>9135</v>
      </c>
      <c r="D16" s="59">
        <v>20105</v>
      </c>
      <c r="E16" s="59">
        <v>53388</v>
      </c>
      <c r="F16" s="59">
        <v>84813</v>
      </c>
      <c r="G16" s="59">
        <v>52999</v>
      </c>
      <c r="H16" s="59">
        <v>60972</v>
      </c>
      <c r="I16" s="59">
        <v>81976</v>
      </c>
    </row>
    <row r="17" spans="2:9" ht="15" x14ac:dyDescent="0.25">
      <c r="B17" s="6" t="s">
        <v>39</v>
      </c>
      <c r="C17" s="60">
        <v>61215</v>
      </c>
      <c r="D17" s="60">
        <v>103229</v>
      </c>
      <c r="E17" s="60">
        <v>212511</v>
      </c>
      <c r="F17" s="60">
        <v>244132</v>
      </c>
      <c r="G17" s="60">
        <v>232032</v>
      </c>
      <c r="H17" s="60">
        <v>262600</v>
      </c>
      <c r="I17" s="60">
        <v>264754</v>
      </c>
    </row>
    <row r="18" spans="2:9" ht="15" x14ac:dyDescent="0.25">
      <c r="B18" s="6" t="s">
        <v>40</v>
      </c>
      <c r="C18" s="59">
        <v>99949</v>
      </c>
      <c r="D18" s="59">
        <v>147087</v>
      </c>
      <c r="E18" s="59">
        <v>157637</v>
      </c>
      <c r="F18" s="59">
        <v>160856</v>
      </c>
      <c r="G18" s="59">
        <v>151448</v>
      </c>
      <c r="H18" s="59">
        <v>161275</v>
      </c>
      <c r="I18" s="59">
        <v>167700</v>
      </c>
    </row>
    <row r="19" spans="2:9" ht="15" x14ac:dyDescent="0.25">
      <c r="B19" s="6" t="s">
        <v>41</v>
      </c>
      <c r="C19" s="60">
        <v>14041</v>
      </c>
      <c r="D19" s="60">
        <v>24499</v>
      </c>
      <c r="E19" s="60">
        <v>65380</v>
      </c>
      <c r="F19" s="60">
        <v>108099</v>
      </c>
      <c r="G19" s="60">
        <v>103911</v>
      </c>
      <c r="H19" s="60">
        <v>123502</v>
      </c>
      <c r="I19" s="60">
        <v>116738</v>
      </c>
    </row>
    <row r="20" spans="2:9" ht="15" x14ac:dyDescent="0.25">
      <c r="B20" s="6" t="s">
        <v>42</v>
      </c>
      <c r="C20" s="59">
        <v>14528</v>
      </c>
      <c r="D20" s="59">
        <v>40786</v>
      </c>
      <c r="E20" s="59">
        <v>40735</v>
      </c>
      <c r="F20" s="59">
        <v>61623</v>
      </c>
      <c r="G20" s="59">
        <v>75277</v>
      </c>
      <c r="H20" s="59">
        <v>79319</v>
      </c>
      <c r="I20" s="59">
        <v>63630</v>
      </c>
    </row>
    <row r="21" spans="2:9" ht="15" x14ac:dyDescent="0.25">
      <c r="B21" s="6" t="s">
        <v>43</v>
      </c>
      <c r="C21" s="60">
        <v>84200</v>
      </c>
      <c r="D21" s="60">
        <v>117841</v>
      </c>
      <c r="E21" s="60">
        <v>150624</v>
      </c>
      <c r="F21" s="60">
        <v>248510</v>
      </c>
      <c r="G21" s="60" t="s">
        <v>53</v>
      </c>
      <c r="H21" s="60" t="s">
        <v>53</v>
      </c>
      <c r="I21" s="60" t="s">
        <v>53</v>
      </c>
    </row>
    <row r="23" spans="2:9" ht="18" customHeight="1" x14ac:dyDescent="0.25">
      <c r="B23" s="29" t="s">
        <v>64</v>
      </c>
      <c r="C23" s="58" t="s">
        <v>45</v>
      </c>
      <c r="D23" s="74" t="s">
        <v>46</v>
      </c>
      <c r="E23" s="74" t="s">
        <v>47</v>
      </c>
      <c r="F23" s="74" t="s">
        <v>60</v>
      </c>
      <c r="G23" s="74" t="s">
        <v>48</v>
      </c>
      <c r="H23" s="74" t="s">
        <v>67</v>
      </c>
      <c r="I23" s="75" t="s">
        <v>68</v>
      </c>
    </row>
    <row r="24" spans="2:9" ht="18" customHeight="1" x14ac:dyDescent="0.25">
      <c r="B24" s="31" t="s">
        <v>61</v>
      </c>
      <c r="C24" s="51"/>
      <c r="D24" s="21">
        <f t="shared" ref="D24:G24" si="0">D12/1000</f>
        <v>608.93700000000001</v>
      </c>
      <c r="E24" s="21">
        <f t="shared" si="0"/>
        <v>986.42600000000004</v>
      </c>
      <c r="F24" s="21">
        <f t="shared" ref="F24" si="1">F12/1000</f>
        <v>1281.8340000000001</v>
      </c>
      <c r="G24" s="21">
        <f t="shared" si="0"/>
        <v>1256.1279999999999</v>
      </c>
      <c r="H24" s="21">
        <f t="shared" ref="H24:I24" si="2">H12/1000</f>
        <v>1463.4090000000001</v>
      </c>
      <c r="I24" s="22">
        <f t="shared" si="2"/>
        <v>1593.9010000000001</v>
      </c>
    </row>
    <row r="25" spans="2:9" ht="18" customHeight="1" x14ac:dyDescent="0.25">
      <c r="B25" s="32" t="s">
        <v>35</v>
      </c>
      <c r="C25" s="52">
        <f t="shared" ref="C25:G33" si="3">C13/1000</f>
        <v>14.781000000000001</v>
      </c>
      <c r="D25" s="23">
        <f t="shared" si="3"/>
        <v>18.97</v>
      </c>
      <c r="E25" s="23">
        <f t="shared" si="3"/>
        <v>32.103000000000002</v>
      </c>
      <c r="F25" s="23">
        <f t="shared" ref="F25" si="4">F13/1000</f>
        <v>55.414999999999999</v>
      </c>
      <c r="G25" s="23">
        <f t="shared" si="3"/>
        <v>46.850999999999999</v>
      </c>
      <c r="H25" s="23">
        <f t="shared" ref="H25:I25" si="5">H13/1000</f>
        <v>50.085999999999999</v>
      </c>
      <c r="I25" s="24">
        <f t="shared" si="5"/>
        <v>67.031000000000006</v>
      </c>
    </row>
    <row r="26" spans="2:9" ht="18" customHeight="1" x14ac:dyDescent="0.25">
      <c r="B26" s="32" t="s">
        <v>36</v>
      </c>
      <c r="C26" s="52">
        <f t="shared" si="3"/>
        <v>3.8809999999999998</v>
      </c>
      <c r="D26" s="23">
        <f t="shared" si="3"/>
        <v>2.234</v>
      </c>
      <c r="E26" s="23">
        <f t="shared" si="3"/>
        <v>10.425000000000001</v>
      </c>
      <c r="F26" s="23">
        <f t="shared" ref="F26" si="6">F14/1000</f>
        <v>28.779</v>
      </c>
      <c r="G26" s="23">
        <f t="shared" si="3"/>
        <v>27.565000000000001</v>
      </c>
      <c r="H26" s="23">
        <f t="shared" ref="H26:I26" si="7">H14/1000</f>
        <v>41.125</v>
      </c>
      <c r="I26" s="24">
        <f t="shared" si="7"/>
        <v>46.85</v>
      </c>
    </row>
    <row r="27" spans="2:9" ht="18" customHeight="1" x14ac:dyDescent="0.25">
      <c r="B27" s="32" t="s">
        <v>37</v>
      </c>
      <c r="C27" s="52">
        <f t="shared" si="3"/>
        <v>142.24199999999999</v>
      </c>
      <c r="D27" s="23">
        <f t="shared" si="3"/>
        <v>192.012</v>
      </c>
      <c r="E27" s="23">
        <f t="shared" si="3"/>
        <v>285.24299999999999</v>
      </c>
      <c r="F27" s="23">
        <f t="shared" ref="F27" si="8">F15/1000</f>
        <v>345.37700000000001</v>
      </c>
      <c r="G27" s="23">
        <f t="shared" si="3"/>
        <v>340.005</v>
      </c>
      <c r="H27" s="23">
        <f t="shared" ref="H27:I27" si="9">H15/1000</f>
        <v>437.20800000000003</v>
      </c>
      <c r="I27" s="24">
        <f t="shared" si="9"/>
        <v>437.471</v>
      </c>
    </row>
    <row r="28" spans="2:9" ht="18" customHeight="1" x14ac:dyDescent="0.25">
      <c r="B28" s="32" t="s">
        <v>38</v>
      </c>
      <c r="C28" s="52">
        <f t="shared" si="3"/>
        <v>9.1349999999999998</v>
      </c>
      <c r="D28" s="23">
        <f t="shared" si="3"/>
        <v>20.105</v>
      </c>
      <c r="E28" s="23">
        <f t="shared" si="3"/>
        <v>53.387999999999998</v>
      </c>
      <c r="F28" s="23">
        <f t="shared" ref="F28" si="10">F16/1000</f>
        <v>84.813000000000002</v>
      </c>
      <c r="G28" s="23">
        <f t="shared" si="3"/>
        <v>52.999000000000002</v>
      </c>
      <c r="H28" s="23">
        <f t="shared" ref="H28:I28" si="11">H16/1000</f>
        <v>60.972000000000001</v>
      </c>
      <c r="I28" s="24">
        <f t="shared" si="11"/>
        <v>81.975999999999999</v>
      </c>
    </row>
    <row r="29" spans="2:9" ht="18" customHeight="1" x14ac:dyDescent="0.25">
      <c r="B29" s="33" t="s">
        <v>39</v>
      </c>
      <c r="C29" s="54">
        <f t="shared" si="3"/>
        <v>61.215000000000003</v>
      </c>
      <c r="D29" s="25">
        <f t="shared" si="3"/>
        <v>103.229</v>
      </c>
      <c r="E29" s="25">
        <f t="shared" si="3"/>
        <v>212.511</v>
      </c>
      <c r="F29" s="25">
        <f t="shared" ref="F29" si="12">F17/1000</f>
        <v>244.13200000000001</v>
      </c>
      <c r="G29" s="25">
        <f t="shared" si="3"/>
        <v>232.03200000000001</v>
      </c>
      <c r="H29" s="25">
        <f t="shared" ref="H29:I29" si="13">H17/1000</f>
        <v>262.60000000000002</v>
      </c>
      <c r="I29" s="26">
        <f t="shared" si="13"/>
        <v>264.75400000000002</v>
      </c>
    </row>
    <row r="30" spans="2:9" ht="18" customHeight="1" x14ac:dyDescent="0.25">
      <c r="B30" s="32" t="s">
        <v>40</v>
      </c>
      <c r="C30" s="52">
        <f t="shared" si="3"/>
        <v>99.948999999999998</v>
      </c>
      <c r="D30" s="23">
        <f t="shared" si="3"/>
        <v>147.08699999999999</v>
      </c>
      <c r="E30" s="23">
        <f t="shared" si="3"/>
        <v>157.637</v>
      </c>
      <c r="F30" s="23">
        <f t="shared" ref="F30" si="14">F18/1000</f>
        <v>160.85599999999999</v>
      </c>
      <c r="G30" s="23">
        <f t="shared" si="3"/>
        <v>151.44800000000001</v>
      </c>
      <c r="H30" s="23">
        <f t="shared" ref="H30:I30" si="15">H18/1000</f>
        <v>161.27500000000001</v>
      </c>
      <c r="I30" s="24">
        <f t="shared" si="15"/>
        <v>167.7</v>
      </c>
    </row>
    <row r="31" spans="2:9" ht="18" customHeight="1" x14ac:dyDescent="0.25">
      <c r="B31" s="32" t="s">
        <v>41</v>
      </c>
      <c r="C31" s="52">
        <f t="shared" si="3"/>
        <v>14.041</v>
      </c>
      <c r="D31" s="23">
        <f t="shared" si="3"/>
        <v>24.498999999999999</v>
      </c>
      <c r="E31" s="23">
        <f t="shared" si="3"/>
        <v>65.38</v>
      </c>
      <c r="F31" s="23">
        <f t="shared" ref="F31" si="16">F19/1000</f>
        <v>108.099</v>
      </c>
      <c r="G31" s="23">
        <f t="shared" si="3"/>
        <v>103.911</v>
      </c>
      <c r="H31" s="23">
        <f t="shared" ref="H31:I31" si="17">H19/1000</f>
        <v>123.502</v>
      </c>
      <c r="I31" s="24">
        <f t="shared" si="17"/>
        <v>116.738</v>
      </c>
    </row>
    <row r="32" spans="2:9" ht="18" customHeight="1" x14ac:dyDescent="0.25">
      <c r="B32" s="32" t="s">
        <v>42</v>
      </c>
      <c r="C32" s="52">
        <f t="shared" si="3"/>
        <v>14.528</v>
      </c>
      <c r="D32" s="23">
        <f t="shared" si="3"/>
        <v>40.786000000000001</v>
      </c>
      <c r="E32" s="23">
        <f t="shared" si="3"/>
        <v>40.734999999999999</v>
      </c>
      <c r="F32" s="23">
        <f t="shared" ref="F32" si="18">F20/1000</f>
        <v>61.622999999999998</v>
      </c>
      <c r="G32" s="23">
        <f t="shared" si="3"/>
        <v>75.277000000000001</v>
      </c>
      <c r="H32" s="23">
        <f t="shared" ref="H32:I32" si="19">H20/1000</f>
        <v>79.319000000000003</v>
      </c>
      <c r="I32" s="24">
        <f t="shared" si="19"/>
        <v>63.63</v>
      </c>
    </row>
    <row r="33" spans="2:9" ht="18" customHeight="1" x14ac:dyDescent="0.25">
      <c r="B33" s="34" t="s">
        <v>43</v>
      </c>
      <c r="C33" s="53">
        <f t="shared" si="3"/>
        <v>84.2</v>
      </c>
      <c r="D33" s="27">
        <f t="shared" si="3"/>
        <v>117.84099999999999</v>
      </c>
      <c r="E33" s="27">
        <f t="shared" si="3"/>
        <v>150.624</v>
      </c>
      <c r="F33" s="27">
        <f t="shared" ref="F33" si="20">F21/1000</f>
        <v>248.51</v>
      </c>
      <c r="G33" s="27"/>
      <c r="H33" s="27"/>
      <c r="I33" s="28"/>
    </row>
    <row r="34" spans="2:9" ht="18" customHeight="1" x14ac:dyDescent="0.3">
      <c r="B34" s="16"/>
      <c r="C34" s="16"/>
      <c r="D34" s="16"/>
      <c r="E34" s="16"/>
      <c r="F34" s="16"/>
      <c r="G34" s="16"/>
      <c r="H34" s="66"/>
      <c r="I34" s="66"/>
    </row>
    <row r="35" spans="2:9" ht="18" customHeight="1" x14ac:dyDescent="0.25">
      <c r="B35" s="29" t="s">
        <v>63</v>
      </c>
      <c r="C35" s="76" t="s">
        <v>45</v>
      </c>
      <c r="D35" s="77" t="s">
        <v>46</v>
      </c>
      <c r="E35" s="77" t="s">
        <v>47</v>
      </c>
      <c r="F35" s="77" t="s">
        <v>60</v>
      </c>
      <c r="G35" s="77" t="s">
        <v>48</v>
      </c>
      <c r="H35" s="77" t="s">
        <v>67</v>
      </c>
      <c r="I35" s="78" t="s">
        <v>68</v>
      </c>
    </row>
    <row r="36" spans="2:9" ht="18" customHeight="1" x14ac:dyDescent="0.25">
      <c r="B36" s="31" t="s">
        <v>61</v>
      </c>
      <c r="C36" s="35"/>
      <c r="D36" s="36">
        <f t="shared" ref="D36:G36" si="21">D24/$D24*100</f>
        <v>100</v>
      </c>
      <c r="E36" s="36">
        <f t="shared" si="21"/>
        <v>161.99147038199357</v>
      </c>
      <c r="F36" s="36">
        <f t="shared" si="21"/>
        <v>210.50354962828669</v>
      </c>
      <c r="G36" s="36">
        <f t="shared" si="21"/>
        <v>206.28209486367223</v>
      </c>
      <c r="H36" s="36">
        <f t="shared" ref="H36:I36" si="22">H24/$D24*100</f>
        <v>240.32190522172249</v>
      </c>
      <c r="I36" s="37">
        <f t="shared" si="22"/>
        <v>261.7513798635984</v>
      </c>
    </row>
    <row r="37" spans="2:9" ht="18" customHeight="1" x14ac:dyDescent="0.25">
      <c r="B37" s="32" t="s">
        <v>35</v>
      </c>
      <c r="C37" s="38">
        <f t="shared" ref="C37:G45" si="23">C25/$D25*100</f>
        <v>77.917764891934638</v>
      </c>
      <c r="D37" s="39">
        <f t="shared" si="23"/>
        <v>100</v>
      </c>
      <c r="E37" s="39">
        <f t="shared" si="23"/>
        <v>169.23036373220876</v>
      </c>
      <c r="F37" s="39">
        <f t="shared" si="23"/>
        <v>292.11913547706905</v>
      </c>
      <c r="G37" s="39">
        <f t="shared" si="23"/>
        <v>246.97416974169744</v>
      </c>
      <c r="H37" s="39">
        <f t="shared" ref="H37:I37" si="24">H25/$D25*100</f>
        <v>264.02741170268843</v>
      </c>
      <c r="I37" s="40">
        <f t="shared" si="24"/>
        <v>353.35266209804962</v>
      </c>
    </row>
    <row r="38" spans="2:9" ht="18" customHeight="1" x14ac:dyDescent="0.25">
      <c r="B38" s="32" t="s">
        <v>36</v>
      </c>
      <c r="C38" s="38">
        <f t="shared" si="23"/>
        <v>173.72426141450313</v>
      </c>
      <c r="D38" s="39">
        <f t="shared" si="23"/>
        <v>100</v>
      </c>
      <c r="E38" s="39">
        <f t="shared" si="23"/>
        <v>466.65174574753809</v>
      </c>
      <c r="F38" s="39">
        <f t="shared" si="23"/>
        <v>1288.2273948075201</v>
      </c>
      <c r="G38" s="39">
        <f t="shared" si="23"/>
        <v>1233.8854073410923</v>
      </c>
      <c r="H38" s="39">
        <f t="shared" ref="H38:I38" si="25">H26/$D26*100</f>
        <v>1840.8683974932856</v>
      </c>
      <c r="I38" s="40">
        <f t="shared" si="25"/>
        <v>2097.1351835273053</v>
      </c>
    </row>
    <row r="39" spans="2:9" ht="18" customHeight="1" x14ac:dyDescent="0.25">
      <c r="B39" s="32" t="s">
        <v>37</v>
      </c>
      <c r="C39" s="38">
        <f t="shared" si="23"/>
        <v>74.079745015936496</v>
      </c>
      <c r="D39" s="39">
        <f t="shared" si="23"/>
        <v>100</v>
      </c>
      <c r="E39" s="39">
        <f t="shared" si="23"/>
        <v>148.55477782638584</v>
      </c>
      <c r="F39" s="39">
        <f t="shared" si="23"/>
        <v>179.87261212840863</v>
      </c>
      <c r="G39" s="39">
        <f t="shared" si="23"/>
        <v>177.07487032060496</v>
      </c>
      <c r="H39" s="39">
        <f t="shared" ref="H39:I39" si="26">H27/$D27*100</f>
        <v>227.69826885819637</v>
      </c>
      <c r="I39" s="40">
        <f t="shared" si="26"/>
        <v>227.83523946420016</v>
      </c>
    </row>
    <row r="40" spans="2:9" ht="18" customHeight="1" x14ac:dyDescent="0.25">
      <c r="B40" s="32" t="s">
        <v>38</v>
      </c>
      <c r="C40" s="38">
        <f t="shared" si="23"/>
        <v>45.436458592389947</v>
      </c>
      <c r="D40" s="39">
        <f t="shared" si="23"/>
        <v>100</v>
      </c>
      <c r="E40" s="39">
        <f t="shared" si="23"/>
        <v>265.54588410843076</v>
      </c>
      <c r="F40" s="39">
        <f t="shared" si="23"/>
        <v>421.85028599850784</v>
      </c>
      <c r="G40" s="39">
        <f t="shared" si="23"/>
        <v>263.61104202934598</v>
      </c>
      <c r="H40" s="39">
        <f t="shared" ref="H40:I40" si="27">H28/$D28*100</f>
        <v>303.26784381994531</v>
      </c>
      <c r="I40" s="40">
        <f t="shared" si="27"/>
        <v>407.73936831633921</v>
      </c>
    </row>
    <row r="41" spans="2:9" ht="18" customHeight="1" x14ac:dyDescent="0.25">
      <c r="B41" s="33" t="s">
        <v>39</v>
      </c>
      <c r="C41" s="41">
        <f t="shared" si="23"/>
        <v>59.300196650166136</v>
      </c>
      <c r="D41" s="42">
        <f t="shared" si="23"/>
        <v>100</v>
      </c>
      <c r="E41" s="42">
        <f t="shared" si="23"/>
        <v>205.86366234294627</v>
      </c>
      <c r="F41" s="42">
        <f t="shared" si="23"/>
        <v>236.49555841866143</v>
      </c>
      <c r="G41" s="42">
        <f t="shared" si="23"/>
        <v>224.77404605295024</v>
      </c>
      <c r="H41" s="42">
        <f t="shared" ref="H41:I41" si="28">H29/$D29*100</f>
        <v>254.38587993683947</v>
      </c>
      <c r="I41" s="43">
        <f t="shared" si="28"/>
        <v>256.47250288194215</v>
      </c>
    </row>
    <row r="42" spans="2:9" ht="18" customHeight="1" x14ac:dyDescent="0.25">
      <c r="B42" s="32" t="s">
        <v>40</v>
      </c>
      <c r="C42" s="38">
        <f t="shared" si="23"/>
        <v>67.952300339255004</v>
      </c>
      <c r="D42" s="39">
        <f t="shared" si="23"/>
        <v>100</v>
      </c>
      <c r="E42" s="39">
        <f t="shared" si="23"/>
        <v>107.17262572491111</v>
      </c>
      <c r="F42" s="39">
        <f t="shared" si="23"/>
        <v>109.36112640818018</v>
      </c>
      <c r="G42" s="39">
        <f t="shared" si="23"/>
        <v>102.96491192287559</v>
      </c>
      <c r="H42" s="39">
        <f t="shared" ref="H42:I42" si="29">H30/$D30*100</f>
        <v>109.64599182796577</v>
      </c>
      <c r="I42" s="40">
        <f t="shared" si="29"/>
        <v>114.01415488792348</v>
      </c>
    </row>
    <row r="43" spans="2:9" ht="18" customHeight="1" x14ac:dyDescent="0.25">
      <c r="B43" s="32" t="s">
        <v>41</v>
      </c>
      <c r="C43" s="38">
        <f t="shared" si="23"/>
        <v>57.312543369117108</v>
      </c>
      <c r="D43" s="39">
        <f t="shared" si="23"/>
        <v>100</v>
      </c>
      <c r="E43" s="39">
        <f t="shared" si="23"/>
        <v>266.86803543001758</v>
      </c>
      <c r="F43" s="39">
        <f t="shared" si="23"/>
        <v>441.23841789460795</v>
      </c>
      <c r="G43" s="39">
        <f t="shared" si="23"/>
        <v>424.14384260582068</v>
      </c>
      <c r="H43" s="39">
        <f t="shared" ref="H43:I43" si="30">H31/$D31*100</f>
        <v>504.1103718519123</v>
      </c>
      <c r="I43" s="40">
        <f t="shared" si="30"/>
        <v>476.5010816768031</v>
      </c>
    </row>
    <row r="44" spans="2:9" ht="18" customHeight="1" x14ac:dyDescent="0.25">
      <c r="B44" s="32" t="s">
        <v>42</v>
      </c>
      <c r="C44" s="38">
        <f t="shared" si="23"/>
        <v>35.620065708821649</v>
      </c>
      <c r="D44" s="39">
        <f t="shared" si="23"/>
        <v>100</v>
      </c>
      <c r="E44" s="39">
        <f t="shared" si="23"/>
        <v>99.874957093120187</v>
      </c>
      <c r="F44" s="39">
        <f t="shared" si="23"/>
        <v>151.08860883636541</v>
      </c>
      <c r="G44" s="39">
        <f t="shared" si="23"/>
        <v>184.56578237630558</v>
      </c>
      <c r="H44" s="39">
        <f t="shared" ref="H44:I44" si="31">H32/$D32*100</f>
        <v>194.47604570195656</v>
      </c>
      <c r="I44" s="40">
        <f t="shared" si="31"/>
        <v>156.00941499534153</v>
      </c>
    </row>
    <row r="45" spans="2:9" ht="18" customHeight="1" x14ac:dyDescent="0.25">
      <c r="B45" s="34" t="s">
        <v>43</v>
      </c>
      <c r="C45" s="44">
        <f t="shared" si="23"/>
        <v>71.452211030116857</v>
      </c>
      <c r="D45" s="45">
        <f t="shared" si="23"/>
        <v>100</v>
      </c>
      <c r="E45" s="45">
        <f t="shared" si="23"/>
        <v>127.81968924228411</v>
      </c>
      <c r="F45" s="45">
        <f t="shared" si="23"/>
        <v>210.88585466857884</v>
      </c>
      <c r="G45" s="45"/>
      <c r="H45" s="45"/>
      <c r="I45" s="46"/>
    </row>
    <row r="46" spans="2:9" ht="16.5" customHeight="1" x14ac:dyDescent="0.25">
      <c r="B46" s="17" t="s">
        <v>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5"/>
  <sheetViews>
    <sheetView topLeftCell="A20" workbookViewId="0">
      <selection activeCell="E47" sqref="E47"/>
    </sheetView>
  </sheetViews>
  <sheetFormatPr baseColWidth="10" defaultColWidth="9.140625" defaultRowHeight="11.45" customHeight="1" x14ac:dyDescent="0.25"/>
  <cols>
    <col min="2" max="2" width="29.85546875" customWidth="1"/>
    <col min="3" max="7" width="12.7109375" customWidth="1"/>
  </cols>
  <sheetData>
    <row r="1" spans="2:7" ht="15" x14ac:dyDescent="0.25">
      <c r="B1" s="3" t="s">
        <v>49</v>
      </c>
    </row>
    <row r="2" spans="2:7" ht="15" x14ac:dyDescent="0.25">
      <c r="B2" s="2" t="s">
        <v>50</v>
      </c>
      <c r="C2" s="1" t="s">
        <v>0</v>
      </c>
    </row>
    <row r="3" spans="2:7" ht="15" x14ac:dyDescent="0.25">
      <c r="B3" s="2" t="s">
        <v>51</v>
      </c>
      <c r="C3" s="2" t="s">
        <v>6</v>
      </c>
    </row>
    <row r="5" spans="2:7" ht="15" x14ac:dyDescent="0.25">
      <c r="B5" s="1" t="s">
        <v>12</v>
      </c>
      <c r="D5" s="2" t="s">
        <v>18</v>
      </c>
    </row>
    <row r="6" spans="2:7" ht="15" x14ac:dyDescent="0.25">
      <c r="B6" s="1" t="s">
        <v>13</v>
      </c>
      <c r="D6" s="2" t="s">
        <v>19</v>
      </c>
    </row>
    <row r="7" spans="2:7" ht="15" x14ac:dyDescent="0.25">
      <c r="B7" s="1" t="s">
        <v>14</v>
      </c>
      <c r="D7" s="2" t="s">
        <v>20</v>
      </c>
    </row>
    <row r="8" spans="2:7" ht="15" x14ac:dyDescent="0.25">
      <c r="B8" s="1" t="s">
        <v>15</v>
      </c>
      <c r="D8" s="2" t="s">
        <v>28</v>
      </c>
    </row>
    <row r="9" spans="2:7" ht="15" x14ac:dyDescent="0.25">
      <c r="B9" s="1" t="s">
        <v>16</v>
      </c>
      <c r="D9" s="2" t="s">
        <v>22</v>
      </c>
    </row>
    <row r="11" spans="2:7" ht="15" x14ac:dyDescent="0.25">
      <c r="B11" s="6" t="s">
        <v>34</v>
      </c>
      <c r="C11" s="7" t="s">
        <v>53</v>
      </c>
      <c r="D11" s="7">
        <v>1598505</v>
      </c>
      <c r="E11" s="7">
        <v>2294047</v>
      </c>
      <c r="F11" s="7">
        <v>3035583</v>
      </c>
      <c r="G11" s="7">
        <v>3246250</v>
      </c>
    </row>
    <row r="12" spans="2:7" ht="15" x14ac:dyDescent="0.25">
      <c r="B12" s="6" t="s">
        <v>35</v>
      </c>
      <c r="C12" s="8">
        <v>42731</v>
      </c>
      <c r="D12" s="8">
        <v>50494</v>
      </c>
      <c r="E12" s="8">
        <v>80337</v>
      </c>
      <c r="F12" s="8">
        <v>110284</v>
      </c>
      <c r="G12" s="8">
        <v>120737</v>
      </c>
    </row>
    <row r="13" spans="2:7" ht="15" x14ac:dyDescent="0.25">
      <c r="B13" s="6" t="s">
        <v>36</v>
      </c>
      <c r="C13" s="7">
        <v>26925</v>
      </c>
      <c r="D13" s="7">
        <v>39366</v>
      </c>
      <c r="E13" s="7">
        <v>49476</v>
      </c>
      <c r="F13" s="7">
        <v>69332</v>
      </c>
      <c r="G13" s="7">
        <v>86543</v>
      </c>
    </row>
    <row r="14" spans="2:7" ht="15" x14ac:dyDescent="0.25">
      <c r="B14" s="6" t="s">
        <v>37</v>
      </c>
      <c r="C14" s="8">
        <v>397631</v>
      </c>
      <c r="D14" s="8">
        <v>449312</v>
      </c>
      <c r="E14" s="8">
        <v>602926</v>
      </c>
      <c r="F14" s="8">
        <v>755079</v>
      </c>
      <c r="G14" s="8">
        <v>841026</v>
      </c>
    </row>
    <row r="15" spans="2:7" ht="15" x14ac:dyDescent="0.25">
      <c r="B15" s="6" t="s">
        <v>38</v>
      </c>
      <c r="C15" s="7">
        <v>94123</v>
      </c>
      <c r="D15" s="7">
        <v>120220</v>
      </c>
      <c r="E15" s="7">
        <v>232243</v>
      </c>
      <c r="F15" s="7">
        <v>275683</v>
      </c>
      <c r="G15" s="7">
        <v>236638</v>
      </c>
    </row>
    <row r="16" spans="2:7" ht="15" x14ac:dyDescent="0.25">
      <c r="B16" s="6" t="s">
        <v>39</v>
      </c>
      <c r="C16" s="8">
        <v>197849</v>
      </c>
      <c r="D16" s="8">
        <v>242788</v>
      </c>
      <c r="E16" s="8">
        <v>316723</v>
      </c>
      <c r="F16" s="8">
        <v>424401</v>
      </c>
      <c r="G16" s="8">
        <v>441939</v>
      </c>
    </row>
    <row r="17" spans="2:7" ht="15" x14ac:dyDescent="0.25">
      <c r="B17" s="6" t="s">
        <v>40</v>
      </c>
      <c r="C17" s="7">
        <v>213260</v>
      </c>
      <c r="D17" s="7">
        <v>281615</v>
      </c>
      <c r="E17" s="7">
        <v>310163</v>
      </c>
      <c r="F17" s="7">
        <v>360694</v>
      </c>
      <c r="G17" s="7">
        <v>347372</v>
      </c>
    </row>
    <row r="18" spans="2:7" ht="15" x14ac:dyDescent="0.25">
      <c r="B18" s="6" t="s">
        <v>41</v>
      </c>
      <c r="C18" s="8">
        <v>73077</v>
      </c>
      <c r="D18" s="8">
        <v>97849</v>
      </c>
      <c r="E18" s="8">
        <v>147946</v>
      </c>
      <c r="F18" s="8">
        <v>184124</v>
      </c>
      <c r="G18" s="8">
        <v>213794</v>
      </c>
    </row>
    <row r="19" spans="2:7" ht="15" x14ac:dyDescent="0.25">
      <c r="B19" s="6" t="s">
        <v>42</v>
      </c>
      <c r="C19" s="7">
        <v>52156</v>
      </c>
      <c r="D19" s="7">
        <v>65571</v>
      </c>
      <c r="E19" s="7">
        <v>89063</v>
      </c>
      <c r="F19" s="7">
        <v>109512</v>
      </c>
      <c r="G19" s="7">
        <v>131400</v>
      </c>
    </row>
    <row r="20" spans="2:7" ht="15" x14ac:dyDescent="0.25">
      <c r="B20" s="6" t="s">
        <v>43</v>
      </c>
      <c r="C20" s="8">
        <v>213698</v>
      </c>
      <c r="D20" s="8">
        <v>345537</v>
      </c>
      <c r="E20" s="8">
        <v>343579</v>
      </c>
      <c r="F20" s="8">
        <v>464884</v>
      </c>
      <c r="G20" s="8" t="s">
        <v>53</v>
      </c>
    </row>
    <row r="22" spans="2:7" ht="18" customHeight="1" x14ac:dyDescent="0.25">
      <c r="B22" s="29" t="s">
        <v>64</v>
      </c>
      <c r="C22" s="47" t="s">
        <v>45</v>
      </c>
      <c r="D22" s="48" t="s">
        <v>46</v>
      </c>
      <c r="E22" s="48" t="s">
        <v>47</v>
      </c>
      <c r="F22" s="48" t="s">
        <v>60</v>
      </c>
      <c r="G22" s="49" t="s">
        <v>48</v>
      </c>
    </row>
    <row r="23" spans="2:7" ht="18" customHeight="1" x14ac:dyDescent="0.25">
      <c r="B23" s="31" t="s">
        <v>61</v>
      </c>
      <c r="C23" s="51"/>
      <c r="D23" s="21">
        <f t="shared" ref="D23:G32" si="0">D11/1000</f>
        <v>1598.5050000000001</v>
      </c>
      <c r="E23" s="21">
        <f t="shared" si="0"/>
        <v>2294.047</v>
      </c>
      <c r="F23" s="21">
        <f t="shared" si="0"/>
        <v>3035.5830000000001</v>
      </c>
      <c r="G23" s="22">
        <f t="shared" si="0"/>
        <v>3246.25</v>
      </c>
    </row>
    <row r="24" spans="2:7" ht="18" customHeight="1" x14ac:dyDescent="0.25">
      <c r="B24" s="32" t="s">
        <v>35</v>
      </c>
      <c r="C24" s="52">
        <f t="shared" ref="C24:G32" si="1">C12/1000</f>
        <v>42.731000000000002</v>
      </c>
      <c r="D24" s="23">
        <f t="shared" si="1"/>
        <v>50.494</v>
      </c>
      <c r="E24" s="23">
        <f t="shared" si="1"/>
        <v>80.337000000000003</v>
      </c>
      <c r="F24" s="23">
        <f t="shared" si="0"/>
        <v>110.28400000000001</v>
      </c>
      <c r="G24" s="24">
        <f t="shared" si="1"/>
        <v>120.73699999999999</v>
      </c>
    </row>
    <row r="25" spans="2:7" ht="18" customHeight="1" x14ac:dyDescent="0.25">
      <c r="B25" s="32" t="s">
        <v>36</v>
      </c>
      <c r="C25" s="52">
        <f t="shared" si="1"/>
        <v>26.925000000000001</v>
      </c>
      <c r="D25" s="23">
        <f t="shared" si="1"/>
        <v>39.366</v>
      </c>
      <c r="E25" s="23">
        <f t="shared" si="1"/>
        <v>49.475999999999999</v>
      </c>
      <c r="F25" s="23">
        <f t="shared" si="0"/>
        <v>69.331999999999994</v>
      </c>
      <c r="G25" s="24">
        <f t="shared" si="1"/>
        <v>86.543000000000006</v>
      </c>
    </row>
    <row r="26" spans="2:7" ht="18" customHeight="1" x14ac:dyDescent="0.25">
      <c r="B26" s="32" t="s">
        <v>37</v>
      </c>
      <c r="C26" s="52">
        <f t="shared" si="1"/>
        <v>397.63099999999997</v>
      </c>
      <c r="D26" s="23">
        <f t="shared" si="1"/>
        <v>449.31200000000001</v>
      </c>
      <c r="E26" s="23">
        <f t="shared" si="1"/>
        <v>602.92600000000004</v>
      </c>
      <c r="F26" s="23">
        <f t="shared" si="0"/>
        <v>755.07899999999995</v>
      </c>
      <c r="G26" s="24">
        <f t="shared" si="1"/>
        <v>841.02599999999995</v>
      </c>
    </row>
    <row r="27" spans="2:7" ht="18" customHeight="1" x14ac:dyDescent="0.25">
      <c r="B27" s="32" t="s">
        <v>38</v>
      </c>
      <c r="C27" s="52">
        <f t="shared" si="1"/>
        <v>94.123000000000005</v>
      </c>
      <c r="D27" s="23">
        <f t="shared" si="1"/>
        <v>120.22</v>
      </c>
      <c r="E27" s="23">
        <f t="shared" si="1"/>
        <v>232.24299999999999</v>
      </c>
      <c r="F27" s="23">
        <f t="shared" si="0"/>
        <v>275.68299999999999</v>
      </c>
      <c r="G27" s="24">
        <f t="shared" si="1"/>
        <v>236.63800000000001</v>
      </c>
    </row>
    <row r="28" spans="2:7" ht="18" customHeight="1" x14ac:dyDescent="0.25">
      <c r="B28" s="33" t="s">
        <v>39</v>
      </c>
      <c r="C28" s="54">
        <f t="shared" si="1"/>
        <v>197.84899999999999</v>
      </c>
      <c r="D28" s="25">
        <f t="shared" si="1"/>
        <v>242.78800000000001</v>
      </c>
      <c r="E28" s="25">
        <f t="shared" si="1"/>
        <v>316.72300000000001</v>
      </c>
      <c r="F28" s="25">
        <f t="shared" si="0"/>
        <v>424.40100000000001</v>
      </c>
      <c r="G28" s="26">
        <v>437.392</v>
      </c>
    </row>
    <row r="29" spans="2:7" ht="18" customHeight="1" x14ac:dyDescent="0.25">
      <c r="B29" s="32" t="s">
        <v>40</v>
      </c>
      <c r="C29" s="52">
        <f t="shared" si="1"/>
        <v>213.26</v>
      </c>
      <c r="D29" s="23">
        <f t="shared" si="1"/>
        <v>281.61500000000001</v>
      </c>
      <c r="E29" s="23">
        <f t="shared" si="1"/>
        <v>310.16300000000001</v>
      </c>
      <c r="F29" s="23">
        <f t="shared" si="0"/>
        <v>360.69400000000002</v>
      </c>
      <c r="G29" s="24">
        <f t="shared" si="1"/>
        <v>347.37200000000001</v>
      </c>
    </row>
    <row r="30" spans="2:7" ht="18" customHeight="1" x14ac:dyDescent="0.25">
      <c r="B30" s="32" t="s">
        <v>41</v>
      </c>
      <c r="C30" s="52">
        <f t="shared" si="1"/>
        <v>73.076999999999998</v>
      </c>
      <c r="D30" s="23">
        <f t="shared" si="1"/>
        <v>97.849000000000004</v>
      </c>
      <c r="E30" s="23">
        <f t="shared" si="1"/>
        <v>147.946</v>
      </c>
      <c r="F30" s="23">
        <f t="shared" si="0"/>
        <v>184.124</v>
      </c>
      <c r="G30" s="24">
        <f t="shared" si="1"/>
        <v>213.79400000000001</v>
      </c>
    </row>
    <row r="31" spans="2:7" ht="18" customHeight="1" x14ac:dyDescent="0.25">
      <c r="B31" s="32" t="s">
        <v>42</v>
      </c>
      <c r="C31" s="52">
        <f t="shared" si="1"/>
        <v>52.155999999999999</v>
      </c>
      <c r="D31" s="23">
        <f t="shared" si="1"/>
        <v>65.570999999999998</v>
      </c>
      <c r="E31" s="23">
        <f t="shared" si="1"/>
        <v>89.063000000000002</v>
      </c>
      <c r="F31" s="23">
        <f t="shared" si="0"/>
        <v>109.512</v>
      </c>
      <c r="G31" s="24">
        <f t="shared" si="1"/>
        <v>131.4</v>
      </c>
    </row>
    <row r="32" spans="2:7" ht="18" customHeight="1" x14ac:dyDescent="0.25">
      <c r="B32" s="34" t="s">
        <v>43</v>
      </c>
      <c r="C32" s="53">
        <f t="shared" si="1"/>
        <v>213.69800000000001</v>
      </c>
      <c r="D32" s="27">
        <f t="shared" si="1"/>
        <v>345.53699999999998</v>
      </c>
      <c r="E32" s="27">
        <f t="shared" si="1"/>
        <v>343.57900000000001</v>
      </c>
      <c r="F32" s="27">
        <f t="shared" si="0"/>
        <v>464.88400000000001</v>
      </c>
      <c r="G32" s="28"/>
    </row>
    <row r="33" spans="2:9" ht="18" customHeight="1" x14ac:dyDescent="0.3">
      <c r="B33" s="16"/>
      <c r="C33" s="16"/>
      <c r="D33" s="16"/>
      <c r="E33" s="16"/>
      <c r="F33" s="16"/>
      <c r="G33" s="16"/>
    </row>
    <row r="34" spans="2:9" ht="18" customHeight="1" x14ac:dyDescent="0.25">
      <c r="B34" s="29" t="s">
        <v>63</v>
      </c>
      <c r="C34" s="47" t="s">
        <v>45</v>
      </c>
      <c r="D34" s="48" t="s">
        <v>46</v>
      </c>
      <c r="E34" s="48" t="s">
        <v>47</v>
      </c>
      <c r="F34" s="48" t="s">
        <v>60</v>
      </c>
      <c r="G34" s="49" t="s">
        <v>48</v>
      </c>
    </row>
    <row r="35" spans="2:9" ht="18" customHeight="1" x14ac:dyDescent="0.25">
      <c r="B35" s="31" t="s">
        <v>61</v>
      </c>
      <c r="C35" s="35"/>
      <c r="D35" s="36">
        <f t="shared" ref="D35:G35" si="2">D23/$D23*100</f>
        <v>100</v>
      </c>
      <c r="E35" s="36">
        <f t="shared" si="2"/>
        <v>143.51203155448371</v>
      </c>
      <c r="F35" s="36">
        <f t="shared" si="2"/>
        <v>189.90137659875944</v>
      </c>
      <c r="G35" s="37">
        <f t="shared" si="2"/>
        <v>203.08037822840714</v>
      </c>
    </row>
    <row r="36" spans="2:9" ht="18" customHeight="1" x14ac:dyDescent="0.25">
      <c r="B36" s="32" t="s">
        <v>35</v>
      </c>
      <c r="C36" s="38">
        <f t="shared" ref="C36:G44" si="3">C24/$D24*100</f>
        <v>84.625896146076769</v>
      </c>
      <c r="D36" s="39">
        <f t="shared" si="3"/>
        <v>100</v>
      </c>
      <c r="E36" s="39">
        <f t="shared" si="3"/>
        <v>159.10207153325149</v>
      </c>
      <c r="F36" s="39">
        <f t="shared" si="3"/>
        <v>218.41010813165923</v>
      </c>
      <c r="G36" s="40">
        <f t="shared" si="3"/>
        <v>239.11157761318177</v>
      </c>
    </row>
    <row r="37" spans="2:9" ht="18" customHeight="1" x14ac:dyDescent="0.25">
      <c r="B37" s="32" t="s">
        <v>36</v>
      </c>
      <c r="C37" s="38">
        <f t="shared" si="3"/>
        <v>68.396585886297828</v>
      </c>
      <c r="D37" s="39">
        <f t="shared" si="3"/>
        <v>100</v>
      </c>
      <c r="E37" s="39">
        <f t="shared" si="3"/>
        <v>125.68206066148453</v>
      </c>
      <c r="F37" s="39">
        <f t="shared" si="3"/>
        <v>176.12152619011329</v>
      </c>
      <c r="G37" s="40">
        <f t="shared" si="3"/>
        <v>219.84199563074736</v>
      </c>
    </row>
    <row r="38" spans="2:9" ht="18" customHeight="1" x14ac:dyDescent="0.25">
      <c r="B38" s="32" t="s">
        <v>37</v>
      </c>
      <c r="C38" s="38">
        <f t="shared" si="3"/>
        <v>88.497747667545042</v>
      </c>
      <c r="D38" s="39">
        <f t="shared" si="3"/>
        <v>100</v>
      </c>
      <c r="E38" s="39">
        <f t="shared" si="3"/>
        <v>134.1887151912257</v>
      </c>
      <c r="F38" s="39">
        <f t="shared" si="3"/>
        <v>168.05226657645466</v>
      </c>
      <c r="G38" s="40">
        <f t="shared" si="3"/>
        <v>187.18084538138308</v>
      </c>
    </row>
    <row r="39" spans="2:9" ht="18" customHeight="1" x14ac:dyDescent="0.25">
      <c r="B39" s="32" t="s">
        <v>38</v>
      </c>
      <c r="C39" s="38">
        <f t="shared" si="3"/>
        <v>78.292297454666453</v>
      </c>
      <c r="D39" s="39">
        <f t="shared" si="3"/>
        <v>100</v>
      </c>
      <c r="E39" s="39">
        <f t="shared" si="3"/>
        <v>193.18166694393614</v>
      </c>
      <c r="F39" s="39">
        <f t="shared" si="3"/>
        <v>229.31542172683413</v>
      </c>
      <c r="G39" s="40">
        <f t="shared" si="3"/>
        <v>196.83746464814507</v>
      </c>
    </row>
    <row r="40" spans="2:9" ht="18" customHeight="1" x14ac:dyDescent="0.25">
      <c r="B40" s="33" t="s">
        <v>39</v>
      </c>
      <c r="C40" s="41">
        <f t="shared" si="3"/>
        <v>81.490436100630987</v>
      </c>
      <c r="D40" s="42">
        <f t="shared" si="3"/>
        <v>100</v>
      </c>
      <c r="E40" s="42">
        <f t="shared" si="3"/>
        <v>130.45249353345304</v>
      </c>
      <c r="F40" s="42">
        <f t="shared" si="3"/>
        <v>174.80312041781306</v>
      </c>
      <c r="G40" s="43">
        <f t="shared" si="3"/>
        <v>180.15387910440384</v>
      </c>
      <c r="I40" s="42">
        <f>G40/G35*100</f>
        <v>88.710628114835615</v>
      </c>
    </row>
    <row r="41" spans="2:9" ht="18" customHeight="1" x14ac:dyDescent="0.25">
      <c r="B41" s="32" t="s">
        <v>40</v>
      </c>
      <c r="C41" s="38">
        <f t="shared" si="3"/>
        <v>75.727500310707867</v>
      </c>
      <c r="D41" s="39">
        <f t="shared" si="3"/>
        <v>100</v>
      </c>
      <c r="E41" s="39">
        <f t="shared" si="3"/>
        <v>110.13724410986632</v>
      </c>
      <c r="F41" s="39">
        <f t="shared" si="3"/>
        <v>128.08053548284005</v>
      </c>
      <c r="G41" s="40">
        <f t="shared" si="3"/>
        <v>123.34996360279105</v>
      </c>
    </row>
    <row r="42" spans="2:9" ht="18" customHeight="1" x14ac:dyDescent="0.25">
      <c r="B42" s="32" t="s">
        <v>41</v>
      </c>
      <c r="C42" s="38">
        <f t="shared" si="3"/>
        <v>74.683440811863179</v>
      </c>
      <c r="D42" s="39">
        <f t="shared" si="3"/>
        <v>100</v>
      </c>
      <c r="E42" s="39">
        <f t="shared" si="3"/>
        <v>151.19827489294727</v>
      </c>
      <c r="F42" s="39">
        <f t="shared" si="3"/>
        <v>188.17157048104733</v>
      </c>
      <c r="G42" s="40">
        <f t="shared" si="3"/>
        <v>218.4938016740079</v>
      </c>
    </row>
    <row r="43" spans="2:9" ht="18" customHeight="1" x14ac:dyDescent="0.25">
      <c r="B43" s="32" t="s">
        <v>42</v>
      </c>
      <c r="C43" s="38">
        <f t="shared" si="3"/>
        <v>79.54126061826112</v>
      </c>
      <c r="D43" s="39">
        <f t="shared" si="3"/>
        <v>100</v>
      </c>
      <c r="E43" s="39">
        <f t="shared" si="3"/>
        <v>135.82681368287811</v>
      </c>
      <c r="F43" s="39">
        <f t="shared" si="3"/>
        <v>167.0128562931784</v>
      </c>
      <c r="G43" s="40">
        <f t="shared" si="3"/>
        <v>200.39346662396488</v>
      </c>
    </row>
    <row r="44" spans="2:9" ht="18" customHeight="1" x14ac:dyDescent="0.25">
      <c r="B44" s="34" t="s">
        <v>43</v>
      </c>
      <c r="C44" s="44">
        <f t="shared" si="3"/>
        <v>61.845185899049895</v>
      </c>
      <c r="D44" s="45">
        <f t="shared" si="3"/>
        <v>100</v>
      </c>
      <c r="E44" s="45">
        <f t="shared" si="3"/>
        <v>99.433345777731489</v>
      </c>
      <c r="F44" s="45">
        <f t="shared" si="3"/>
        <v>134.53957173906124</v>
      </c>
      <c r="G44" s="46"/>
    </row>
    <row r="45" spans="2:9" ht="18" customHeight="1" x14ac:dyDescent="0.25">
      <c r="B45" s="17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46"/>
  <sheetViews>
    <sheetView topLeftCell="A15" workbookViewId="0">
      <selection activeCell="L30" sqref="L30"/>
    </sheetView>
  </sheetViews>
  <sheetFormatPr baseColWidth="10" defaultColWidth="9.140625" defaultRowHeight="11.45" customHeight="1" x14ac:dyDescent="0.25"/>
  <cols>
    <col min="2" max="2" width="29.85546875" customWidth="1"/>
    <col min="3" max="9" width="10.7109375" customWidth="1"/>
  </cols>
  <sheetData>
    <row r="1" spans="2:9" ht="15" x14ac:dyDescent="0.25">
      <c r="B1" s="3" t="s">
        <v>54</v>
      </c>
    </row>
    <row r="2" spans="2:9" ht="15" x14ac:dyDescent="0.25">
      <c r="B2" s="3" t="s">
        <v>50</v>
      </c>
      <c r="C2" s="1" t="s">
        <v>55</v>
      </c>
    </row>
    <row r="3" spans="2:9" ht="15" x14ac:dyDescent="0.25">
      <c r="B3" s="3" t="s">
        <v>51</v>
      </c>
      <c r="C3" s="3" t="s">
        <v>6</v>
      </c>
    </row>
    <row r="4" spans="2:9" ht="15" x14ac:dyDescent="0.25"/>
    <row r="5" spans="2:9" ht="15" x14ac:dyDescent="0.25">
      <c r="B5" s="1" t="s">
        <v>12</v>
      </c>
      <c r="D5" s="3" t="s">
        <v>18</v>
      </c>
    </row>
    <row r="6" spans="2:9" ht="15" x14ac:dyDescent="0.25">
      <c r="B6" s="1" t="s">
        <v>13</v>
      </c>
      <c r="D6" s="3" t="s">
        <v>19</v>
      </c>
    </row>
    <row r="7" spans="2:9" ht="15" x14ac:dyDescent="0.25">
      <c r="B7" s="1" t="s">
        <v>14</v>
      </c>
      <c r="D7" s="3" t="s">
        <v>56</v>
      </c>
    </row>
    <row r="8" spans="2:9" ht="15" x14ac:dyDescent="0.25">
      <c r="B8" s="1" t="s">
        <v>15</v>
      </c>
      <c r="D8" s="3" t="s">
        <v>26</v>
      </c>
    </row>
    <row r="9" spans="2:9" ht="15" x14ac:dyDescent="0.25">
      <c r="B9" s="1" t="s">
        <v>16</v>
      </c>
      <c r="D9" s="3" t="s">
        <v>22</v>
      </c>
    </row>
    <row r="10" spans="2:9" ht="15" x14ac:dyDescent="0.25"/>
    <row r="11" spans="2:9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  <c r="H11">
        <v>2022</v>
      </c>
      <c r="I11">
        <v>2023</v>
      </c>
    </row>
    <row r="12" spans="2:9" ht="15" x14ac:dyDescent="0.25">
      <c r="B12" s="6" t="s">
        <v>34</v>
      </c>
      <c r="C12" s="61" t="s">
        <v>53</v>
      </c>
      <c r="D12" s="61">
        <v>200056</v>
      </c>
      <c r="E12" s="61">
        <v>402133</v>
      </c>
      <c r="F12" s="61">
        <v>596313</v>
      </c>
      <c r="G12" s="61">
        <v>536414</v>
      </c>
      <c r="H12" s="61">
        <v>584460</v>
      </c>
      <c r="I12" s="61">
        <v>624023</v>
      </c>
    </row>
    <row r="13" spans="2:9" ht="15" x14ac:dyDescent="0.25">
      <c r="B13" s="6" t="s">
        <v>35</v>
      </c>
      <c r="C13" s="62">
        <v>5796</v>
      </c>
      <c r="D13" s="62">
        <v>10214</v>
      </c>
      <c r="E13" s="62">
        <v>14128</v>
      </c>
      <c r="F13" s="62">
        <v>39058</v>
      </c>
      <c r="G13" s="62">
        <v>27940</v>
      </c>
      <c r="H13" s="62">
        <v>33143</v>
      </c>
      <c r="I13" s="62">
        <v>34898</v>
      </c>
    </row>
    <row r="14" spans="2:9" ht="15" x14ac:dyDescent="0.25">
      <c r="B14" s="6" t="s">
        <v>36</v>
      </c>
      <c r="C14" s="61">
        <v>2560</v>
      </c>
      <c r="D14" s="61">
        <v>2004</v>
      </c>
      <c r="E14" s="61">
        <v>7582</v>
      </c>
      <c r="F14" s="61">
        <v>13803</v>
      </c>
      <c r="G14" s="61">
        <v>11398</v>
      </c>
      <c r="H14" s="61">
        <v>15248</v>
      </c>
      <c r="I14" s="61">
        <v>17581</v>
      </c>
    </row>
    <row r="15" spans="2:9" ht="15" x14ac:dyDescent="0.25">
      <c r="B15" s="6" t="s">
        <v>37</v>
      </c>
      <c r="C15" s="62">
        <v>13937</v>
      </c>
      <c r="D15" s="62">
        <v>33115</v>
      </c>
      <c r="E15" s="62">
        <v>63743</v>
      </c>
      <c r="F15" s="62">
        <v>99475</v>
      </c>
      <c r="G15" s="62">
        <v>99455</v>
      </c>
      <c r="H15" s="62">
        <v>118755</v>
      </c>
      <c r="I15" s="62">
        <v>133971</v>
      </c>
    </row>
    <row r="16" spans="2:9" ht="15" x14ac:dyDescent="0.25">
      <c r="B16" s="6" t="s">
        <v>38</v>
      </c>
      <c r="C16" s="61">
        <v>1888</v>
      </c>
      <c r="D16" s="61">
        <v>7113</v>
      </c>
      <c r="E16" s="61">
        <v>32368</v>
      </c>
      <c r="F16" s="61">
        <v>49308</v>
      </c>
      <c r="G16" s="61">
        <v>27470</v>
      </c>
      <c r="H16" s="61">
        <v>34198</v>
      </c>
      <c r="I16" s="61">
        <v>46993</v>
      </c>
    </row>
    <row r="17" spans="2:12" ht="15" x14ac:dyDescent="0.25">
      <c r="B17" s="6" t="s">
        <v>39</v>
      </c>
      <c r="C17" s="62">
        <v>42956</v>
      </c>
      <c r="D17" s="62">
        <v>77714</v>
      </c>
      <c r="E17" s="62">
        <v>156875</v>
      </c>
      <c r="F17" s="62">
        <v>190192</v>
      </c>
      <c r="G17" s="62">
        <v>156489</v>
      </c>
      <c r="H17" s="62">
        <v>188401</v>
      </c>
      <c r="I17" s="62">
        <v>191086</v>
      </c>
    </row>
    <row r="18" spans="2:12" ht="15" x14ac:dyDescent="0.25">
      <c r="B18" s="6" t="s">
        <v>40</v>
      </c>
      <c r="C18" s="61">
        <v>3693</v>
      </c>
      <c r="D18" s="61">
        <v>12114</v>
      </c>
      <c r="E18" s="61">
        <v>20021</v>
      </c>
      <c r="F18" s="61">
        <v>21792</v>
      </c>
      <c r="G18" s="61">
        <v>18851</v>
      </c>
      <c r="H18" s="61">
        <v>20089</v>
      </c>
      <c r="I18" s="61">
        <v>24299</v>
      </c>
    </row>
    <row r="19" spans="2:12" ht="15" x14ac:dyDescent="0.25">
      <c r="B19" s="6" t="s">
        <v>41</v>
      </c>
      <c r="C19" s="62">
        <v>4915</v>
      </c>
      <c r="D19" s="62">
        <v>12689</v>
      </c>
      <c r="E19" s="62">
        <v>45939</v>
      </c>
      <c r="F19" s="62">
        <v>106420</v>
      </c>
      <c r="G19" s="62">
        <v>96668</v>
      </c>
      <c r="H19" s="62">
        <v>89081</v>
      </c>
      <c r="I19" s="62">
        <v>97144</v>
      </c>
    </row>
    <row r="20" spans="2:12" ht="15" x14ac:dyDescent="0.25">
      <c r="B20" s="6" t="s">
        <v>42</v>
      </c>
      <c r="C20" s="61">
        <v>8754</v>
      </c>
      <c r="D20" s="61">
        <v>35008</v>
      </c>
      <c r="E20" s="61">
        <v>28711</v>
      </c>
      <c r="F20" s="61">
        <v>35359</v>
      </c>
      <c r="G20" s="61">
        <v>44627</v>
      </c>
      <c r="H20" s="61">
        <v>53092</v>
      </c>
      <c r="I20" s="61">
        <v>44621</v>
      </c>
    </row>
    <row r="21" spans="2:12" ht="15" x14ac:dyDescent="0.25">
      <c r="B21" s="6" t="s">
        <v>43</v>
      </c>
      <c r="C21" s="62">
        <v>26988</v>
      </c>
      <c r="D21" s="62">
        <v>34894</v>
      </c>
      <c r="E21" s="62">
        <v>58800</v>
      </c>
      <c r="F21" s="62">
        <v>129864</v>
      </c>
      <c r="G21" s="62" t="s">
        <v>53</v>
      </c>
      <c r="H21" s="62" t="s">
        <v>53</v>
      </c>
      <c r="I21" s="62" t="s">
        <v>53</v>
      </c>
    </row>
    <row r="23" spans="2:12" ht="18" customHeight="1" x14ac:dyDescent="0.25">
      <c r="B23" s="30" t="s">
        <v>64</v>
      </c>
      <c r="C23" s="58" t="s">
        <v>45</v>
      </c>
      <c r="D23" s="74" t="s">
        <v>46</v>
      </c>
      <c r="E23" s="74" t="s">
        <v>47</v>
      </c>
      <c r="F23" s="74" t="s">
        <v>60</v>
      </c>
      <c r="G23" s="74" t="s">
        <v>48</v>
      </c>
      <c r="H23" s="74" t="s">
        <v>67</v>
      </c>
      <c r="I23" s="75" t="s">
        <v>68</v>
      </c>
    </row>
    <row r="24" spans="2:12" ht="18" customHeight="1" x14ac:dyDescent="0.25">
      <c r="B24" s="31" t="s">
        <v>61</v>
      </c>
      <c r="C24" s="51"/>
      <c r="D24" s="21">
        <f t="shared" ref="D24:G33" si="0">D12/1000</f>
        <v>200.05600000000001</v>
      </c>
      <c r="E24" s="21">
        <f t="shared" si="0"/>
        <v>402.13299999999998</v>
      </c>
      <c r="F24" s="21">
        <f t="shared" si="0"/>
        <v>596.31299999999999</v>
      </c>
      <c r="G24" s="21">
        <f t="shared" si="0"/>
        <v>536.41399999999999</v>
      </c>
      <c r="H24" s="21">
        <f t="shared" ref="H24:I24" si="1">H12/1000</f>
        <v>584.46</v>
      </c>
      <c r="I24" s="22">
        <f t="shared" si="1"/>
        <v>624.02300000000002</v>
      </c>
    </row>
    <row r="25" spans="2:12" ht="18" customHeight="1" x14ac:dyDescent="0.25">
      <c r="B25" s="32" t="s">
        <v>35</v>
      </c>
      <c r="C25" s="52">
        <f t="shared" ref="C25:G33" si="2">C13/1000</f>
        <v>5.7960000000000003</v>
      </c>
      <c r="D25" s="23">
        <f t="shared" si="2"/>
        <v>10.214</v>
      </c>
      <c r="E25" s="23">
        <f t="shared" si="2"/>
        <v>14.128</v>
      </c>
      <c r="F25" s="23">
        <f t="shared" si="0"/>
        <v>39.058</v>
      </c>
      <c r="G25" s="23">
        <f t="shared" si="2"/>
        <v>27.94</v>
      </c>
      <c r="H25" s="23">
        <f t="shared" ref="H25:I25" si="3">H13/1000</f>
        <v>33.143000000000001</v>
      </c>
      <c r="I25" s="24">
        <f t="shared" si="3"/>
        <v>34.898000000000003</v>
      </c>
    </row>
    <row r="26" spans="2:12" ht="18" customHeight="1" x14ac:dyDescent="0.25">
      <c r="B26" s="32" t="s">
        <v>36</v>
      </c>
      <c r="C26" s="52">
        <f t="shared" si="2"/>
        <v>2.56</v>
      </c>
      <c r="D26" s="23">
        <f t="shared" si="2"/>
        <v>2.004</v>
      </c>
      <c r="E26" s="23">
        <f t="shared" si="2"/>
        <v>7.5819999999999999</v>
      </c>
      <c r="F26" s="23">
        <f t="shared" si="0"/>
        <v>13.803000000000001</v>
      </c>
      <c r="G26" s="23">
        <f t="shared" si="2"/>
        <v>11.398</v>
      </c>
      <c r="H26" s="23">
        <f t="shared" ref="H26:I26" si="4">H14/1000</f>
        <v>15.247999999999999</v>
      </c>
      <c r="I26" s="24">
        <f t="shared" si="4"/>
        <v>17.581</v>
      </c>
    </row>
    <row r="27" spans="2:12" ht="18" customHeight="1" x14ac:dyDescent="0.25">
      <c r="B27" s="32" t="s">
        <v>37</v>
      </c>
      <c r="C27" s="52">
        <f t="shared" si="2"/>
        <v>13.936999999999999</v>
      </c>
      <c r="D27" s="23">
        <f t="shared" si="2"/>
        <v>33.115000000000002</v>
      </c>
      <c r="E27" s="23">
        <f t="shared" si="2"/>
        <v>63.743000000000002</v>
      </c>
      <c r="F27" s="23">
        <f t="shared" si="0"/>
        <v>99.474999999999994</v>
      </c>
      <c r="G27" s="23">
        <f t="shared" si="2"/>
        <v>99.454999999999998</v>
      </c>
      <c r="H27" s="23">
        <f t="shared" ref="H27:I27" si="5">H15/1000</f>
        <v>118.755</v>
      </c>
      <c r="I27" s="24">
        <f t="shared" si="5"/>
        <v>133.971</v>
      </c>
    </row>
    <row r="28" spans="2:12" ht="18" customHeight="1" x14ac:dyDescent="0.25">
      <c r="B28" s="32" t="s">
        <v>38</v>
      </c>
      <c r="C28" s="52">
        <f t="shared" si="2"/>
        <v>1.8879999999999999</v>
      </c>
      <c r="D28" s="23">
        <f t="shared" si="2"/>
        <v>7.1130000000000004</v>
      </c>
      <c r="E28" s="23">
        <f t="shared" si="2"/>
        <v>32.368000000000002</v>
      </c>
      <c r="F28" s="23">
        <f t="shared" si="0"/>
        <v>49.308</v>
      </c>
      <c r="G28" s="23">
        <f t="shared" si="2"/>
        <v>27.47</v>
      </c>
      <c r="H28" s="23">
        <f t="shared" ref="H28:I28" si="6">H16/1000</f>
        <v>34.198</v>
      </c>
      <c r="I28" s="24">
        <f t="shared" si="6"/>
        <v>46.993000000000002</v>
      </c>
    </row>
    <row r="29" spans="2:12" ht="18" customHeight="1" x14ac:dyDescent="0.25">
      <c r="B29" s="33" t="s">
        <v>39</v>
      </c>
      <c r="C29" s="54">
        <f t="shared" si="2"/>
        <v>42.956000000000003</v>
      </c>
      <c r="D29" s="25">
        <f t="shared" si="2"/>
        <v>77.713999999999999</v>
      </c>
      <c r="E29" s="25">
        <f t="shared" si="2"/>
        <v>156.875</v>
      </c>
      <c r="F29" s="25">
        <f t="shared" si="0"/>
        <v>190.19200000000001</v>
      </c>
      <c r="G29" s="25">
        <v>151.828</v>
      </c>
      <c r="H29" s="25">
        <v>152.828</v>
      </c>
      <c r="I29" s="26">
        <v>153.828</v>
      </c>
      <c r="L29">
        <f>I29/I24</f>
        <v>0.24651014465812959</v>
      </c>
    </row>
    <row r="30" spans="2:12" ht="18" customHeight="1" x14ac:dyDescent="0.25">
      <c r="B30" s="32" t="s">
        <v>40</v>
      </c>
      <c r="C30" s="52">
        <f t="shared" si="2"/>
        <v>3.6930000000000001</v>
      </c>
      <c r="D30" s="23">
        <f t="shared" si="2"/>
        <v>12.114000000000001</v>
      </c>
      <c r="E30" s="23">
        <f t="shared" si="2"/>
        <v>20.021000000000001</v>
      </c>
      <c r="F30" s="23">
        <f t="shared" si="0"/>
        <v>21.792000000000002</v>
      </c>
      <c r="G30" s="23">
        <f t="shared" si="2"/>
        <v>18.850999999999999</v>
      </c>
      <c r="H30" s="23">
        <f t="shared" ref="H30:I30" si="7">H18/1000</f>
        <v>20.088999999999999</v>
      </c>
      <c r="I30" s="24">
        <f t="shared" si="7"/>
        <v>24.298999999999999</v>
      </c>
    </row>
    <row r="31" spans="2:12" ht="18" customHeight="1" x14ac:dyDescent="0.25">
      <c r="B31" s="32" t="s">
        <v>41</v>
      </c>
      <c r="C31" s="52">
        <f t="shared" si="2"/>
        <v>4.915</v>
      </c>
      <c r="D31" s="23">
        <f t="shared" si="2"/>
        <v>12.689</v>
      </c>
      <c r="E31" s="23">
        <f t="shared" si="2"/>
        <v>45.939</v>
      </c>
      <c r="F31" s="23">
        <f t="shared" si="0"/>
        <v>106.42</v>
      </c>
      <c r="G31" s="23">
        <f t="shared" si="2"/>
        <v>96.668000000000006</v>
      </c>
      <c r="H31" s="23">
        <f t="shared" ref="H31:I31" si="8">H19/1000</f>
        <v>89.081000000000003</v>
      </c>
      <c r="I31" s="24">
        <f t="shared" si="8"/>
        <v>97.144000000000005</v>
      </c>
    </row>
    <row r="32" spans="2:12" ht="18" customHeight="1" x14ac:dyDescent="0.25">
      <c r="B32" s="32" t="s">
        <v>42</v>
      </c>
      <c r="C32" s="52">
        <f t="shared" si="2"/>
        <v>8.7539999999999996</v>
      </c>
      <c r="D32" s="23">
        <f t="shared" si="2"/>
        <v>35.008000000000003</v>
      </c>
      <c r="E32" s="23">
        <f t="shared" si="2"/>
        <v>28.710999999999999</v>
      </c>
      <c r="F32" s="23">
        <f t="shared" si="0"/>
        <v>35.359000000000002</v>
      </c>
      <c r="G32" s="23">
        <f t="shared" si="2"/>
        <v>44.627000000000002</v>
      </c>
      <c r="H32" s="23">
        <f t="shared" ref="H32:I32" si="9">H20/1000</f>
        <v>53.091999999999999</v>
      </c>
      <c r="I32" s="24">
        <f t="shared" si="9"/>
        <v>44.621000000000002</v>
      </c>
    </row>
    <row r="33" spans="2:9" ht="18" customHeight="1" x14ac:dyDescent="0.25">
      <c r="B33" s="34" t="s">
        <v>43</v>
      </c>
      <c r="C33" s="53">
        <f t="shared" si="2"/>
        <v>26.988</v>
      </c>
      <c r="D33" s="27">
        <f t="shared" si="2"/>
        <v>34.893999999999998</v>
      </c>
      <c r="E33" s="27">
        <f t="shared" si="2"/>
        <v>58.8</v>
      </c>
      <c r="F33" s="27">
        <f t="shared" si="0"/>
        <v>129.864</v>
      </c>
      <c r="G33" s="27"/>
      <c r="H33" s="27"/>
      <c r="I33" s="28"/>
    </row>
    <row r="34" spans="2:9" ht="18" customHeight="1" x14ac:dyDescent="0.3">
      <c r="B34" s="16"/>
      <c r="C34" s="16"/>
      <c r="D34" s="16"/>
      <c r="E34" s="16"/>
      <c r="F34" s="16"/>
      <c r="G34" s="16"/>
    </row>
    <row r="35" spans="2:9" ht="18" customHeight="1" x14ac:dyDescent="0.25">
      <c r="B35" s="29" t="s">
        <v>63</v>
      </c>
      <c r="C35" s="76" t="s">
        <v>45</v>
      </c>
      <c r="D35" s="77" t="s">
        <v>46</v>
      </c>
      <c r="E35" s="77" t="s">
        <v>47</v>
      </c>
      <c r="F35" s="77" t="s">
        <v>60</v>
      </c>
      <c r="G35" s="77" t="s">
        <v>48</v>
      </c>
      <c r="H35" s="77" t="s">
        <v>67</v>
      </c>
      <c r="I35" s="78" t="s">
        <v>68</v>
      </c>
    </row>
    <row r="36" spans="2:9" ht="18" customHeight="1" x14ac:dyDescent="0.25">
      <c r="B36" s="31" t="s">
        <v>61</v>
      </c>
      <c r="C36" s="35"/>
      <c r="D36" s="36">
        <f t="shared" ref="D36:G36" si="10">D24/$D24*100</f>
        <v>100</v>
      </c>
      <c r="E36" s="36">
        <f t="shared" si="10"/>
        <v>201.01021713920102</v>
      </c>
      <c r="F36" s="36">
        <f t="shared" si="10"/>
        <v>298.07303954892632</v>
      </c>
      <c r="G36" s="36">
        <f t="shared" si="10"/>
        <v>268.13192306154275</v>
      </c>
      <c r="H36" s="36">
        <f t="shared" ref="H36:I36" si="11">H24/$D24*100</f>
        <v>292.14819850441876</v>
      </c>
      <c r="I36" s="37">
        <f t="shared" si="11"/>
        <v>311.92416123485424</v>
      </c>
    </row>
    <row r="37" spans="2:9" ht="18" customHeight="1" x14ac:dyDescent="0.25">
      <c r="B37" s="32" t="s">
        <v>35</v>
      </c>
      <c r="C37" s="38">
        <f t="shared" ref="C37:G45" si="12">C25/$D25*100</f>
        <v>56.745643234775798</v>
      </c>
      <c r="D37" s="39">
        <f t="shared" si="12"/>
        <v>100</v>
      </c>
      <c r="E37" s="39">
        <f t="shared" si="12"/>
        <v>138.31995300567849</v>
      </c>
      <c r="F37" s="39">
        <f t="shared" si="12"/>
        <v>382.39671039749362</v>
      </c>
      <c r="G37" s="39">
        <f t="shared" si="12"/>
        <v>273.546113177991</v>
      </c>
      <c r="H37" s="39">
        <f t="shared" ref="H37:I37" si="13">H25/$D25*100</f>
        <v>324.48599960838067</v>
      </c>
      <c r="I37" s="40">
        <f t="shared" si="13"/>
        <v>341.66829841394167</v>
      </c>
    </row>
    <row r="38" spans="2:9" ht="18" customHeight="1" x14ac:dyDescent="0.25">
      <c r="B38" s="32" t="s">
        <v>36</v>
      </c>
      <c r="C38" s="38">
        <f t="shared" si="12"/>
        <v>127.74451097804391</v>
      </c>
      <c r="D38" s="39">
        <f t="shared" si="12"/>
        <v>100</v>
      </c>
      <c r="E38" s="39">
        <f t="shared" si="12"/>
        <v>378.34331337325347</v>
      </c>
      <c r="F38" s="39">
        <f t="shared" si="12"/>
        <v>688.77245508982037</v>
      </c>
      <c r="G38" s="39">
        <f t="shared" si="12"/>
        <v>568.76247504990022</v>
      </c>
      <c r="H38" s="39">
        <f t="shared" ref="H38:I38" si="14">H26/$D26*100</f>
        <v>760.878243512974</v>
      </c>
      <c r="I38" s="40">
        <f t="shared" si="14"/>
        <v>877.29540918163661</v>
      </c>
    </row>
    <row r="39" spans="2:9" ht="18" customHeight="1" x14ac:dyDescent="0.25">
      <c r="B39" s="32" t="s">
        <v>37</v>
      </c>
      <c r="C39" s="38">
        <f t="shared" si="12"/>
        <v>42.086667673259846</v>
      </c>
      <c r="D39" s="39">
        <f t="shared" si="12"/>
        <v>100</v>
      </c>
      <c r="E39" s="39">
        <f t="shared" si="12"/>
        <v>192.48980824399817</v>
      </c>
      <c r="F39" s="39">
        <f t="shared" si="12"/>
        <v>300.39257134229194</v>
      </c>
      <c r="G39" s="39">
        <f t="shared" si="12"/>
        <v>300.33217575117015</v>
      </c>
      <c r="H39" s="39">
        <f t="shared" ref="H39:I39" si="15">H27/$D27*100</f>
        <v>358.61392118375358</v>
      </c>
      <c r="I39" s="40">
        <f t="shared" si="15"/>
        <v>404.56288690925561</v>
      </c>
    </row>
    <row r="40" spans="2:9" ht="18" customHeight="1" x14ac:dyDescent="0.25">
      <c r="B40" s="32" t="s">
        <v>38</v>
      </c>
      <c r="C40" s="38">
        <f t="shared" si="12"/>
        <v>26.542949529031347</v>
      </c>
      <c r="D40" s="39">
        <f t="shared" si="12"/>
        <v>100</v>
      </c>
      <c r="E40" s="39">
        <f t="shared" si="12"/>
        <v>455.05412624771549</v>
      </c>
      <c r="F40" s="39">
        <f t="shared" si="12"/>
        <v>693.209616195698</v>
      </c>
      <c r="G40" s="39">
        <f t="shared" si="12"/>
        <v>386.19429214114996</v>
      </c>
      <c r="H40" s="39">
        <f t="shared" ref="H40:I40" si="16">H28/$D28*100</f>
        <v>480.78166736960492</v>
      </c>
      <c r="I40" s="40">
        <f t="shared" si="16"/>
        <v>660.66357373822575</v>
      </c>
    </row>
    <row r="41" spans="2:9" ht="18" customHeight="1" x14ac:dyDescent="0.25">
      <c r="B41" s="33" t="s">
        <v>39</v>
      </c>
      <c r="C41" s="41">
        <f t="shared" si="12"/>
        <v>55.274467920837942</v>
      </c>
      <c r="D41" s="42">
        <f t="shared" si="12"/>
        <v>100</v>
      </c>
      <c r="E41" s="42">
        <f t="shared" si="12"/>
        <v>201.86195537483593</v>
      </c>
      <c r="F41" s="42">
        <f t="shared" si="12"/>
        <v>244.733252695782</v>
      </c>
      <c r="G41" s="42">
        <f t="shared" si="12"/>
        <v>195.36763002805156</v>
      </c>
      <c r="H41" s="42">
        <f t="shared" ref="H41:I41" si="17">H29/$D29*100</f>
        <v>196.65439946470391</v>
      </c>
      <c r="I41" s="43">
        <f t="shared" si="17"/>
        <v>197.94116890135626</v>
      </c>
    </row>
    <row r="42" spans="2:9" ht="18" customHeight="1" x14ac:dyDescent="0.25">
      <c r="B42" s="32" t="s">
        <v>40</v>
      </c>
      <c r="C42" s="38">
        <f t="shared" si="12"/>
        <v>30.48538880633977</v>
      </c>
      <c r="D42" s="39">
        <f t="shared" si="12"/>
        <v>100</v>
      </c>
      <c r="E42" s="39">
        <f t="shared" si="12"/>
        <v>165.27158659402343</v>
      </c>
      <c r="F42" s="39">
        <f t="shared" si="12"/>
        <v>179.89103516592374</v>
      </c>
      <c r="G42" s="39">
        <f t="shared" si="12"/>
        <v>155.61333993726265</v>
      </c>
      <c r="H42" s="39">
        <f t="shared" ref="H42:I42" si="18">H30/$D30*100</f>
        <v>165.8329205877497</v>
      </c>
      <c r="I42" s="40">
        <f t="shared" si="18"/>
        <v>200.58609872874359</v>
      </c>
    </row>
    <row r="43" spans="2:9" ht="18" customHeight="1" x14ac:dyDescent="0.25">
      <c r="B43" s="32" t="s">
        <v>41</v>
      </c>
      <c r="C43" s="38">
        <f t="shared" si="12"/>
        <v>38.734336827173145</v>
      </c>
      <c r="D43" s="39">
        <f t="shared" si="12"/>
        <v>100</v>
      </c>
      <c r="E43" s="39">
        <f t="shared" si="12"/>
        <v>362.03798565686816</v>
      </c>
      <c r="F43" s="39">
        <f t="shared" si="12"/>
        <v>838.679170935456</v>
      </c>
      <c r="G43" s="39">
        <f t="shared" si="12"/>
        <v>761.82520293167318</v>
      </c>
      <c r="H43" s="39">
        <f t="shared" ref="H43:I43" si="19">H31/$D31*100</f>
        <v>702.03325715186384</v>
      </c>
      <c r="I43" s="40">
        <f t="shared" si="19"/>
        <v>765.57648356844516</v>
      </c>
    </row>
    <row r="44" spans="2:9" ht="18" customHeight="1" x14ac:dyDescent="0.25">
      <c r="B44" s="32" t="s">
        <v>42</v>
      </c>
      <c r="C44" s="38">
        <f t="shared" si="12"/>
        <v>25.005712979890308</v>
      </c>
      <c r="D44" s="39">
        <f t="shared" si="12"/>
        <v>100</v>
      </c>
      <c r="E44" s="39">
        <f t="shared" si="12"/>
        <v>82.01268281535647</v>
      </c>
      <c r="F44" s="39">
        <f t="shared" si="12"/>
        <v>101.00262797074954</v>
      </c>
      <c r="G44" s="39">
        <f t="shared" si="12"/>
        <v>127.47657678244973</v>
      </c>
      <c r="H44" s="39">
        <f t="shared" ref="H44:I44" si="20">H32/$D32*100</f>
        <v>151.65676416819011</v>
      </c>
      <c r="I44" s="40">
        <f t="shared" si="20"/>
        <v>127.4594378427788</v>
      </c>
    </row>
    <row r="45" spans="2:9" ht="18" customHeight="1" x14ac:dyDescent="0.25">
      <c r="B45" s="34" t="s">
        <v>43</v>
      </c>
      <c r="C45" s="44">
        <f t="shared" si="12"/>
        <v>77.342809652089187</v>
      </c>
      <c r="D45" s="45">
        <f t="shared" si="12"/>
        <v>100</v>
      </c>
      <c r="E45" s="45">
        <f t="shared" si="12"/>
        <v>168.51034561815786</v>
      </c>
      <c r="F45" s="45">
        <f t="shared" si="12"/>
        <v>372.16713475096009</v>
      </c>
      <c r="G45" s="45"/>
      <c r="H45" s="45"/>
      <c r="I45" s="46"/>
    </row>
    <row r="46" spans="2:9" ht="18" customHeight="1" x14ac:dyDescent="0.25">
      <c r="B46" s="17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6"/>
  <sheetViews>
    <sheetView tabSelected="1" topLeftCell="A22" workbookViewId="0">
      <selection activeCell="N37" sqref="N37"/>
    </sheetView>
  </sheetViews>
  <sheetFormatPr baseColWidth="10" defaultColWidth="9.140625" defaultRowHeight="11.45" customHeight="1" x14ac:dyDescent="0.25"/>
  <cols>
    <col min="2" max="2" width="29.85546875" customWidth="1"/>
    <col min="3" max="9" width="10.7109375" customWidth="1"/>
  </cols>
  <sheetData>
    <row r="1" spans="2:9" ht="15" x14ac:dyDescent="0.25">
      <c r="B1" s="3" t="s">
        <v>57</v>
      </c>
    </row>
    <row r="2" spans="2:9" ht="15" x14ac:dyDescent="0.25">
      <c r="B2" s="3" t="s">
        <v>50</v>
      </c>
      <c r="C2" s="1" t="s">
        <v>58</v>
      </c>
    </row>
    <row r="3" spans="2:9" ht="15" x14ac:dyDescent="0.25">
      <c r="B3" s="3" t="s">
        <v>51</v>
      </c>
      <c r="C3" s="3" t="s">
        <v>6</v>
      </c>
    </row>
    <row r="4" spans="2:9" ht="15" x14ac:dyDescent="0.25"/>
    <row r="5" spans="2:9" ht="15" x14ac:dyDescent="0.25">
      <c r="B5" s="1" t="s">
        <v>12</v>
      </c>
      <c r="D5" s="3" t="s">
        <v>18</v>
      </c>
    </row>
    <row r="6" spans="2:9" ht="15" x14ac:dyDescent="0.25">
      <c r="B6" s="1" t="s">
        <v>13</v>
      </c>
      <c r="D6" s="3" t="s">
        <v>19</v>
      </c>
    </row>
    <row r="7" spans="2:9" ht="15" x14ac:dyDescent="0.25">
      <c r="B7" s="1" t="s">
        <v>14</v>
      </c>
      <c r="D7" s="3" t="s">
        <v>56</v>
      </c>
    </row>
    <row r="8" spans="2:9" ht="15" x14ac:dyDescent="0.25">
      <c r="B8" s="1" t="s">
        <v>15</v>
      </c>
      <c r="D8" s="3" t="s">
        <v>26</v>
      </c>
    </row>
    <row r="9" spans="2:9" ht="15" x14ac:dyDescent="0.25">
      <c r="B9" s="1" t="s">
        <v>16</v>
      </c>
      <c r="D9" s="3" t="s">
        <v>59</v>
      </c>
    </row>
    <row r="10" spans="2:9" ht="15" x14ac:dyDescent="0.25"/>
    <row r="11" spans="2:9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  <c r="H11" s="63" t="s">
        <v>67</v>
      </c>
      <c r="I11" s="63" t="s">
        <v>68</v>
      </c>
    </row>
    <row r="12" spans="2:9" ht="15" x14ac:dyDescent="0.25">
      <c r="B12" s="6" t="s">
        <v>34</v>
      </c>
      <c r="C12" s="64" t="s">
        <v>53</v>
      </c>
      <c r="D12" s="64">
        <v>368371</v>
      </c>
      <c r="E12" s="64">
        <v>512568</v>
      </c>
      <c r="F12" s="64">
        <v>590382</v>
      </c>
      <c r="G12" s="64">
        <v>592517</v>
      </c>
      <c r="H12" s="64">
        <v>719153</v>
      </c>
      <c r="I12" s="64">
        <v>721185</v>
      </c>
    </row>
    <row r="13" spans="2:9" ht="15" x14ac:dyDescent="0.25">
      <c r="B13" s="6" t="s">
        <v>35</v>
      </c>
      <c r="C13" s="65">
        <v>6546</v>
      </c>
      <c r="D13" s="65">
        <v>9472</v>
      </c>
      <c r="E13" s="65">
        <v>12084</v>
      </c>
      <c r="F13" s="65">
        <v>17403</v>
      </c>
      <c r="G13" s="65">
        <v>19994</v>
      </c>
      <c r="H13" s="65">
        <v>22649</v>
      </c>
      <c r="I13" s="65">
        <v>23436</v>
      </c>
    </row>
    <row r="14" spans="2:9" ht="15" x14ac:dyDescent="0.25">
      <c r="B14" s="6" t="s">
        <v>36</v>
      </c>
      <c r="C14" s="64">
        <v>935</v>
      </c>
      <c r="D14" s="64">
        <v>1355</v>
      </c>
      <c r="E14" s="64">
        <v>2156</v>
      </c>
      <c r="F14" s="64">
        <v>6978</v>
      </c>
      <c r="G14" s="64">
        <v>7276</v>
      </c>
      <c r="H14" s="64">
        <v>9959</v>
      </c>
      <c r="I14" s="64">
        <v>12735</v>
      </c>
    </row>
    <row r="15" spans="2:9" ht="15" x14ac:dyDescent="0.25">
      <c r="B15" s="6" t="s">
        <v>37</v>
      </c>
      <c r="C15" s="65">
        <v>119721</v>
      </c>
      <c r="D15" s="65">
        <v>144925</v>
      </c>
      <c r="E15" s="65">
        <v>232654</v>
      </c>
      <c r="F15" s="65">
        <v>263601</v>
      </c>
      <c r="G15" s="65">
        <v>268754</v>
      </c>
      <c r="H15" s="65">
        <v>354666</v>
      </c>
      <c r="I15" s="65">
        <v>341406</v>
      </c>
    </row>
    <row r="16" spans="2:9" ht="15" x14ac:dyDescent="0.25">
      <c r="B16" s="6" t="s">
        <v>38</v>
      </c>
      <c r="C16" s="64">
        <v>3791</v>
      </c>
      <c r="D16" s="64">
        <v>6176</v>
      </c>
      <c r="E16" s="64">
        <v>15502</v>
      </c>
      <c r="F16" s="64">
        <v>27894</v>
      </c>
      <c r="G16" s="64">
        <v>18016</v>
      </c>
      <c r="H16" s="64">
        <v>20871</v>
      </c>
      <c r="I16" s="64">
        <v>25824</v>
      </c>
    </row>
    <row r="17" spans="2:9" ht="15" x14ac:dyDescent="0.25">
      <c r="B17" s="6" t="s">
        <v>39</v>
      </c>
      <c r="C17" s="65">
        <v>12031</v>
      </c>
      <c r="D17" s="65">
        <v>15671</v>
      </c>
      <c r="E17" s="65">
        <v>41253</v>
      </c>
      <c r="F17" s="65">
        <v>45808</v>
      </c>
      <c r="G17" s="65">
        <v>60929</v>
      </c>
      <c r="H17" s="65">
        <v>62550</v>
      </c>
      <c r="I17" s="65">
        <v>67533</v>
      </c>
    </row>
    <row r="18" spans="2:9" ht="15" x14ac:dyDescent="0.25">
      <c r="B18" s="6" t="s">
        <v>40</v>
      </c>
      <c r="C18" s="64">
        <v>95867</v>
      </c>
      <c r="D18" s="64">
        <v>135192</v>
      </c>
      <c r="E18" s="64">
        <v>137910</v>
      </c>
      <c r="F18" s="64">
        <v>134355</v>
      </c>
      <c r="G18" s="64">
        <v>127116</v>
      </c>
      <c r="H18" s="64">
        <v>133648</v>
      </c>
      <c r="I18" s="64">
        <v>140891</v>
      </c>
    </row>
    <row r="19" spans="2:9" ht="15" x14ac:dyDescent="0.25">
      <c r="B19" s="6" t="s">
        <v>41</v>
      </c>
      <c r="C19" s="65">
        <v>4572</v>
      </c>
      <c r="D19" s="65">
        <v>7436</v>
      </c>
      <c r="E19" s="65">
        <v>11456</v>
      </c>
      <c r="F19" s="65">
        <v>18318</v>
      </c>
      <c r="G19" s="65">
        <v>16391</v>
      </c>
      <c r="H19" s="65">
        <v>18407</v>
      </c>
      <c r="I19" s="65">
        <v>21542</v>
      </c>
    </row>
    <row r="20" spans="2:9" ht="15" x14ac:dyDescent="0.25">
      <c r="B20" s="6" t="s">
        <v>42</v>
      </c>
      <c r="C20" s="64">
        <v>2404</v>
      </c>
      <c r="D20" s="64">
        <v>3092</v>
      </c>
      <c r="E20" s="64">
        <v>7512</v>
      </c>
      <c r="F20" s="64">
        <v>14291</v>
      </c>
      <c r="G20" s="64">
        <v>17901</v>
      </c>
      <c r="H20" s="64">
        <v>17123</v>
      </c>
      <c r="I20" s="64">
        <v>15971</v>
      </c>
    </row>
    <row r="21" spans="2:9" ht="15" x14ac:dyDescent="0.25">
      <c r="B21" s="6" t="s">
        <v>43</v>
      </c>
      <c r="C21" s="65">
        <v>41035</v>
      </c>
      <c r="D21" s="65">
        <v>65241</v>
      </c>
      <c r="E21" s="65">
        <v>77899</v>
      </c>
      <c r="F21" s="65">
        <v>145098</v>
      </c>
      <c r="G21" s="65" t="s">
        <v>53</v>
      </c>
      <c r="H21" s="65" t="s">
        <v>53</v>
      </c>
      <c r="I21" s="65" t="s">
        <v>53</v>
      </c>
    </row>
    <row r="23" spans="2:9" ht="18" customHeight="1" x14ac:dyDescent="0.25">
      <c r="B23" s="30" t="s">
        <v>64</v>
      </c>
      <c r="C23" s="58" t="s">
        <v>45</v>
      </c>
      <c r="D23" s="74" t="s">
        <v>46</v>
      </c>
      <c r="E23" s="74" t="s">
        <v>47</v>
      </c>
      <c r="F23" s="74" t="s">
        <v>60</v>
      </c>
      <c r="G23" s="74" t="s">
        <v>48</v>
      </c>
      <c r="H23" s="74" t="s">
        <v>67</v>
      </c>
      <c r="I23" s="75" t="s">
        <v>68</v>
      </c>
    </row>
    <row r="24" spans="2:9" ht="18" customHeight="1" x14ac:dyDescent="0.25">
      <c r="B24" s="31" t="s">
        <v>61</v>
      </c>
      <c r="C24" s="51"/>
      <c r="D24" s="21">
        <f t="shared" ref="D24:G33" si="0">D12/1000</f>
        <v>368.37099999999998</v>
      </c>
      <c r="E24" s="21">
        <f t="shared" si="0"/>
        <v>512.56799999999998</v>
      </c>
      <c r="F24" s="21">
        <f t="shared" si="0"/>
        <v>590.38199999999995</v>
      </c>
      <c r="G24" s="21">
        <f t="shared" ref="G24:I24" si="1">G12/1000</f>
        <v>592.51700000000005</v>
      </c>
      <c r="H24" s="21">
        <f t="shared" si="1"/>
        <v>719.15300000000002</v>
      </c>
      <c r="I24" s="22">
        <f t="shared" si="1"/>
        <v>721.18499999999995</v>
      </c>
    </row>
    <row r="25" spans="2:9" ht="18" customHeight="1" x14ac:dyDescent="0.25">
      <c r="B25" s="32" t="s">
        <v>35</v>
      </c>
      <c r="C25" s="52">
        <f t="shared" ref="C25:G33" si="2">C13/1000</f>
        <v>6.5460000000000003</v>
      </c>
      <c r="D25" s="23">
        <f t="shared" si="2"/>
        <v>9.4719999999999995</v>
      </c>
      <c r="E25" s="23">
        <f t="shared" si="2"/>
        <v>12.084</v>
      </c>
      <c r="F25" s="23">
        <f t="shared" si="0"/>
        <v>17.402999999999999</v>
      </c>
      <c r="G25" s="23">
        <f t="shared" ref="G25:I25" si="3">G13/1000</f>
        <v>19.994</v>
      </c>
      <c r="H25" s="23">
        <f t="shared" si="3"/>
        <v>22.649000000000001</v>
      </c>
      <c r="I25" s="24">
        <f t="shared" si="3"/>
        <v>23.436</v>
      </c>
    </row>
    <row r="26" spans="2:9" ht="18" customHeight="1" x14ac:dyDescent="0.25">
      <c r="B26" s="32" t="s">
        <v>36</v>
      </c>
      <c r="C26" s="52">
        <f t="shared" si="2"/>
        <v>0.93500000000000005</v>
      </c>
      <c r="D26" s="23">
        <f t="shared" si="2"/>
        <v>1.355</v>
      </c>
      <c r="E26" s="23">
        <f t="shared" si="2"/>
        <v>2.1560000000000001</v>
      </c>
      <c r="F26" s="23">
        <f t="shared" si="0"/>
        <v>6.9779999999999998</v>
      </c>
      <c r="G26" s="23">
        <f t="shared" ref="G26:I26" si="4">G14/1000</f>
        <v>7.2759999999999998</v>
      </c>
      <c r="H26" s="23">
        <f t="shared" si="4"/>
        <v>9.9589999999999996</v>
      </c>
      <c r="I26" s="24">
        <f t="shared" si="4"/>
        <v>12.734999999999999</v>
      </c>
    </row>
    <row r="27" spans="2:9" ht="18" customHeight="1" x14ac:dyDescent="0.25">
      <c r="B27" s="32" t="s">
        <v>37</v>
      </c>
      <c r="C27" s="52">
        <f t="shared" si="2"/>
        <v>119.721</v>
      </c>
      <c r="D27" s="23">
        <f t="shared" si="2"/>
        <v>144.92500000000001</v>
      </c>
      <c r="E27" s="23">
        <f t="shared" si="2"/>
        <v>232.654</v>
      </c>
      <c r="F27" s="23">
        <f t="shared" si="0"/>
        <v>263.601</v>
      </c>
      <c r="G27" s="23">
        <f t="shared" ref="G27:I27" si="5">G15/1000</f>
        <v>268.75400000000002</v>
      </c>
      <c r="H27" s="23">
        <f t="shared" si="5"/>
        <v>354.666</v>
      </c>
      <c r="I27" s="24">
        <f t="shared" si="5"/>
        <v>341.40600000000001</v>
      </c>
    </row>
    <row r="28" spans="2:9" ht="18" customHeight="1" x14ac:dyDescent="0.25">
      <c r="B28" s="32" t="s">
        <v>38</v>
      </c>
      <c r="C28" s="52">
        <f t="shared" si="2"/>
        <v>3.7909999999999999</v>
      </c>
      <c r="D28" s="23">
        <f t="shared" si="2"/>
        <v>6.1760000000000002</v>
      </c>
      <c r="E28" s="23">
        <f t="shared" si="2"/>
        <v>15.502000000000001</v>
      </c>
      <c r="F28" s="23">
        <f t="shared" si="0"/>
        <v>27.893999999999998</v>
      </c>
      <c r="G28" s="23">
        <f t="shared" ref="G28:I28" si="6">G16/1000</f>
        <v>18.015999999999998</v>
      </c>
      <c r="H28" s="23">
        <f t="shared" si="6"/>
        <v>20.870999999999999</v>
      </c>
      <c r="I28" s="24">
        <f t="shared" si="6"/>
        <v>25.824000000000002</v>
      </c>
    </row>
    <row r="29" spans="2:9" ht="18" customHeight="1" x14ac:dyDescent="0.25">
      <c r="B29" s="33" t="s">
        <v>39</v>
      </c>
      <c r="C29" s="54">
        <f t="shared" si="2"/>
        <v>12.031000000000001</v>
      </c>
      <c r="D29" s="25">
        <f t="shared" si="2"/>
        <v>15.670999999999999</v>
      </c>
      <c r="E29" s="25">
        <f t="shared" si="2"/>
        <v>41.253</v>
      </c>
      <c r="F29" s="25">
        <f t="shared" si="0"/>
        <v>45.808</v>
      </c>
      <c r="G29" s="25">
        <f t="shared" ref="G29:I29" si="7">G17/1000</f>
        <v>60.929000000000002</v>
      </c>
      <c r="H29" s="25">
        <f t="shared" si="7"/>
        <v>62.55</v>
      </c>
      <c r="I29" s="26">
        <f t="shared" si="7"/>
        <v>67.533000000000001</v>
      </c>
    </row>
    <row r="30" spans="2:9" ht="18" customHeight="1" x14ac:dyDescent="0.25">
      <c r="B30" s="32" t="s">
        <v>40</v>
      </c>
      <c r="C30" s="52">
        <f t="shared" si="2"/>
        <v>95.867000000000004</v>
      </c>
      <c r="D30" s="23">
        <f t="shared" si="2"/>
        <v>135.19200000000001</v>
      </c>
      <c r="E30" s="23">
        <f t="shared" si="2"/>
        <v>137.91</v>
      </c>
      <c r="F30" s="23">
        <f t="shared" si="0"/>
        <v>134.35499999999999</v>
      </c>
      <c r="G30" s="23">
        <f t="shared" ref="G30:I30" si="8">G18/1000</f>
        <v>127.116</v>
      </c>
      <c r="H30" s="23">
        <f t="shared" si="8"/>
        <v>133.648</v>
      </c>
      <c r="I30" s="24">
        <f t="shared" si="8"/>
        <v>140.89099999999999</v>
      </c>
    </row>
    <row r="31" spans="2:9" ht="18" customHeight="1" x14ac:dyDescent="0.25">
      <c r="B31" s="32" t="s">
        <v>41</v>
      </c>
      <c r="C31" s="52">
        <f t="shared" si="2"/>
        <v>4.5720000000000001</v>
      </c>
      <c r="D31" s="23">
        <f t="shared" si="2"/>
        <v>7.4359999999999999</v>
      </c>
      <c r="E31" s="23">
        <f t="shared" si="2"/>
        <v>11.456</v>
      </c>
      <c r="F31" s="23">
        <f t="shared" si="0"/>
        <v>18.318000000000001</v>
      </c>
      <c r="G31" s="23">
        <f t="shared" ref="G31:I31" si="9">G19/1000</f>
        <v>16.390999999999998</v>
      </c>
      <c r="H31" s="23">
        <f t="shared" si="9"/>
        <v>18.407</v>
      </c>
      <c r="I31" s="24">
        <f t="shared" si="9"/>
        <v>21.542000000000002</v>
      </c>
    </row>
    <row r="32" spans="2:9" ht="18" customHeight="1" x14ac:dyDescent="0.25">
      <c r="B32" s="32" t="s">
        <v>42</v>
      </c>
      <c r="C32" s="52">
        <f t="shared" si="2"/>
        <v>2.4039999999999999</v>
      </c>
      <c r="D32" s="23">
        <f t="shared" si="2"/>
        <v>3.0920000000000001</v>
      </c>
      <c r="E32" s="23">
        <f t="shared" si="2"/>
        <v>7.5119999999999996</v>
      </c>
      <c r="F32" s="23">
        <f t="shared" si="0"/>
        <v>14.291</v>
      </c>
      <c r="G32" s="23">
        <f t="shared" ref="G32:I32" si="10">G20/1000</f>
        <v>17.901</v>
      </c>
      <c r="H32" s="23">
        <f t="shared" si="10"/>
        <v>17.123000000000001</v>
      </c>
      <c r="I32" s="24">
        <f t="shared" si="10"/>
        <v>15.971</v>
      </c>
    </row>
    <row r="33" spans="2:9" ht="18" customHeight="1" x14ac:dyDescent="0.25">
      <c r="B33" s="34" t="s">
        <v>43</v>
      </c>
      <c r="C33" s="53">
        <f t="shared" si="2"/>
        <v>41.034999999999997</v>
      </c>
      <c r="D33" s="27">
        <f t="shared" si="2"/>
        <v>65.241</v>
      </c>
      <c r="E33" s="27">
        <f t="shared" si="2"/>
        <v>77.899000000000001</v>
      </c>
      <c r="F33" s="27">
        <f t="shared" si="0"/>
        <v>145.09800000000001</v>
      </c>
      <c r="G33" s="27"/>
      <c r="H33" s="27"/>
      <c r="I33" s="28"/>
    </row>
    <row r="34" spans="2:9" ht="18" customHeight="1" x14ac:dyDescent="0.3">
      <c r="B34" s="16"/>
      <c r="C34" s="16"/>
      <c r="D34" s="16"/>
      <c r="E34" s="16"/>
      <c r="F34" s="16"/>
      <c r="G34" s="16"/>
      <c r="H34" s="66"/>
      <c r="I34" s="66"/>
    </row>
    <row r="35" spans="2:9" ht="18" customHeight="1" x14ac:dyDescent="0.25">
      <c r="B35" s="29" t="s">
        <v>63</v>
      </c>
      <c r="C35" s="76" t="s">
        <v>45</v>
      </c>
      <c r="D35" s="77" t="s">
        <v>46</v>
      </c>
      <c r="E35" s="77" t="s">
        <v>47</v>
      </c>
      <c r="F35" s="77" t="s">
        <v>60</v>
      </c>
      <c r="G35" s="77" t="s">
        <v>48</v>
      </c>
      <c r="H35" s="77" t="s">
        <v>67</v>
      </c>
      <c r="I35" s="78" t="s">
        <v>68</v>
      </c>
    </row>
    <row r="36" spans="2:9" ht="18" customHeight="1" x14ac:dyDescent="0.25">
      <c r="B36" s="31" t="s">
        <v>61</v>
      </c>
      <c r="C36" s="35"/>
      <c r="D36" s="36">
        <f t="shared" ref="D36:G36" si="11">D24/$D24*100</f>
        <v>100</v>
      </c>
      <c r="E36" s="36">
        <f t="shared" si="11"/>
        <v>139.14450377472713</v>
      </c>
      <c r="F36" s="36">
        <f t="shared" si="11"/>
        <v>160.26831645270664</v>
      </c>
      <c r="G36" s="36">
        <f t="shared" si="11"/>
        <v>160.84789519261832</v>
      </c>
      <c r="H36" s="36">
        <f t="shared" ref="H36:I36" si="12">H24/$D24*100</f>
        <v>195.22519416566453</v>
      </c>
      <c r="I36" s="37">
        <f t="shared" si="12"/>
        <v>195.7768119640254</v>
      </c>
    </row>
    <row r="37" spans="2:9" ht="18" customHeight="1" x14ac:dyDescent="0.25">
      <c r="B37" s="32" t="s">
        <v>35</v>
      </c>
      <c r="C37" s="38">
        <f t="shared" ref="C37:G45" si="13">C25/$D25*100</f>
        <v>69.108952702702709</v>
      </c>
      <c r="D37" s="39">
        <f t="shared" si="13"/>
        <v>100</v>
      </c>
      <c r="E37" s="39">
        <f t="shared" si="13"/>
        <v>127.57601351351352</v>
      </c>
      <c r="F37" s="39">
        <f t="shared" si="13"/>
        <v>183.73099662162161</v>
      </c>
      <c r="G37" s="39">
        <f t="shared" si="13"/>
        <v>211.08530405405409</v>
      </c>
      <c r="H37" s="39">
        <f t="shared" ref="H37:I37" si="14">H25/$D25*100</f>
        <v>239.11528716216219</v>
      </c>
      <c r="I37" s="40">
        <f t="shared" si="14"/>
        <v>247.42398648648648</v>
      </c>
    </row>
    <row r="38" spans="2:9" ht="18" customHeight="1" x14ac:dyDescent="0.25">
      <c r="B38" s="32" t="s">
        <v>36</v>
      </c>
      <c r="C38" s="38">
        <f t="shared" si="13"/>
        <v>69.00369003690038</v>
      </c>
      <c r="D38" s="39">
        <f t="shared" si="13"/>
        <v>100</v>
      </c>
      <c r="E38" s="39">
        <f t="shared" si="13"/>
        <v>159.11439114391146</v>
      </c>
      <c r="F38" s="39">
        <f t="shared" si="13"/>
        <v>514.98154981549817</v>
      </c>
      <c r="G38" s="39">
        <f t="shared" si="13"/>
        <v>536.97416974169744</v>
      </c>
      <c r="H38" s="39">
        <f t="shared" ref="H38:I38" si="15">H26/$D26*100</f>
        <v>734.98154981549817</v>
      </c>
      <c r="I38" s="40">
        <f t="shared" si="15"/>
        <v>939.85239852398513</v>
      </c>
    </row>
    <row r="39" spans="2:9" ht="18" customHeight="1" x14ac:dyDescent="0.25">
      <c r="B39" s="32" t="s">
        <v>37</v>
      </c>
      <c r="C39" s="38">
        <f t="shared" si="13"/>
        <v>82.608935656373987</v>
      </c>
      <c r="D39" s="39">
        <f t="shared" si="13"/>
        <v>100</v>
      </c>
      <c r="E39" s="39">
        <f t="shared" si="13"/>
        <v>160.53406934621356</v>
      </c>
      <c r="F39" s="39">
        <f t="shared" si="13"/>
        <v>181.88787303777815</v>
      </c>
      <c r="G39" s="39">
        <f t="shared" si="13"/>
        <v>185.44350526134207</v>
      </c>
      <c r="H39" s="39">
        <f t="shared" ref="H39:I39" si="16">H27/$D27*100</f>
        <v>244.72382266689664</v>
      </c>
      <c r="I39" s="40">
        <f t="shared" si="16"/>
        <v>235.57426254959461</v>
      </c>
    </row>
    <row r="40" spans="2:9" ht="18" customHeight="1" x14ac:dyDescent="0.25">
      <c r="B40" s="32" t="s">
        <v>38</v>
      </c>
      <c r="C40" s="38">
        <f t="shared" si="13"/>
        <v>61.382772020725383</v>
      </c>
      <c r="D40" s="39">
        <f t="shared" si="13"/>
        <v>100</v>
      </c>
      <c r="E40" s="39">
        <f t="shared" si="13"/>
        <v>251.00388601036272</v>
      </c>
      <c r="F40" s="39">
        <f t="shared" si="13"/>
        <v>451.65155440414503</v>
      </c>
      <c r="G40" s="39">
        <f t="shared" si="13"/>
        <v>291.70984455958546</v>
      </c>
      <c r="H40" s="39">
        <f t="shared" ref="H40:I40" si="17">H28/$D28*100</f>
        <v>337.93717616580307</v>
      </c>
      <c r="I40" s="40">
        <f t="shared" si="17"/>
        <v>418.1347150259067</v>
      </c>
    </row>
    <row r="41" spans="2:9" ht="18" customHeight="1" x14ac:dyDescent="0.25">
      <c r="B41" s="33" t="s">
        <v>39</v>
      </c>
      <c r="C41" s="41">
        <f t="shared" si="13"/>
        <v>76.77238210707678</v>
      </c>
      <c r="D41" s="42">
        <f t="shared" si="13"/>
        <v>100</v>
      </c>
      <c r="E41" s="42">
        <f t="shared" si="13"/>
        <v>263.244209048561</v>
      </c>
      <c r="F41" s="42">
        <f t="shared" si="13"/>
        <v>292.31063748324931</v>
      </c>
      <c r="G41" s="42">
        <f t="shared" si="13"/>
        <v>388.80096994448348</v>
      </c>
      <c r="H41" s="42">
        <f t="shared" ref="H41:I41" si="18">H29/$D29*100</f>
        <v>399.1449173632825</v>
      </c>
      <c r="I41" s="43">
        <f t="shared" si="18"/>
        <v>430.94250526450139</v>
      </c>
    </row>
    <row r="42" spans="2:9" ht="18" customHeight="1" x14ac:dyDescent="0.25">
      <c r="B42" s="32" t="s">
        <v>40</v>
      </c>
      <c r="C42" s="38">
        <f t="shared" si="13"/>
        <v>70.911740339665059</v>
      </c>
      <c r="D42" s="39">
        <f t="shared" si="13"/>
        <v>100</v>
      </c>
      <c r="E42" s="39">
        <f t="shared" si="13"/>
        <v>102.01047399254392</v>
      </c>
      <c r="F42" s="39">
        <f t="shared" si="13"/>
        <v>99.380880525474865</v>
      </c>
      <c r="G42" s="39">
        <f t="shared" si="13"/>
        <v>94.02627374400852</v>
      </c>
      <c r="H42" s="39">
        <f t="shared" ref="H42:I42" si="19">H30/$D30*100</f>
        <v>98.857920587016977</v>
      </c>
      <c r="I42" s="40">
        <f t="shared" si="19"/>
        <v>104.21548612343925</v>
      </c>
    </row>
    <row r="43" spans="2:9" ht="18" customHeight="1" x14ac:dyDescent="0.25">
      <c r="B43" s="32" t="s">
        <v>41</v>
      </c>
      <c r="C43" s="38">
        <f t="shared" si="13"/>
        <v>61.484669176976873</v>
      </c>
      <c r="D43" s="39">
        <f t="shared" si="13"/>
        <v>100</v>
      </c>
      <c r="E43" s="39">
        <f t="shared" si="13"/>
        <v>154.06132329209251</v>
      </c>
      <c r="F43" s="39">
        <f t="shared" si="13"/>
        <v>246.34211941904255</v>
      </c>
      <c r="G43" s="39">
        <f t="shared" si="13"/>
        <v>220.4276492738031</v>
      </c>
      <c r="H43" s="39">
        <f t="shared" ref="H43:I43" si="20">H31/$D31*100</f>
        <v>247.53899946207639</v>
      </c>
      <c r="I43" s="40">
        <f t="shared" si="20"/>
        <v>289.69876277568585</v>
      </c>
    </row>
    <row r="44" spans="2:9" ht="18" customHeight="1" x14ac:dyDescent="0.25">
      <c r="B44" s="32" t="s">
        <v>42</v>
      </c>
      <c r="C44" s="38">
        <f t="shared" si="13"/>
        <v>77.749029754204386</v>
      </c>
      <c r="D44" s="39">
        <f t="shared" si="13"/>
        <v>100</v>
      </c>
      <c r="E44" s="39">
        <f t="shared" si="13"/>
        <v>242.94954721862871</v>
      </c>
      <c r="F44" s="39">
        <f t="shared" si="13"/>
        <v>462.19275549805951</v>
      </c>
      <c r="G44" s="39">
        <f t="shared" si="13"/>
        <v>578.94566623544631</v>
      </c>
      <c r="H44" s="39">
        <f t="shared" ref="H44:I44" si="21">H32/$D32*100</f>
        <v>553.78395860284604</v>
      </c>
      <c r="I44" s="40">
        <f t="shared" si="21"/>
        <v>516.5265200517465</v>
      </c>
    </row>
    <row r="45" spans="2:9" ht="18" customHeight="1" x14ac:dyDescent="0.25">
      <c r="B45" s="34" t="s">
        <v>43</v>
      </c>
      <c r="C45" s="44">
        <f t="shared" si="13"/>
        <v>62.897564415015097</v>
      </c>
      <c r="D45" s="45">
        <f t="shared" si="13"/>
        <v>100</v>
      </c>
      <c r="E45" s="45">
        <f t="shared" si="13"/>
        <v>119.40190984197055</v>
      </c>
      <c r="F45" s="45">
        <f t="shared" si="13"/>
        <v>222.40309008139056</v>
      </c>
      <c r="G45" s="45">
        <f t="shared" si="13"/>
        <v>0</v>
      </c>
      <c r="H45" s="45">
        <f t="shared" ref="H45:I45" si="22">H33/$D33*100</f>
        <v>0</v>
      </c>
      <c r="I45" s="46">
        <f t="shared" si="22"/>
        <v>0</v>
      </c>
    </row>
    <row r="46" spans="2:9" ht="18" customHeight="1" x14ac:dyDescent="0.25">
      <c r="B46" s="17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46"/>
  <sheetViews>
    <sheetView topLeftCell="A16" workbookViewId="0">
      <selection activeCell="P36" sqref="P36"/>
    </sheetView>
  </sheetViews>
  <sheetFormatPr baseColWidth="10" defaultColWidth="9.140625" defaultRowHeight="11.45" customHeight="1" x14ac:dyDescent="0.25"/>
  <cols>
    <col min="1" max="1" width="9.140625" style="50"/>
    <col min="2" max="2" width="29.85546875" style="50" customWidth="1"/>
    <col min="3" max="9" width="10.7109375" style="50" customWidth="1"/>
    <col min="10" max="16384" width="9.140625" style="50"/>
  </cols>
  <sheetData>
    <row r="1" spans="2:9" ht="15" x14ac:dyDescent="0.25">
      <c r="B1" s="3" t="s">
        <v>57</v>
      </c>
    </row>
    <row r="2" spans="2:9" ht="15" x14ac:dyDescent="0.25">
      <c r="B2" s="3" t="s">
        <v>50</v>
      </c>
      <c r="C2" s="1" t="s">
        <v>58</v>
      </c>
    </row>
    <row r="3" spans="2:9" ht="15" x14ac:dyDescent="0.25">
      <c r="B3" s="3" t="s">
        <v>51</v>
      </c>
      <c r="C3" s="3" t="s">
        <v>6</v>
      </c>
    </row>
    <row r="4" spans="2:9" ht="15" x14ac:dyDescent="0.25"/>
    <row r="5" spans="2:9" ht="15" x14ac:dyDescent="0.25">
      <c r="B5" s="1" t="s">
        <v>12</v>
      </c>
      <c r="D5" s="3" t="s">
        <v>18</v>
      </c>
    </row>
    <row r="6" spans="2:9" ht="15" x14ac:dyDescent="0.25">
      <c r="B6" s="1" t="s">
        <v>13</v>
      </c>
      <c r="D6" s="3" t="s">
        <v>19</v>
      </c>
    </row>
    <row r="7" spans="2:9" ht="15" x14ac:dyDescent="0.25">
      <c r="B7" s="1" t="s">
        <v>14</v>
      </c>
      <c r="D7" s="3" t="s">
        <v>56</v>
      </c>
    </row>
    <row r="8" spans="2:9" ht="15" x14ac:dyDescent="0.25">
      <c r="B8" s="1" t="s">
        <v>15</v>
      </c>
      <c r="D8" s="3" t="s">
        <v>26</v>
      </c>
    </row>
    <row r="9" spans="2:9" ht="15" x14ac:dyDescent="0.25">
      <c r="B9" s="1" t="s">
        <v>16</v>
      </c>
      <c r="D9" s="3" t="s">
        <v>59</v>
      </c>
    </row>
    <row r="10" spans="2:9" ht="15" x14ac:dyDescent="0.25"/>
    <row r="11" spans="2:9" ht="15" x14ac:dyDescent="0.25">
      <c r="B11" s="5" t="s">
        <v>52</v>
      </c>
      <c r="C11" s="4" t="s">
        <v>45</v>
      </c>
      <c r="D11" s="4" t="s">
        <v>46</v>
      </c>
      <c r="E11" s="4" t="s">
        <v>47</v>
      </c>
      <c r="F11" s="4" t="s">
        <v>60</v>
      </c>
      <c r="G11" s="4" t="s">
        <v>48</v>
      </c>
      <c r="H11" s="67" t="s">
        <v>67</v>
      </c>
      <c r="I11" s="67" t="s">
        <v>68</v>
      </c>
    </row>
    <row r="12" spans="2:9" ht="15" x14ac:dyDescent="0.25">
      <c r="B12" s="6" t="s">
        <v>34</v>
      </c>
      <c r="C12" s="68" t="s">
        <v>53</v>
      </c>
      <c r="D12" s="68">
        <v>368371</v>
      </c>
      <c r="E12" s="68">
        <v>512568</v>
      </c>
      <c r="F12" s="68">
        <v>590382</v>
      </c>
      <c r="G12" s="68">
        <v>592517</v>
      </c>
      <c r="H12" s="68">
        <v>719153</v>
      </c>
      <c r="I12" s="68">
        <v>721185</v>
      </c>
    </row>
    <row r="13" spans="2:9" ht="15" x14ac:dyDescent="0.25">
      <c r="B13" s="6" t="s">
        <v>35</v>
      </c>
      <c r="C13" s="69">
        <v>6546</v>
      </c>
      <c r="D13" s="69">
        <v>9472</v>
      </c>
      <c r="E13" s="69">
        <v>12084</v>
      </c>
      <c r="F13" s="69">
        <v>17403</v>
      </c>
      <c r="G13" s="69">
        <v>19994</v>
      </c>
      <c r="H13" s="69">
        <v>22649</v>
      </c>
      <c r="I13" s="69">
        <v>23436</v>
      </c>
    </row>
    <row r="14" spans="2:9" ht="15" x14ac:dyDescent="0.25">
      <c r="B14" s="6" t="s">
        <v>36</v>
      </c>
      <c r="C14" s="68">
        <v>935</v>
      </c>
      <c r="D14" s="68">
        <v>1355</v>
      </c>
      <c r="E14" s="68">
        <v>2156</v>
      </c>
      <c r="F14" s="68">
        <v>6978</v>
      </c>
      <c r="G14" s="68">
        <v>7276</v>
      </c>
      <c r="H14" s="68">
        <v>9959</v>
      </c>
      <c r="I14" s="68">
        <v>12735</v>
      </c>
    </row>
    <row r="15" spans="2:9" ht="15" x14ac:dyDescent="0.25">
      <c r="B15" s="6" t="s">
        <v>37</v>
      </c>
      <c r="C15" s="69">
        <v>119721</v>
      </c>
      <c r="D15" s="69">
        <v>144925</v>
      </c>
      <c r="E15" s="69">
        <v>232654</v>
      </c>
      <c r="F15" s="69">
        <v>263601</v>
      </c>
      <c r="G15" s="69">
        <v>268754</v>
      </c>
      <c r="H15" s="69">
        <v>354666</v>
      </c>
      <c r="I15" s="69">
        <v>341406</v>
      </c>
    </row>
    <row r="16" spans="2:9" ht="15" x14ac:dyDescent="0.25">
      <c r="B16" s="6" t="s">
        <v>38</v>
      </c>
      <c r="C16" s="68">
        <v>3791</v>
      </c>
      <c r="D16" s="68">
        <v>6176</v>
      </c>
      <c r="E16" s="68">
        <v>15502</v>
      </c>
      <c r="F16" s="68">
        <v>27894</v>
      </c>
      <c r="G16" s="68">
        <v>18016</v>
      </c>
      <c r="H16" s="68">
        <v>20871</v>
      </c>
      <c r="I16" s="68">
        <v>25824</v>
      </c>
    </row>
    <row r="17" spans="2:9" ht="15" x14ac:dyDescent="0.25">
      <c r="B17" s="6" t="s">
        <v>39</v>
      </c>
      <c r="C17" s="69">
        <v>12031</v>
      </c>
      <c r="D17" s="69">
        <v>15671</v>
      </c>
      <c r="E17" s="69">
        <v>41253</v>
      </c>
      <c r="F17" s="69">
        <v>45808</v>
      </c>
      <c r="G17" s="69">
        <v>60929</v>
      </c>
      <c r="H17" s="69">
        <v>62550</v>
      </c>
      <c r="I17" s="69">
        <v>67533</v>
      </c>
    </row>
    <row r="18" spans="2:9" ht="15" x14ac:dyDescent="0.25">
      <c r="B18" s="6" t="s">
        <v>40</v>
      </c>
      <c r="C18" s="68">
        <v>95867</v>
      </c>
      <c r="D18" s="68">
        <v>135192</v>
      </c>
      <c r="E18" s="68">
        <v>137910</v>
      </c>
      <c r="F18" s="68">
        <v>134355</v>
      </c>
      <c r="G18" s="68">
        <v>127116</v>
      </c>
      <c r="H18" s="68">
        <v>133648</v>
      </c>
      <c r="I18" s="68">
        <v>140891</v>
      </c>
    </row>
    <row r="19" spans="2:9" ht="15" x14ac:dyDescent="0.25">
      <c r="B19" s="6" t="s">
        <v>41</v>
      </c>
      <c r="C19" s="69">
        <v>4572</v>
      </c>
      <c r="D19" s="69">
        <v>7436</v>
      </c>
      <c r="E19" s="69">
        <v>11456</v>
      </c>
      <c r="F19" s="69">
        <v>18318</v>
      </c>
      <c r="G19" s="69">
        <v>16391</v>
      </c>
      <c r="H19" s="69">
        <v>18407</v>
      </c>
      <c r="I19" s="69">
        <v>21542</v>
      </c>
    </row>
    <row r="20" spans="2:9" ht="15" x14ac:dyDescent="0.25">
      <c r="B20" s="6" t="s">
        <v>42</v>
      </c>
      <c r="C20" s="68">
        <v>2404</v>
      </c>
      <c r="D20" s="68">
        <v>3092</v>
      </c>
      <c r="E20" s="68">
        <v>7512</v>
      </c>
      <c r="F20" s="68">
        <v>14291</v>
      </c>
      <c r="G20" s="68">
        <v>17901</v>
      </c>
      <c r="H20" s="68">
        <v>17123</v>
      </c>
      <c r="I20" s="68">
        <v>15971</v>
      </c>
    </row>
    <row r="21" spans="2:9" ht="15" x14ac:dyDescent="0.25">
      <c r="B21" s="6" t="s">
        <v>43</v>
      </c>
      <c r="C21" s="69">
        <v>41035</v>
      </c>
      <c r="D21" s="69">
        <v>65241</v>
      </c>
      <c r="E21" s="69">
        <v>77899</v>
      </c>
      <c r="F21" s="69">
        <v>145098</v>
      </c>
      <c r="G21" s="69" t="s">
        <v>53</v>
      </c>
      <c r="H21" s="69" t="s">
        <v>53</v>
      </c>
      <c r="I21" s="69" t="s">
        <v>53</v>
      </c>
    </row>
    <row r="23" spans="2:9" ht="18" customHeight="1" x14ac:dyDescent="0.25">
      <c r="B23" s="58" t="s">
        <v>64</v>
      </c>
      <c r="C23" s="58" t="s">
        <v>45</v>
      </c>
      <c r="D23" s="74" t="s">
        <v>46</v>
      </c>
      <c r="E23" s="74" t="s">
        <v>47</v>
      </c>
      <c r="F23" s="74" t="s">
        <v>60</v>
      </c>
      <c r="G23" s="74" t="s">
        <v>48</v>
      </c>
      <c r="H23" s="74" t="s">
        <v>67</v>
      </c>
      <c r="I23" s="75" t="s">
        <v>68</v>
      </c>
    </row>
    <row r="24" spans="2:9" ht="18" customHeight="1" x14ac:dyDescent="0.25">
      <c r="B24" s="70" t="s">
        <v>61</v>
      </c>
      <c r="C24" s="51"/>
      <c r="D24" s="21">
        <f>'Revenus distribués reçus SNF'!D24+'Revenus distribués reçus ménage'!D24</f>
        <v>568.42700000000002</v>
      </c>
      <c r="E24" s="21">
        <f>'Revenus distribués reçus SNF'!E24+'Revenus distribués reçus ménage'!E24</f>
        <v>914.70100000000002</v>
      </c>
      <c r="F24" s="21">
        <f>'Revenus distribués reçus SNF'!F24+'Revenus distribués reçus ménage'!F24</f>
        <v>1186.6949999999999</v>
      </c>
      <c r="G24" s="21">
        <f>'Revenus distribués reçus SNF'!G24+'Revenus distribués reçus ménage'!G24</f>
        <v>1128.931</v>
      </c>
      <c r="H24" s="21">
        <f>'Revenus distribués reçus SNF'!H24+'Revenus distribués reçus ménage'!H24</f>
        <v>1303.6130000000001</v>
      </c>
      <c r="I24" s="22">
        <f>'Revenus distribués reçus SNF'!I24+'Revenus distribués reçus ménage'!I24</f>
        <v>1345.2080000000001</v>
      </c>
    </row>
    <row r="25" spans="2:9" ht="18" customHeight="1" x14ac:dyDescent="0.25">
      <c r="B25" s="71" t="s">
        <v>35</v>
      </c>
      <c r="C25" s="52">
        <f>'Revenus distribués reçus SNF'!C25+'Revenus distribués reçus ménage'!C25</f>
        <v>12.342000000000001</v>
      </c>
      <c r="D25" s="23">
        <f>'Revenus distribués reçus SNF'!D25+'Revenus distribués reçus ménage'!D25</f>
        <v>19.686</v>
      </c>
      <c r="E25" s="23">
        <f>'Revenus distribués reçus SNF'!E25+'Revenus distribués reçus ménage'!E25</f>
        <v>26.212</v>
      </c>
      <c r="F25" s="23">
        <f>'Revenus distribués reçus SNF'!F25+'Revenus distribués reçus ménage'!F25</f>
        <v>56.460999999999999</v>
      </c>
      <c r="G25" s="23">
        <f>'Revenus distribués reçus SNF'!G25+'Revenus distribués reçus ménage'!G25</f>
        <v>47.933999999999997</v>
      </c>
      <c r="H25" s="23">
        <f>'Revenus distribués reçus SNF'!H25+'Revenus distribués reçus ménage'!H25</f>
        <v>55.792000000000002</v>
      </c>
      <c r="I25" s="24">
        <f>'Revenus distribués reçus SNF'!I25+'Revenus distribués reçus ménage'!I25</f>
        <v>58.334000000000003</v>
      </c>
    </row>
    <row r="26" spans="2:9" ht="18" customHeight="1" x14ac:dyDescent="0.25">
      <c r="B26" s="71" t="s">
        <v>36</v>
      </c>
      <c r="C26" s="52">
        <f>'Revenus distribués reçus SNF'!C26+'Revenus distribués reçus ménage'!C26</f>
        <v>3.4950000000000001</v>
      </c>
      <c r="D26" s="23">
        <f>'Revenus distribués reçus SNF'!D26+'Revenus distribués reçus ménage'!D26</f>
        <v>3.359</v>
      </c>
      <c r="E26" s="23">
        <f>'Revenus distribués reçus SNF'!E26+'Revenus distribués reçus ménage'!E26</f>
        <v>9.7379999999999995</v>
      </c>
      <c r="F26" s="23">
        <f>'Revenus distribués reçus SNF'!F26+'Revenus distribués reçus ménage'!F26</f>
        <v>20.780999999999999</v>
      </c>
      <c r="G26" s="23">
        <f>'Revenus distribués reçus SNF'!G26+'Revenus distribués reçus ménage'!G26</f>
        <v>18.673999999999999</v>
      </c>
      <c r="H26" s="23">
        <f>'Revenus distribués reçus SNF'!H26+'Revenus distribués reçus ménage'!H26</f>
        <v>25.207000000000001</v>
      </c>
      <c r="I26" s="24">
        <f>'Revenus distribués reçus SNF'!I26+'Revenus distribués reçus ménage'!I26</f>
        <v>30.315999999999999</v>
      </c>
    </row>
    <row r="27" spans="2:9" ht="18" customHeight="1" x14ac:dyDescent="0.25">
      <c r="B27" s="71" t="s">
        <v>37</v>
      </c>
      <c r="C27" s="52">
        <f>'Revenus distribués reçus SNF'!C27+'Revenus distribués reçus ménage'!C27</f>
        <v>133.65800000000002</v>
      </c>
      <c r="D27" s="23">
        <f>'Revenus distribués reçus SNF'!D27+'Revenus distribués reçus ménage'!D27</f>
        <v>178.04000000000002</v>
      </c>
      <c r="E27" s="23">
        <f>'Revenus distribués reçus SNF'!E27+'Revenus distribués reçus ménage'!E27</f>
        <v>296.39699999999999</v>
      </c>
      <c r="F27" s="23">
        <f>'Revenus distribués reçus SNF'!F27+'Revenus distribués reçus ménage'!F27</f>
        <v>363.07600000000002</v>
      </c>
      <c r="G27" s="23">
        <f>'Revenus distribués reçus SNF'!G27+'Revenus distribués reçus ménage'!G27</f>
        <v>368.209</v>
      </c>
      <c r="H27" s="23">
        <f>'Revenus distribués reçus SNF'!H27+'Revenus distribués reçus ménage'!H27</f>
        <v>473.42099999999999</v>
      </c>
      <c r="I27" s="24">
        <f>'Revenus distribués reçus SNF'!I27+'Revenus distribués reçus ménage'!I27</f>
        <v>475.37700000000001</v>
      </c>
    </row>
    <row r="28" spans="2:9" ht="18" customHeight="1" x14ac:dyDescent="0.25">
      <c r="B28" s="71" t="s">
        <v>38</v>
      </c>
      <c r="C28" s="52">
        <f>'Revenus distribués reçus SNF'!C28+'Revenus distribués reçus ménage'!C28</f>
        <v>5.6790000000000003</v>
      </c>
      <c r="D28" s="23">
        <f>'Revenus distribués reçus SNF'!D28+'Revenus distribués reçus ménage'!D28</f>
        <v>13.289000000000001</v>
      </c>
      <c r="E28" s="23">
        <f>'Revenus distribués reçus SNF'!E28+'Revenus distribués reçus ménage'!E28</f>
        <v>47.870000000000005</v>
      </c>
      <c r="F28" s="23">
        <f>'Revenus distribués reçus SNF'!F28+'Revenus distribués reçus ménage'!F28</f>
        <v>77.201999999999998</v>
      </c>
      <c r="G28" s="23">
        <f>'Revenus distribués reçus SNF'!G28+'Revenus distribués reçus ménage'!G28</f>
        <v>45.485999999999997</v>
      </c>
      <c r="H28" s="23">
        <f>'Revenus distribués reçus SNF'!H28+'Revenus distribués reçus ménage'!H28</f>
        <v>55.069000000000003</v>
      </c>
      <c r="I28" s="24">
        <f>'Revenus distribués reçus SNF'!I28+'Revenus distribués reçus ménage'!I28</f>
        <v>72.817000000000007</v>
      </c>
    </row>
    <row r="29" spans="2:9" ht="18" customHeight="1" x14ac:dyDescent="0.25">
      <c r="B29" s="72" t="s">
        <v>39</v>
      </c>
      <c r="C29" s="54">
        <f>'Revenus distribués reçus SNF'!C29+'Revenus distribués reçus ménage'!C29</f>
        <v>54.987000000000002</v>
      </c>
      <c r="D29" s="25">
        <f>'Revenus distribués reçus SNF'!D29+'Revenus distribués reçus ménage'!D29</f>
        <v>93.384999999999991</v>
      </c>
      <c r="E29" s="25">
        <f>'Revenus distribués reçus SNF'!E29+'Revenus distribués reçus ménage'!E29</f>
        <v>198.12799999999999</v>
      </c>
      <c r="F29" s="25">
        <f>'Revenus distribués reçus SNF'!F29+'Revenus distribués reçus ménage'!F29</f>
        <v>236</v>
      </c>
      <c r="G29" s="25">
        <f>'Revenus distribués reçus SNF'!G29+'Revenus distribués reçus ménage'!G29</f>
        <v>212.75700000000001</v>
      </c>
      <c r="H29" s="25">
        <f>'Revenus distribués reçus SNF'!H29+'Revenus distribués reçus ménage'!H29</f>
        <v>215.37799999999999</v>
      </c>
      <c r="I29" s="26">
        <f>'Revenus distribués reçus SNF'!I29+'Revenus distribués reçus ménage'!I29</f>
        <v>221.36099999999999</v>
      </c>
    </row>
    <row r="30" spans="2:9" ht="18" customHeight="1" x14ac:dyDescent="0.25">
      <c r="B30" s="71" t="s">
        <v>40</v>
      </c>
      <c r="C30" s="52">
        <f>'Revenus distribués reçus SNF'!C30+'Revenus distribués reçus ménage'!C30</f>
        <v>99.56</v>
      </c>
      <c r="D30" s="23">
        <f>'Revenus distribués reçus SNF'!D30+'Revenus distribués reçus ménage'!D30</f>
        <v>147.30600000000001</v>
      </c>
      <c r="E30" s="23">
        <f>'Revenus distribués reçus SNF'!E30+'Revenus distribués reçus ménage'!E30</f>
        <v>157.93099999999998</v>
      </c>
      <c r="F30" s="23">
        <f>'Revenus distribués reçus SNF'!F30+'Revenus distribués reçus ménage'!F30</f>
        <v>156.14699999999999</v>
      </c>
      <c r="G30" s="23">
        <f>'Revenus distribués reçus SNF'!G30+'Revenus distribués reçus ménage'!G30</f>
        <v>145.96699999999998</v>
      </c>
      <c r="H30" s="23">
        <f>'Revenus distribués reçus SNF'!H30+'Revenus distribués reçus ménage'!H30</f>
        <v>153.73699999999999</v>
      </c>
      <c r="I30" s="24">
        <f>'Revenus distribués reçus SNF'!I30+'Revenus distribués reçus ménage'!I30</f>
        <v>165.19</v>
      </c>
    </row>
    <row r="31" spans="2:9" ht="18" customHeight="1" x14ac:dyDescent="0.25">
      <c r="B31" s="71" t="s">
        <v>41</v>
      </c>
      <c r="C31" s="52">
        <f>'Revenus distribués reçus SNF'!C31+'Revenus distribués reçus ménage'!C31</f>
        <v>9.4870000000000001</v>
      </c>
      <c r="D31" s="23">
        <f>'Revenus distribués reçus SNF'!D31+'Revenus distribués reçus ménage'!D31</f>
        <v>20.125</v>
      </c>
      <c r="E31" s="23">
        <f>'Revenus distribués reçus SNF'!E31+'Revenus distribués reçus ménage'!E31</f>
        <v>57.394999999999996</v>
      </c>
      <c r="F31" s="23">
        <f>'Revenus distribués reçus SNF'!F31+'Revenus distribués reçus ménage'!F31</f>
        <v>124.738</v>
      </c>
      <c r="G31" s="23">
        <f>'Revenus distribués reçus SNF'!G31+'Revenus distribués reçus ménage'!G31</f>
        <v>113.059</v>
      </c>
      <c r="H31" s="23">
        <f>'Revenus distribués reçus SNF'!H31+'Revenus distribués reçus ménage'!H31</f>
        <v>107.488</v>
      </c>
      <c r="I31" s="24">
        <f>'Revenus distribués reçus SNF'!I31+'Revenus distribués reçus ménage'!I31</f>
        <v>118.68600000000001</v>
      </c>
    </row>
    <row r="32" spans="2:9" ht="18" customHeight="1" x14ac:dyDescent="0.25">
      <c r="B32" s="71" t="s">
        <v>42</v>
      </c>
      <c r="C32" s="52">
        <f>'Revenus distribués reçus SNF'!C32+'Revenus distribués reçus ménage'!C32</f>
        <v>11.157999999999999</v>
      </c>
      <c r="D32" s="23">
        <f>'Revenus distribués reçus SNF'!D32+'Revenus distribués reçus ménage'!D32</f>
        <v>38.1</v>
      </c>
      <c r="E32" s="23">
        <f>'Revenus distribués reçus SNF'!E32+'Revenus distribués reçus ménage'!E32</f>
        <v>36.222999999999999</v>
      </c>
      <c r="F32" s="23">
        <f>'Revenus distribués reçus SNF'!F32+'Revenus distribués reçus ménage'!F32</f>
        <v>49.650000000000006</v>
      </c>
      <c r="G32" s="23">
        <f>'Revenus distribués reçus SNF'!G32+'Revenus distribués reçus ménage'!G32</f>
        <v>62.528000000000006</v>
      </c>
      <c r="H32" s="23">
        <f>'Revenus distribués reçus SNF'!H32+'Revenus distribués reçus ménage'!H32</f>
        <v>70.215000000000003</v>
      </c>
      <c r="I32" s="24">
        <f>'Revenus distribués reçus SNF'!I32+'Revenus distribués reçus ménage'!I32</f>
        <v>60.591999999999999</v>
      </c>
    </row>
    <row r="33" spans="2:9" ht="18" customHeight="1" x14ac:dyDescent="0.25">
      <c r="B33" s="73" t="s">
        <v>43</v>
      </c>
      <c r="C33" s="53">
        <f>'Revenus distribués reçus SNF'!C33+'Revenus distribués reçus ménage'!C33</f>
        <v>68.022999999999996</v>
      </c>
      <c r="D33" s="27">
        <f>'Revenus distribués reçus SNF'!D33+'Revenus distribués reçus ménage'!D33</f>
        <v>100.13499999999999</v>
      </c>
      <c r="E33" s="27">
        <f>'Revenus distribués reçus SNF'!E33+'Revenus distribués reçus ménage'!E33</f>
        <v>136.69900000000001</v>
      </c>
      <c r="F33" s="27">
        <f>'Revenus distribués reçus SNF'!F33+'Revenus distribués reçus ménage'!F33</f>
        <v>274.96199999999999</v>
      </c>
      <c r="G33" s="27"/>
      <c r="H33" s="27"/>
      <c r="I33" s="28"/>
    </row>
    <row r="34" spans="2:9" ht="18" customHeight="1" x14ac:dyDescent="0.3">
      <c r="B34" s="16"/>
      <c r="C34" s="16"/>
      <c r="D34" s="16"/>
      <c r="E34" s="16"/>
      <c r="F34" s="16"/>
      <c r="G34" s="16"/>
    </row>
    <row r="35" spans="2:9" ht="18" customHeight="1" x14ac:dyDescent="0.25">
      <c r="B35" s="29" t="s">
        <v>63</v>
      </c>
      <c r="C35" s="76" t="s">
        <v>45</v>
      </c>
      <c r="D35" s="77" t="s">
        <v>46</v>
      </c>
      <c r="E35" s="77" t="s">
        <v>47</v>
      </c>
      <c r="F35" s="77" t="s">
        <v>60</v>
      </c>
      <c r="G35" s="77" t="s">
        <v>48</v>
      </c>
      <c r="H35" s="77" t="s">
        <v>67</v>
      </c>
      <c r="I35" s="78" t="s">
        <v>68</v>
      </c>
    </row>
    <row r="36" spans="2:9" ht="18" customHeight="1" x14ac:dyDescent="0.25">
      <c r="B36" s="31" t="s">
        <v>61</v>
      </c>
      <c r="C36" s="35"/>
      <c r="D36" s="36">
        <f t="shared" ref="D36:G36" si="0">D24/$D24*100</f>
        <v>100</v>
      </c>
      <c r="E36" s="36">
        <f t="shared" si="0"/>
        <v>160.91793669195869</v>
      </c>
      <c r="F36" s="36">
        <f t="shared" si="0"/>
        <v>208.76823233238392</v>
      </c>
      <c r="G36" s="36">
        <f t="shared" si="0"/>
        <v>198.60615347265349</v>
      </c>
      <c r="H36" s="36">
        <f t="shared" ref="H36:I36" si="1">H24/$D24*100</f>
        <v>229.33692453032668</v>
      </c>
      <c r="I36" s="37">
        <f t="shared" si="1"/>
        <v>236.65448685583198</v>
      </c>
    </row>
    <row r="37" spans="2:9" ht="18" customHeight="1" x14ac:dyDescent="0.25">
      <c r="B37" s="32" t="s">
        <v>35</v>
      </c>
      <c r="C37" s="38">
        <f t="shared" ref="C37:G45" si="2">C25/$D25*100</f>
        <v>62.694300518134717</v>
      </c>
      <c r="D37" s="39">
        <f t="shared" si="2"/>
        <v>100</v>
      </c>
      <c r="E37" s="39">
        <f t="shared" si="2"/>
        <v>133.15046225744183</v>
      </c>
      <c r="F37" s="39">
        <f t="shared" si="2"/>
        <v>286.80788377527176</v>
      </c>
      <c r="G37" s="39">
        <f t="shared" si="2"/>
        <v>243.49283754952756</v>
      </c>
      <c r="H37" s="39">
        <f t="shared" ref="H37:I37" si="3">H25/$D25*100</f>
        <v>283.40952961495481</v>
      </c>
      <c r="I37" s="40">
        <f t="shared" si="3"/>
        <v>296.32225947373769</v>
      </c>
    </row>
    <row r="38" spans="2:9" ht="18" customHeight="1" x14ac:dyDescent="0.25">
      <c r="B38" s="32" t="s">
        <v>36</v>
      </c>
      <c r="C38" s="38">
        <f t="shared" si="2"/>
        <v>104.04882405477822</v>
      </c>
      <c r="D38" s="39">
        <f t="shared" si="2"/>
        <v>100</v>
      </c>
      <c r="E38" s="39">
        <f t="shared" si="2"/>
        <v>289.9077106281631</v>
      </c>
      <c r="F38" s="39">
        <f t="shared" si="2"/>
        <v>618.66626972313179</v>
      </c>
      <c r="G38" s="39">
        <f t="shared" si="2"/>
        <v>555.9392676391783</v>
      </c>
      <c r="H38" s="39">
        <f t="shared" ref="H38:I38" si="4">H26/$D26*100</f>
        <v>750.43167609407567</v>
      </c>
      <c r="I38" s="40">
        <f t="shared" si="4"/>
        <v>902.53051503423637</v>
      </c>
    </row>
    <row r="39" spans="2:9" ht="18" customHeight="1" x14ac:dyDescent="0.25">
      <c r="B39" s="32" t="s">
        <v>37</v>
      </c>
      <c r="C39" s="38">
        <f t="shared" si="2"/>
        <v>75.0718939564143</v>
      </c>
      <c r="D39" s="39">
        <f t="shared" si="2"/>
        <v>100</v>
      </c>
      <c r="E39" s="39">
        <f t="shared" si="2"/>
        <v>166.4777578072343</v>
      </c>
      <c r="F39" s="39">
        <f t="shared" si="2"/>
        <v>203.92945405526848</v>
      </c>
      <c r="G39" s="39">
        <f t="shared" si="2"/>
        <v>206.81251404178832</v>
      </c>
      <c r="H39" s="39">
        <f t="shared" ref="H39:I39" si="5">H27/$D27*100</f>
        <v>265.90709952819589</v>
      </c>
      <c r="I39" s="40">
        <f t="shared" si="5"/>
        <v>267.00572904965173</v>
      </c>
    </row>
    <row r="40" spans="2:9" ht="18" customHeight="1" x14ac:dyDescent="0.25">
      <c r="B40" s="32" t="s">
        <v>38</v>
      </c>
      <c r="C40" s="38">
        <f t="shared" si="2"/>
        <v>42.734592520129425</v>
      </c>
      <c r="D40" s="39">
        <f t="shared" si="2"/>
        <v>100</v>
      </c>
      <c r="E40" s="39">
        <f t="shared" si="2"/>
        <v>360.22274061253665</v>
      </c>
      <c r="F40" s="39">
        <f t="shared" si="2"/>
        <v>580.94664760328078</v>
      </c>
      <c r="G40" s="39">
        <f t="shared" si="2"/>
        <v>342.28309127850093</v>
      </c>
      <c r="H40" s="39">
        <f t="shared" ref="H40:I40" si="6">H28/$D28*100</f>
        <v>414.39536458725257</v>
      </c>
      <c r="I40" s="40">
        <f t="shared" si="6"/>
        <v>547.94943186093758</v>
      </c>
    </row>
    <row r="41" spans="2:9" ht="18" customHeight="1" x14ac:dyDescent="0.25">
      <c r="B41" s="33" t="s">
        <v>39</v>
      </c>
      <c r="C41" s="41">
        <f t="shared" si="2"/>
        <v>58.882047438025388</v>
      </c>
      <c r="D41" s="42">
        <f t="shared" si="2"/>
        <v>100</v>
      </c>
      <c r="E41" s="42">
        <f t="shared" si="2"/>
        <v>212.16255287251701</v>
      </c>
      <c r="F41" s="42">
        <f t="shared" si="2"/>
        <v>252.717245810355</v>
      </c>
      <c r="G41" s="42">
        <f t="shared" si="2"/>
        <v>227.82780960539702</v>
      </c>
      <c r="H41" s="42">
        <f t="shared" ref="H41:I41" si="7">H29/$D29*100</f>
        <v>230.63447020399423</v>
      </c>
      <c r="I41" s="43">
        <f t="shared" si="7"/>
        <v>237.04128071960167</v>
      </c>
    </row>
    <row r="42" spans="2:9" ht="18" customHeight="1" x14ac:dyDescent="0.25">
      <c r="B42" s="32" t="s">
        <v>40</v>
      </c>
      <c r="C42" s="38">
        <f t="shared" si="2"/>
        <v>67.587199435189333</v>
      </c>
      <c r="D42" s="39">
        <f t="shared" si="2"/>
        <v>100</v>
      </c>
      <c r="E42" s="39">
        <f t="shared" si="2"/>
        <v>107.21287659701572</v>
      </c>
      <c r="F42" s="39">
        <f t="shared" si="2"/>
        <v>106.00179218769092</v>
      </c>
      <c r="G42" s="39">
        <f t="shared" si="2"/>
        <v>99.091007834032538</v>
      </c>
      <c r="H42" s="39">
        <f t="shared" ref="H42:I42" si="8">H30/$D30*100</f>
        <v>104.3657420607443</v>
      </c>
      <c r="I42" s="40">
        <f t="shared" si="8"/>
        <v>112.14071388809688</v>
      </c>
    </row>
    <row r="43" spans="2:9" ht="18" customHeight="1" x14ac:dyDescent="0.25">
      <c r="B43" s="32" t="s">
        <v>41</v>
      </c>
      <c r="C43" s="38">
        <f t="shared" si="2"/>
        <v>47.140372670807459</v>
      </c>
      <c r="D43" s="39">
        <f t="shared" si="2"/>
        <v>100</v>
      </c>
      <c r="E43" s="39">
        <f t="shared" si="2"/>
        <v>285.19254658385091</v>
      </c>
      <c r="F43" s="39">
        <f t="shared" si="2"/>
        <v>619.81614906832294</v>
      </c>
      <c r="G43" s="39">
        <f t="shared" si="2"/>
        <v>561.78385093167697</v>
      </c>
      <c r="H43" s="39">
        <f t="shared" ref="H43:I43" si="9">H31/$D31*100</f>
        <v>534.10186335403728</v>
      </c>
      <c r="I43" s="40">
        <f t="shared" si="9"/>
        <v>589.74409937888208</v>
      </c>
    </row>
    <row r="44" spans="2:9" ht="18" customHeight="1" x14ac:dyDescent="0.25">
      <c r="B44" s="32" t="s">
        <v>42</v>
      </c>
      <c r="C44" s="38">
        <f t="shared" si="2"/>
        <v>29.286089238845143</v>
      </c>
      <c r="D44" s="39">
        <f t="shared" si="2"/>
        <v>100</v>
      </c>
      <c r="E44" s="39">
        <f t="shared" si="2"/>
        <v>95.073490813648291</v>
      </c>
      <c r="F44" s="39">
        <f t="shared" si="2"/>
        <v>130.31496062992127</v>
      </c>
      <c r="G44" s="39">
        <f t="shared" si="2"/>
        <v>164.11548556430446</v>
      </c>
      <c r="H44" s="39">
        <f t="shared" ref="H44:I44" si="10">H32/$D32*100</f>
        <v>184.29133858267716</v>
      </c>
      <c r="I44" s="40">
        <f t="shared" si="10"/>
        <v>159.03412073490813</v>
      </c>
    </row>
    <row r="45" spans="2:9" ht="18" customHeight="1" x14ac:dyDescent="0.25">
      <c r="B45" s="34" t="s">
        <v>43</v>
      </c>
      <c r="C45" s="44">
        <f t="shared" si="2"/>
        <v>67.931292754781055</v>
      </c>
      <c r="D45" s="45">
        <f t="shared" si="2"/>
        <v>100</v>
      </c>
      <c r="E45" s="45">
        <f t="shared" si="2"/>
        <v>136.51470514805015</v>
      </c>
      <c r="F45" s="45">
        <f t="shared" si="2"/>
        <v>274.59130174264743</v>
      </c>
      <c r="G45" s="45"/>
      <c r="H45" s="45"/>
      <c r="I45" s="46"/>
    </row>
    <row r="46" spans="2:9" ht="18" customHeight="1" x14ac:dyDescent="0.25">
      <c r="B46" s="17" t="s">
        <v>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Structure</vt:lpstr>
      <vt:lpstr>FBCF</vt:lpstr>
      <vt:lpstr>REM salariés</vt:lpstr>
      <vt:lpstr>Revenus distribués versés SNF</vt:lpstr>
      <vt:lpstr>EBE</vt:lpstr>
      <vt:lpstr>Revenus distribués reçus SNF</vt:lpstr>
      <vt:lpstr>Revenus distribués reçus ménage</vt:lpstr>
      <vt:lpstr>revenus distribués reçus snf+mé</vt:lpstr>
      <vt:lpstr>soldes Revenus distribués SNF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2023-07-18T16:20:52Z</dcterms:created>
  <dcterms:modified xsi:type="dcterms:W3CDTF">2024-10-30T09:10:00Z</dcterms:modified>
</cp:coreProperties>
</file>